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tabRatio="879" activeTab="0"/>
  </bookViews>
  <sheets>
    <sheet name="【様式11-1】経費報告書兼支払依頼書" sheetId="1" r:id="rId1"/>
    <sheet name="【様式11_2】経費報告書兼支払依頼書" sheetId="2" r:id="rId2"/>
    <sheet name="【様式12】従事者一覧" sheetId="3" r:id="rId3"/>
    <sheet name="【様式13】旅費算定基礎表" sheetId="4" r:id="rId4"/>
    <sheet name="【様式14】車両行程表兼支払確認表" sheetId="5" r:id="rId5"/>
    <sheet name="【様式15】" sheetId="6" r:id="rId6"/>
    <sheet name="記入例" sheetId="7" state="hidden" r:id="rId7"/>
    <sheet name="2019_A_knt" sheetId="8" state="hidden" r:id="rId8"/>
    <sheet name="kbc_1" sheetId="9" state="hidden" r:id="rId9"/>
    <sheet name="kbc_2" sheetId="10" state="hidden" r:id="rId10"/>
  </sheets>
  <definedNames>
    <definedName name="_xlnm._FilterDatabase" localSheetId="9" hidden="1">'kbc_2'!$J$1:$J$634</definedName>
    <definedName name="_xlfn.IFERROR" hidden="1">#NAME?</definedName>
    <definedName name="_xlfn.SUMIFS" hidden="1">#NAME?</definedName>
    <definedName name="_xlnm.Print_Area" localSheetId="1">'【様式11_2】経費報告書兼支払依頼書'!$A$1:$P$90</definedName>
    <definedName name="_xlnm.Print_Area" localSheetId="0">'【様式11-1】経費報告書兼支払依頼書'!$A$1:$H$42</definedName>
    <definedName name="_xlnm.Print_Area" localSheetId="2">'【様式12】従事者一覧'!$A$1:$M$39</definedName>
    <definedName name="_xlnm.Print_Area" localSheetId="3">'【様式13】旅費算定基礎表'!$A$1:$Z$48</definedName>
    <definedName name="_xlnm.Print_Area" localSheetId="4">'【様式14】車両行程表兼支払確認表'!$A$1:$R$26</definedName>
    <definedName name="_xlnm.Print_Area" localSheetId="7">'2019_A_knt'!$A$1:$J$98</definedName>
    <definedName name="_xlnm.Print_Area" localSheetId="9">'kbc_2'!$A$1:$J$591</definedName>
    <definedName name="_xlnm.Print_Area" localSheetId="6">'記入例'!$A$1:$J$180</definedName>
  </definedNames>
  <calcPr fullCalcOnLoad="1"/>
</workbook>
</file>

<file path=xl/comments6.xml><?xml version="1.0" encoding="utf-8"?>
<comments xmlns="http://schemas.openxmlformats.org/spreadsheetml/2006/main">
  <authors>
    <author>作成者</author>
  </authors>
  <commentList>
    <comment ref="AL13" authorId="0">
      <text>
        <r>
          <rPr>
            <b/>
            <sz val="9"/>
            <rFont val="MS P ゴシック"/>
            <family val="3"/>
          </rPr>
          <t xml:space="preserve">登録する口座名義
</t>
        </r>
        <r>
          <rPr>
            <sz val="9"/>
            <rFont val="MS P ゴシック"/>
            <family val="3"/>
          </rPr>
          <t>「本人」または「本人以外」を選択すると、記入が不要の箇所はグレーになります。</t>
        </r>
      </text>
    </comment>
  </commentList>
</comments>
</file>

<file path=xl/sharedStrings.xml><?xml version="1.0" encoding="utf-8"?>
<sst xmlns="http://schemas.openxmlformats.org/spreadsheetml/2006/main" count="2054" uniqueCount="720">
  <si>
    <t>業務収支決算書</t>
  </si>
  <si>
    <t>委託費の額</t>
  </si>
  <si>
    <t>備　考</t>
  </si>
  <si>
    <t>事業費</t>
  </si>
  <si>
    <t>合計</t>
  </si>
  <si>
    <t>その他</t>
  </si>
  <si>
    <t xml:space="preserve"> 品　　名</t>
  </si>
  <si>
    <t>摘　要</t>
  </si>
  <si>
    <t>２．決算費目別内訳</t>
  </si>
  <si>
    <t>金 額
（円）</t>
  </si>
  <si>
    <t>単 価
（円）</t>
  </si>
  <si>
    <t>数 量</t>
  </si>
  <si>
    <t>発　注
年月日</t>
  </si>
  <si>
    <t>支　払
年月日</t>
  </si>
  <si>
    <t>備 考</t>
  </si>
  <si>
    <t>（費目）事業費（旅費）</t>
  </si>
  <si>
    <t>計</t>
  </si>
  <si>
    <t>区　分</t>
  </si>
  <si>
    <t>費　目</t>
  </si>
  <si>
    <t>支出</t>
  </si>
  <si>
    <t>収入</t>
  </si>
  <si>
    <t xml:space="preserve">（費目）事業費（諸謝金）   </t>
  </si>
  <si>
    <t xml:space="preserve">（費目）事業費（消耗品費） </t>
  </si>
  <si>
    <t>契約額（円）</t>
  </si>
  <si>
    <t>決算額（円）</t>
  </si>
  <si>
    <t>委託費の額（円）</t>
  </si>
  <si>
    <t>氏 名</t>
  </si>
  <si>
    <t>左の金額の
対象期間</t>
  </si>
  <si>
    <t xml:space="preserve">（費目）事業費（通信運搬費） </t>
  </si>
  <si>
    <t>別紙　ロ</t>
  </si>
  <si>
    <t xml:space="preserve">（費目）事業費（借損料） </t>
  </si>
  <si>
    <t xml:space="preserve">（費目）事業費（雑役務費）   </t>
  </si>
  <si>
    <t>種　別</t>
  </si>
  <si>
    <t>摘　要</t>
  </si>
  <si>
    <t>備　考</t>
  </si>
  <si>
    <t>委託費の額</t>
  </si>
  <si>
    <t>その他</t>
  </si>
  <si>
    <t>計</t>
  </si>
  <si>
    <t>一般管理費</t>
  </si>
  <si>
    <t>人件費</t>
  </si>
  <si>
    <t>（費目）人件費   （賃金）</t>
  </si>
  <si>
    <t>自己負担額</t>
  </si>
  <si>
    <t>自己負担額</t>
  </si>
  <si>
    <t>※色つきセルは手入力しない。</t>
  </si>
  <si>
    <t>金額（円）</t>
  </si>
  <si>
    <t>左の金額の対象期間</t>
  </si>
  <si>
    <t>摘 要</t>
  </si>
  <si>
    <t>金　額（円）</t>
  </si>
  <si>
    <t>備　考</t>
  </si>
  <si>
    <t>金　額（円）</t>
  </si>
  <si>
    <t xml:space="preserve">（費目）事業費（消費税相当額） 　※ 課税対象外経費の８％ </t>
  </si>
  <si>
    <t xml:space="preserve"> </t>
  </si>
  <si>
    <t>引　取
年月日</t>
  </si>
  <si>
    <t>引　取
年月日</t>
  </si>
  <si>
    <t>一式</t>
  </si>
  <si>
    <t>資料印刷費</t>
  </si>
  <si>
    <t>人件費の８％</t>
  </si>
  <si>
    <t>業務収支決算書</t>
  </si>
  <si>
    <t>１．決算総括表</t>
  </si>
  <si>
    <t>２．決算費目別内訳</t>
  </si>
  <si>
    <t>備 考</t>
  </si>
  <si>
    <t>計</t>
  </si>
  <si>
    <t>発　注
年月日</t>
  </si>
  <si>
    <t>計</t>
  </si>
  <si>
    <t>（費目）事業費（旅費）</t>
  </si>
  <si>
    <t>支　払
年月日</t>
  </si>
  <si>
    <t>発　注
年月日</t>
  </si>
  <si>
    <t>支　払
年月日</t>
  </si>
  <si>
    <t>備 考</t>
  </si>
  <si>
    <t>計</t>
  </si>
  <si>
    <t>数 量</t>
  </si>
  <si>
    <t>計</t>
  </si>
  <si>
    <t>引　取
年月日</t>
  </si>
  <si>
    <t>引　取
年月日</t>
  </si>
  <si>
    <t>支　払
年月日</t>
  </si>
  <si>
    <t>備 考</t>
  </si>
  <si>
    <t>金　額（円）</t>
  </si>
  <si>
    <t>摘　要</t>
  </si>
  <si>
    <t>１．決算総括表</t>
  </si>
  <si>
    <t>旅費</t>
  </si>
  <si>
    <t>運搬費</t>
  </si>
  <si>
    <t>新宿駅～虎の門駅</t>
  </si>
  <si>
    <t>31.1.25</t>
  </si>
  <si>
    <t>西新宿駅～虎の門駅～浅草橋</t>
  </si>
  <si>
    <t>31.1.30</t>
  </si>
  <si>
    <t>31.2.4</t>
  </si>
  <si>
    <t>31.2.19</t>
  </si>
  <si>
    <t>品川駅～虎の門駅～新宿駅</t>
  </si>
  <si>
    <t>31.2.28</t>
  </si>
  <si>
    <t>31.1.31</t>
  </si>
  <si>
    <t>31.2.1</t>
  </si>
  <si>
    <t>31.3.1</t>
  </si>
  <si>
    <t>31.3.25</t>
  </si>
  <si>
    <t>31.3.6</t>
  </si>
  <si>
    <t>31.3.31</t>
  </si>
  <si>
    <t>派遣委託費</t>
  </si>
  <si>
    <t>（株）写楽</t>
  </si>
  <si>
    <t xml:space="preserve">（費目）事業費（消耗品費） </t>
  </si>
  <si>
    <t>消耗品費</t>
  </si>
  <si>
    <t>31.1.7</t>
  </si>
  <si>
    <t>31.4.30</t>
  </si>
  <si>
    <t>31.3.29</t>
  </si>
  <si>
    <t>31.1.12</t>
  </si>
  <si>
    <t>システム費</t>
  </si>
  <si>
    <t>31.1.21</t>
  </si>
  <si>
    <t>30.11.1</t>
  </si>
  <si>
    <t>30.11.30</t>
  </si>
  <si>
    <t>30.11.14</t>
  </si>
  <si>
    <t>30.12.31</t>
  </si>
  <si>
    <t>広告費</t>
  </si>
  <si>
    <t>31.3.25</t>
  </si>
  <si>
    <t>31.4.25</t>
  </si>
  <si>
    <t>31.3.5</t>
  </si>
  <si>
    <t>31.4.5</t>
  </si>
  <si>
    <t>通信費</t>
  </si>
  <si>
    <t>31.2.25</t>
  </si>
  <si>
    <t>30.12.25</t>
  </si>
  <si>
    <t>30.11.25</t>
  </si>
  <si>
    <t>30.9.25</t>
  </si>
  <si>
    <t>30.8.25</t>
  </si>
  <si>
    <t>31.4.22</t>
  </si>
  <si>
    <t>31.3.20</t>
  </si>
  <si>
    <t>30.4.20</t>
  </si>
  <si>
    <t>30.4.1</t>
  </si>
  <si>
    <t>30.5.21</t>
  </si>
  <si>
    <t>30.4.13</t>
  </si>
  <si>
    <t>30.4.18</t>
  </si>
  <si>
    <t>30.5.1～28</t>
  </si>
  <si>
    <t>30.5.28</t>
  </si>
  <si>
    <t>30..8.8</t>
  </si>
  <si>
    <t>31.1.22</t>
  </si>
  <si>
    <t>西新宿駅～虎の門駅～新橋</t>
  </si>
  <si>
    <t>書類保管費</t>
  </si>
  <si>
    <t>1式</t>
  </si>
  <si>
    <t>30.5.31</t>
  </si>
  <si>
    <t>30.4.30</t>
  </si>
  <si>
    <t>30.6.30</t>
  </si>
  <si>
    <t>30.7.31</t>
  </si>
  <si>
    <t>30.8.31</t>
  </si>
  <si>
    <t>30.9.30</t>
  </si>
  <si>
    <t>30.10.31</t>
  </si>
  <si>
    <t>31.3.31</t>
  </si>
  <si>
    <t>31.2.7</t>
  </si>
  <si>
    <t>31.3.31</t>
  </si>
  <si>
    <t>31.4.30</t>
  </si>
  <si>
    <t>31.2.6</t>
  </si>
  <si>
    <t>30.7.10</t>
  </si>
  <si>
    <t>30.5.2</t>
  </si>
  <si>
    <t>30.5.31</t>
  </si>
  <si>
    <t>30.4.2～31.3.31</t>
  </si>
  <si>
    <t>30.4.2～30.7.10</t>
  </si>
  <si>
    <t>30.4.2～30.4.10</t>
  </si>
  <si>
    <t>31.2.11～31.3.31</t>
  </si>
  <si>
    <t>賃金-1</t>
  </si>
  <si>
    <t>賃金-2</t>
  </si>
  <si>
    <t>賃金-3</t>
  </si>
  <si>
    <t>賃金-4</t>
  </si>
  <si>
    <t>賃金-5</t>
  </si>
  <si>
    <t>賃金-6</t>
  </si>
  <si>
    <t>賃金-7</t>
  </si>
  <si>
    <t>賃金-8</t>
  </si>
  <si>
    <t>賃金-9</t>
  </si>
  <si>
    <t>賃金-10</t>
  </si>
  <si>
    <t>賃金-11</t>
  </si>
  <si>
    <t>賃金-12</t>
  </si>
  <si>
    <t>賃金-13</t>
  </si>
  <si>
    <t>賃金-14</t>
  </si>
  <si>
    <t>賃金-15</t>
  </si>
  <si>
    <t>賃金-16</t>
  </si>
  <si>
    <t>賃金-17</t>
  </si>
  <si>
    <t>賃金-18</t>
  </si>
  <si>
    <t>賃金-19</t>
  </si>
  <si>
    <t>賃金-20</t>
  </si>
  <si>
    <t>生井　正子</t>
  </si>
  <si>
    <t>内田　陸</t>
  </si>
  <si>
    <t>駒村　竜太</t>
  </si>
  <si>
    <t>高橋　俊哲 （30時間）</t>
  </si>
  <si>
    <t>村上　夏美</t>
  </si>
  <si>
    <t>江副　綾</t>
  </si>
  <si>
    <t>吉田　恵</t>
  </si>
  <si>
    <t>園部　桃子</t>
  </si>
  <si>
    <t>齋藤　恵己</t>
  </si>
  <si>
    <t>斉藤　元</t>
  </si>
  <si>
    <t>石川　奈緒美</t>
  </si>
  <si>
    <t>氏江　則男</t>
  </si>
  <si>
    <t>岡本　雅道</t>
  </si>
  <si>
    <t>橋本　奈津子</t>
  </si>
  <si>
    <t>安達　政子</t>
  </si>
  <si>
    <t>藤田　優華</t>
  </si>
  <si>
    <t>加藤　友香理</t>
  </si>
  <si>
    <t>神野　篤志 （53.5時間）</t>
  </si>
  <si>
    <t>旅費-1</t>
  </si>
  <si>
    <t>旅費-2</t>
  </si>
  <si>
    <t>旅費-3</t>
  </si>
  <si>
    <t>旅費-4</t>
  </si>
  <si>
    <t>旅費-5</t>
  </si>
  <si>
    <t>旅費-6</t>
  </si>
  <si>
    <t>旅費-7</t>
  </si>
  <si>
    <t>旅費-8</t>
  </si>
  <si>
    <t>旅費-9</t>
  </si>
  <si>
    <t>旅費-10</t>
  </si>
  <si>
    <t>旅費-11</t>
  </si>
  <si>
    <t>旅費-12</t>
  </si>
  <si>
    <t>旅費-13</t>
  </si>
  <si>
    <t>旅費-14</t>
  </si>
  <si>
    <t>旅費-15</t>
  </si>
  <si>
    <t>（株）宇徳</t>
  </si>
  <si>
    <t>寺田倉庫（株）</t>
  </si>
  <si>
    <t>借損-1</t>
  </si>
  <si>
    <t>借損-2</t>
  </si>
  <si>
    <t>借損-3</t>
  </si>
  <si>
    <t>借損-4</t>
  </si>
  <si>
    <t>借損-5</t>
  </si>
  <si>
    <t>借損-6</t>
  </si>
  <si>
    <t>借損-7</t>
  </si>
  <si>
    <t>借損-8</t>
  </si>
  <si>
    <t>借損-9</t>
  </si>
  <si>
    <t>借損-10</t>
  </si>
  <si>
    <t>借損-11</t>
  </si>
  <si>
    <t>借損-12</t>
  </si>
  <si>
    <t>借損-13</t>
  </si>
  <si>
    <t>（株）イーエスシー（アスクル）</t>
  </si>
  <si>
    <t>プラハ</t>
  </si>
  <si>
    <t>消耗品-1</t>
  </si>
  <si>
    <t>消耗品-2</t>
  </si>
  <si>
    <t>消耗品-3</t>
  </si>
  <si>
    <t>消耗品-4</t>
  </si>
  <si>
    <t>消耗品-5</t>
  </si>
  <si>
    <t>消耗品-6</t>
  </si>
  <si>
    <t>ヤマト運輸（株）</t>
  </si>
  <si>
    <t>佐川急便（株）</t>
  </si>
  <si>
    <t>郵便局</t>
  </si>
  <si>
    <t>通信運搬-2</t>
  </si>
  <si>
    <t>通信運搬-3</t>
  </si>
  <si>
    <t>通信運搬-4</t>
  </si>
  <si>
    <t>通信運搬-5</t>
  </si>
  <si>
    <t>通信運搬-6</t>
  </si>
  <si>
    <t>通信運搬-7</t>
  </si>
  <si>
    <t>通信運搬-8</t>
  </si>
  <si>
    <t>通信運搬-9</t>
  </si>
  <si>
    <t>通信運搬-10</t>
  </si>
  <si>
    <t>通信運搬-11</t>
  </si>
  <si>
    <t>通信運搬-12</t>
  </si>
  <si>
    <t>通信運搬-13</t>
  </si>
  <si>
    <t>通信運搬-14</t>
  </si>
  <si>
    <t>通信運搬-15</t>
  </si>
  <si>
    <t>通信運搬-16</t>
  </si>
  <si>
    <t>（株）リクルートスタッフィング</t>
  </si>
  <si>
    <t>（株）スタッフサービス</t>
  </si>
  <si>
    <t>キャプラン（株）</t>
  </si>
  <si>
    <t>（株）ツーリストエキスパーツ</t>
  </si>
  <si>
    <t>（株）NTTデータテラノス</t>
  </si>
  <si>
    <t>（株）ネットプラス</t>
  </si>
  <si>
    <t>ディップ（株）</t>
  </si>
  <si>
    <t>（株）写楽</t>
  </si>
  <si>
    <t>雑役務-2</t>
  </si>
  <si>
    <t>雑役務-3</t>
  </si>
  <si>
    <t>雑役務-4</t>
  </si>
  <si>
    <t>雑役務-5</t>
  </si>
  <si>
    <t>雑役務-6</t>
  </si>
  <si>
    <t>雑役務-7</t>
  </si>
  <si>
    <t>雑役務-8</t>
  </si>
  <si>
    <t>雑役務-9</t>
  </si>
  <si>
    <t>雑役務-10</t>
  </si>
  <si>
    <t>雑役務-11</t>
  </si>
  <si>
    <t>雑役務-12</t>
  </si>
  <si>
    <t>雑役務-13</t>
  </si>
  <si>
    <t>雑役務-14</t>
  </si>
  <si>
    <t>雑役務-15</t>
  </si>
  <si>
    <t>雑役務-16</t>
  </si>
  <si>
    <t>雑役務-17</t>
  </si>
  <si>
    <t>印刷-1</t>
  </si>
  <si>
    <t>印刷-2</t>
  </si>
  <si>
    <t>生井　正子（人件費）</t>
  </si>
  <si>
    <t>内田　陸（人件費）</t>
  </si>
  <si>
    <t>駒村　竜太（人件費）</t>
  </si>
  <si>
    <t>神野　篤志 （53.5時間）（人件費）</t>
  </si>
  <si>
    <t>高橋　俊哲 （30時間）（人件費）</t>
  </si>
  <si>
    <t>村上　夏美（人件費）</t>
  </si>
  <si>
    <t>江副　綾（人件費）</t>
  </si>
  <si>
    <t>吉田　恵（人件費）</t>
  </si>
  <si>
    <t>園部　桃子（人件費）</t>
  </si>
  <si>
    <t>齋藤　恵己（人件費）</t>
  </si>
  <si>
    <t>斉藤　元（人件費）</t>
  </si>
  <si>
    <t>石川　奈緒美（人件費）</t>
  </si>
  <si>
    <t>氏江　則男（人件費）</t>
  </si>
  <si>
    <t>岡本　雅道（人件費）</t>
  </si>
  <si>
    <t>橋本　奈津子（人件費）</t>
  </si>
  <si>
    <t>安達　政子（人件費）</t>
  </si>
  <si>
    <t>藤田　優華（人件費）</t>
  </si>
  <si>
    <t>加藤　友香理（人件費）</t>
  </si>
  <si>
    <t>30.4.2～30.11.30</t>
  </si>
  <si>
    <t>30.4.2～30.6.10</t>
  </si>
  <si>
    <t>30.4.2～30.12.31</t>
  </si>
  <si>
    <t>30.4.2～30.6.30,31.1.1～31.2.28</t>
  </si>
  <si>
    <t>30.12.1</t>
  </si>
  <si>
    <t>30.12.20</t>
  </si>
  <si>
    <t>31.1.4</t>
  </si>
  <si>
    <t>31.1.20</t>
  </si>
  <si>
    <t>31.2.20</t>
  </si>
  <si>
    <t>30.4.25</t>
  </si>
  <si>
    <t>30.5.25</t>
  </si>
  <si>
    <t>30.6.25</t>
  </si>
  <si>
    <t>30.5.1</t>
  </si>
  <si>
    <t>30.6.6</t>
  </si>
  <si>
    <t>30.7.25</t>
  </si>
  <si>
    <t>30.8.6</t>
  </si>
  <si>
    <t>31.8.6</t>
  </si>
  <si>
    <t>30.6.1</t>
  </si>
  <si>
    <t>30.7.1</t>
  </si>
  <si>
    <t>30.8.1</t>
  </si>
  <si>
    <t>中平　和正 （137.5時間）</t>
  </si>
  <si>
    <t>石渡　望 （210.5時間）</t>
  </si>
  <si>
    <t>中平　和正 （137.5時間）（人件費）</t>
  </si>
  <si>
    <t>石渡　望 （210.5時間）（人件費）</t>
  </si>
  <si>
    <t>大阪（西九条）～新宿駅</t>
  </si>
  <si>
    <t>下祗園（広島）～西新宿駅</t>
  </si>
  <si>
    <t>31.3.13</t>
  </si>
  <si>
    <t>31.4.8～</t>
  </si>
  <si>
    <t>西新宿駅～虎の門駅</t>
  </si>
  <si>
    <t>新宿駅～虎の門駅(地下鉄＋タクシー)</t>
  </si>
  <si>
    <t>代々木上原駅～新宿駅～虎の門駅</t>
  </si>
  <si>
    <t>東京駅～虎の門駅～西新宿駅</t>
  </si>
  <si>
    <t>四ツ谷駅～虎の門駅～西新宿駅</t>
  </si>
  <si>
    <t>31.6.25</t>
  </si>
  <si>
    <t>賃金-A-1</t>
  </si>
  <si>
    <t>賃金-A-2</t>
  </si>
  <si>
    <t>賃金-A-3</t>
  </si>
  <si>
    <t>賃金-A-4</t>
  </si>
  <si>
    <t>賃金-A-5</t>
  </si>
  <si>
    <t>（株）リクルートスタッフィング</t>
  </si>
  <si>
    <t>雑役務-1</t>
  </si>
  <si>
    <t>通信運搬-1</t>
  </si>
  <si>
    <t>賃金-B-5</t>
  </si>
  <si>
    <t>賃金-B-7</t>
  </si>
  <si>
    <t>賃金-B-8</t>
  </si>
  <si>
    <t>賃金-B-9</t>
  </si>
  <si>
    <t>賃金-B-10</t>
  </si>
  <si>
    <t>賃金-B-11</t>
  </si>
  <si>
    <t>賃金-B-12</t>
  </si>
  <si>
    <t>賃金-B-15</t>
  </si>
  <si>
    <t>賃金-B-16</t>
  </si>
  <si>
    <t>賃金-B-17</t>
  </si>
  <si>
    <t>賃金-B-18</t>
  </si>
  <si>
    <t>賃金-B-20</t>
  </si>
  <si>
    <t>年月日</t>
  </si>
  <si>
    <t>給与支給額
合計</t>
  </si>
  <si>
    <t>給与額内訳</t>
  </si>
  <si>
    <r>
      <rPr>
        <sz val="11"/>
        <color indexed="8"/>
        <rFont val="ＭＳ Ｐゴシック"/>
        <family val="3"/>
      </rPr>
      <t>通勤費</t>
    </r>
    <r>
      <rPr>
        <sz val="6"/>
        <color indexed="8"/>
        <rFont val="ＭＳ Ｐゴシック"/>
        <family val="3"/>
      </rPr>
      <t xml:space="preserve">
（定期代\　　　　　　　）
月額換算</t>
    </r>
  </si>
  <si>
    <t>備考</t>
  </si>
  <si>
    <t>給与等</t>
  </si>
  <si>
    <t>超勤</t>
  </si>
  <si>
    <t>深夜超勤</t>
  </si>
  <si>
    <t>社会保険他</t>
  </si>
  <si>
    <t>福利厚生</t>
  </si>
  <si>
    <t>合計</t>
  </si>
  <si>
    <t>【氏名】　廣沢　智美</t>
  </si>
  <si>
    <t>【氏名】　境野　清史</t>
  </si>
  <si>
    <t>南大沢⇔西新宿</t>
  </si>
  <si>
    <t>荻窪</t>
  </si>
  <si>
    <t>【氏名】　鍋谷　賢一</t>
  </si>
  <si>
    <t>野方⇔西新宿</t>
  </si>
  <si>
    <t>井の頭公園</t>
  </si>
  <si>
    <t>吉祥寺</t>
  </si>
  <si>
    <t>【氏名】　高橋　正次郎</t>
  </si>
  <si>
    <t>【氏名】　福岡　隆之</t>
  </si>
  <si>
    <t>【氏名】　樋勝　幸恵</t>
  </si>
  <si>
    <t>2019年4月1日～4月10日</t>
  </si>
  <si>
    <t>2019年4月11日～5月10日</t>
  </si>
  <si>
    <t>2019年5月11日～6月10日</t>
  </si>
  <si>
    <t>2019年6月11日～7月10日</t>
  </si>
  <si>
    <t>2019年7月11日～8月10日</t>
  </si>
  <si>
    <t>2019年8月11日～9月10日</t>
  </si>
  <si>
    <t>2019年9月11日～10月10日</t>
  </si>
  <si>
    <t>2019年10月11日～11月10日</t>
  </si>
  <si>
    <t>2019年11月11日～12月10日</t>
  </si>
  <si>
    <t>2019年12月11日～1月10日</t>
  </si>
  <si>
    <t>2020年1月11日～2月10日</t>
  </si>
  <si>
    <t>2020年2月11日～3月10日</t>
  </si>
  <si>
    <t>2020年3月11日～3月31日</t>
  </si>
  <si>
    <t>【氏名】　阿部　宏美</t>
  </si>
  <si>
    <t>【氏名】　富金原　杏</t>
  </si>
  <si>
    <t>【氏名】　小村　みなみ</t>
  </si>
  <si>
    <t>【氏名】　佐藤　博</t>
  </si>
  <si>
    <t>【氏名】　八重澤　敬子</t>
  </si>
  <si>
    <t>【氏名】　飯塚　智美</t>
  </si>
  <si>
    <t>【氏名】　堀口　礼子</t>
  </si>
  <si>
    <t>【氏名】　森　和美</t>
  </si>
  <si>
    <t>【氏名】　高橋　美由喜</t>
  </si>
  <si>
    <t>【氏名】　安東　伊織</t>
  </si>
  <si>
    <t>【氏名】　宮部　真紗美</t>
  </si>
  <si>
    <t>【氏名】　山田　宗孝</t>
  </si>
  <si>
    <t>【氏名】　大部　颯</t>
  </si>
  <si>
    <t>【氏名】　中村　明日香</t>
  </si>
  <si>
    <t>【氏名】　長田　由佳里</t>
  </si>
  <si>
    <t>【氏名】　笹原　るみ</t>
  </si>
  <si>
    <t>【氏名】　坂井　美香</t>
  </si>
  <si>
    <t>【氏名】　安藤　美幸</t>
  </si>
  <si>
    <t>【氏名】　藤田　朝佳</t>
  </si>
  <si>
    <t>【氏名】　前原　英莉香</t>
  </si>
  <si>
    <t>【氏名】　陸川真帆</t>
  </si>
  <si>
    <t>【氏名】　斉藤　緑三</t>
  </si>
  <si>
    <t>【氏名】　星野　斗良</t>
  </si>
  <si>
    <t>【氏名】　小辻　紗和</t>
  </si>
  <si>
    <t>【氏名】　皆川　香奈子</t>
  </si>
  <si>
    <t>2019年6月11日～7月10日</t>
  </si>
  <si>
    <t>2019年7月11日～8月10日</t>
  </si>
  <si>
    <t>2020年3月11日～3月31日</t>
  </si>
  <si>
    <t>廣沢　智美</t>
  </si>
  <si>
    <t>境野　清史</t>
  </si>
  <si>
    <t>鍋谷　賢一</t>
  </si>
  <si>
    <t>高橋　正次郎</t>
  </si>
  <si>
    <t>福岡　隆之</t>
  </si>
  <si>
    <t>樋勝　幸恵</t>
  </si>
  <si>
    <t>阿部　宏美</t>
  </si>
  <si>
    <t>富金原　杏</t>
  </si>
  <si>
    <t>小村　みなみ</t>
  </si>
  <si>
    <t>佐藤　博</t>
  </si>
  <si>
    <t>八重澤　敬子</t>
  </si>
  <si>
    <t>飯塚　智美</t>
  </si>
  <si>
    <t>堀口　礼子</t>
  </si>
  <si>
    <t>森　和美</t>
  </si>
  <si>
    <t>高橋　美由喜</t>
  </si>
  <si>
    <t>安東　伊織</t>
  </si>
  <si>
    <t>宮部　真紗美</t>
  </si>
  <si>
    <t>山田　宗孝</t>
  </si>
  <si>
    <t>大部　颯</t>
  </si>
  <si>
    <t>中村　明日香</t>
  </si>
  <si>
    <t>長田　由佳里</t>
  </si>
  <si>
    <t>笹原　るみ</t>
  </si>
  <si>
    <t>坂井　美香</t>
  </si>
  <si>
    <t>安藤　美幸</t>
  </si>
  <si>
    <t>藤田　朝佳</t>
  </si>
  <si>
    <t>前原　英莉香</t>
  </si>
  <si>
    <t>斉藤　緑三</t>
  </si>
  <si>
    <t>星野　斗良</t>
  </si>
  <si>
    <t>小辻　紗和</t>
  </si>
  <si>
    <t>皆川　香奈子</t>
  </si>
  <si>
    <t>陸川　真帆</t>
  </si>
  <si>
    <t>今泉　知美</t>
  </si>
  <si>
    <t>【氏名】　今泉　知美</t>
  </si>
  <si>
    <t>H31/4/1～R2/3/31</t>
  </si>
  <si>
    <t>R1/12/1～R2/2/29</t>
  </si>
  <si>
    <t>H31/4/11～R2/3/31</t>
  </si>
  <si>
    <t>R1/5/11～R2/3/31</t>
  </si>
  <si>
    <t>H31/5/11～R2/3/31</t>
  </si>
  <si>
    <t>R1/11/11～R2/3/31</t>
  </si>
  <si>
    <t>R1/9/11～R2/3/31</t>
  </si>
  <si>
    <t>R1/8/11～R2/2/10</t>
  </si>
  <si>
    <t>R1/10/11～R2/3/31</t>
  </si>
  <si>
    <t>R1/8/11～R2/3/31</t>
  </si>
  <si>
    <t>R1/4/1～R1/10/10</t>
  </si>
  <si>
    <t>R1/4/1～R1/6/10</t>
  </si>
  <si>
    <t>R1/8/11～R1/10/10</t>
  </si>
  <si>
    <t>R1/5/1～R2/3/31</t>
  </si>
  <si>
    <t>人件費（賃金）算出根拠</t>
  </si>
  <si>
    <t>氏名：黒田　和幸</t>
  </si>
  <si>
    <t>基本月俸</t>
  </si>
  <si>
    <t>業績月俸</t>
  </si>
  <si>
    <t>職務手当</t>
  </si>
  <si>
    <t>支給ヶ月</t>
  </si>
  <si>
    <t>小計</t>
  </si>
  <si>
    <t>日給（年間240日）</t>
  </si>
  <si>
    <t>時間給（1日8時間）</t>
  </si>
  <si>
    <t>本件時給</t>
  </si>
  <si>
    <t>本件労働時間</t>
  </si>
  <si>
    <t>本件人件費</t>
  </si>
  <si>
    <t>氏名：中平　和正</t>
  </si>
  <si>
    <t>時間給（1日7.75時間）</t>
  </si>
  <si>
    <t>氏名：石渡　望</t>
  </si>
  <si>
    <t>氏名：神野　篤志</t>
  </si>
  <si>
    <t>賃金-B-22</t>
  </si>
  <si>
    <t>賃金-B-23</t>
  </si>
  <si>
    <t>賃金-B-6</t>
  </si>
  <si>
    <t>賃金-B-14</t>
  </si>
  <si>
    <t>賃金-B-13</t>
  </si>
  <si>
    <t>賃金-B-24</t>
  </si>
  <si>
    <t>賃金-B-25</t>
  </si>
  <si>
    <t>賃金-B-26</t>
  </si>
  <si>
    <t>賃金-B-27</t>
  </si>
  <si>
    <t>賃金-B-28</t>
  </si>
  <si>
    <t>賃金-B-29</t>
  </si>
  <si>
    <t>賃金-B-30</t>
  </si>
  <si>
    <t>賃金-B-31</t>
  </si>
  <si>
    <t>賃金-B-32</t>
  </si>
  <si>
    <t>賃金-B-33</t>
  </si>
  <si>
    <t>賃金-B-34</t>
  </si>
  <si>
    <t>賃金-B-35</t>
  </si>
  <si>
    <t>賃金-B-36</t>
  </si>
  <si>
    <t>賃金-B-37</t>
  </si>
  <si>
    <t>賃金-B-38</t>
  </si>
  <si>
    <t>H31/4/1～R2/3/31</t>
  </si>
  <si>
    <t>R1/12/1～R2/2/29</t>
  </si>
  <si>
    <t>R1/5/11～R2/3/31</t>
  </si>
  <si>
    <t>H31/4/11～R2/3/31</t>
  </si>
  <si>
    <t>R1/5/1～R2/3/31</t>
  </si>
  <si>
    <t>H31/5/11～R2/3/31</t>
  </si>
  <si>
    <t>R1/11/11～R2/3/31</t>
  </si>
  <si>
    <t>R1/9/11～R2/3/31</t>
  </si>
  <si>
    <t>R1/8/11～R2/2/10</t>
  </si>
  <si>
    <t>R1/10/11～R2/3/31</t>
  </si>
  <si>
    <t>R1/8/11～R2/3/31</t>
  </si>
  <si>
    <t>R1/4/1～R1/10/10</t>
  </si>
  <si>
    <t>R1/4/1～R1/6/10</t>
  </si>
  <si>
    <t>R1/8/11～R1/10/10</t>
  </si>
  <si>
    <t>人数</t>
  </si>
  <si>
    <t>単価</t>
  </si>
  <si>
    <t>都市名</t>
  </si>
  <si>
    <r>
      <t xml:space="preserve">人数
</t>
    </r>
    <r>
      <rPr>
        <sz val="10"/>
        <rFont val="ＭＳ Ｐゴシック"/>
        <family val="3"/>
      </rPr>
      <t>(台数)</t>
    </r>
  </si>
  <si>
    <t>曜日</t>
  </si>
  <si>
    <t>日付</t>
  </si>
  <si>
    <t>資料
番号</t>
  </si>
  <si>
    <t>宿泊計</t>
  </si>
  <si>
    <t>宿泊料</t>
  </si>
  <si>
    <t>宿泊地</t>
  </si>
  <si>
    <t>日当計</t>
  </si>
  <si>
    <t>日当</t>
  </si>
  <si>
    <t>交通費計</t>
  </si>
  <si>
    <t>特急・
急行料金</t>
  </si>
  <si>
    <t>運賃
（乗車券）</t>
  </si>
  <si>
    <t>距離
(km)</t>
  </si>
  <si>
    <t>交通機関名
（航空機・ＪＲ・
私鉄・船等）</t>
  </si>
  <si>
    <t>移動区間</t>
  </si>
  <si>
    <t>＊青色の欄には計算式が設定されていますので入力しないでください。</t>
  </si>
  <si>
    <t>有料道路代</t>
  </si>
  <si>
    <t>資料
番号</t>
  </si>
  <si>
    <t>距離(km)</t>
  </si>
  <si>
    <t>到着地</t>
  </si>
  <si>
    <t>出発地</t>
  </si>
  <si>
    <t>会場名
（実施校名）</t>
  </si>
  <si>
    <t>車両行程表</t>
  </si>
  <si>
    <t>　　</t>
  </si>
  <si>
    <t>団体所有車両</t>
  </si>
  <si>
    <t>㈱近畿日本ツーリスト首都圏</t>
  </si>
  <si>
    <t>アーティストや芸術団体等名</t>
  </si>
  <si>
    <t>申請額</t>
  </si>
  <si>
    <t>差額</t>
  </si>
  <si>
    <t>合計</t>
  </si>
  <si>
    <t>決算額総合計</t>
  </si>
  <si>
    <t>（２）旅費</t>
  </si>
  <si>
    <t>No.</t>
  </si>
  <si>
    <t>Bank ID</t>
  </si>
  <si>
    <t>アーティストや芸術団体等名：</t>
  </si>
  <si>
    <t>実施校名：</t>
  </si>
  <si>
    <t>備考</t>
  </si>
  <si>
    <t>１．精算総括表</t>
  </si>
  <si>
    <t>精算額</t>
  </si>
  <si>
    <t>２．精算費目別内訳</t>
  </si>
  <si>
    <t>備考(交通機関の比較、理由等）</t>
  </si>
  <si>
    <t>車両使用料</t>
  </si>
  <si>
    <t>様式11</t>
  </si>
  <si>
    <t>様式12</t>
  </si>
  <si>
    <t>様式13</t>
  </si>
  <si>
    <t>講師又は主指導者</t>
  </si>
  <si>
    <t>演奏者</t>
  </si>
  <si>
    <t>実技指導者</t>
  </si>
  <si>
    <t>単純労務者</t>
  </si>
  <si>
    <t>出演者</t>
  </si>
  <si>
    <t>スタッフ</t>
  </si>
  <si>
    <t>レンタカー</t>
  </si>
  <si>
    <t>様式14</t>
  </si>
  <si>
    <t>所属</t>
  </si>
  <si>
    <t>従事内容</t>
  </si>
  <si>
    <t>氏名
(本名)</t>
  </si>
  <si>
    <t>実施日</t>
  </si>
  <si>
    <t>実施時間数</t>
  </si>
  <si>
    <t>第１回</t>
  </si>
  <si>
    <t>第２回</t>
  </si>
  <si>
    <t>第３回</t>
  </si>
  <si>
    <t>1回目</t>
  </si>
  <si>
    <t>2回目</t>
  </si>
  <si>
    <t>3回目</t>
  </si>
  <si>
    <t>対象回</t>
  </si>
  <si>
    <t>※税込み金額を記載してください。</t>
  </si>
  <si>
    <t>※謝金単価は税込み金額です。</t>
  </si>
  <si>
    <t>氏名</t>
  </si>
  <si>
    <t>従事者名</t>
  </si>
  <si>
    <t>実施対象校名</t>
  </si>
  <si>
    <t>（３）諸雑費</t>
  </si>
  <si>
    <t>支払先の情報</t>
  </si>
  <si>
    <t>種別</t>
  </si>
  <si>
    <t>数量</t>
  </si>
  <si>
    <t>合計金額</t>
  </si>
  <si>
    <t>発注年月日</t>
  </si>
  <si>
    <t>引取年月日</t>
  </si>
  <si>
    <t>単位</t>
  </si>
  <si>
    <t>小計</t>
  </si>
  <si>
    <t>※令和２年度文化庁諸謝金単価基準に基づかない出演費等については必要な添付資料を添えてこちらに計上してください。</t>
  </si>
  <si>
    <t>Bank ID</t>
  </si>
  <si>
    <t>表中オレンジ色の欄は選択式になっています。</t>
  </si>
  <si>
    <t>（１-2）令和２年度文化庁諸謝金単価基準以外に基づく講演料や出演料等</t>
  </si>
  <si>
    <t>※代理店手配の場合を除き，【様式13】旅費算定基礎表を作成の上，対象者ごとに記入してください。</t>
  </si>
  <si>
    <t>※　旅費や宿泊費を含めた金額が源泉徴収対象となります。1回の支払いが5万円を超える個人へお支払いの場合は㈱近畿日本ツーリスト首都圏側で源泉預後の金額を振り込みます。
　　 したがって（２）旅費についても諸謝金の支払対象者ごとに合計金額を記載していただけますようお願いいたします(内訳は【様式13】旅費算定基礎表に記入してください)。</t>
  </si>
  <si>
    <t>※支払先ごとに記入してください。</t>
  </si>
  <si>
    <t>※支払先ごとに記入してください。団体・楽団等の扱いにより出演費を一式計上する場合も【様式12】従事者一覧に従事者を示してください。</t>
  </si>
  <si>
    <t>（１-1）令和２年度文化庁諸謝金単価基準に基づく講演料や出演料等(諸謝金)</t>
  </si>
  <si>
    <t>支払先</t>
  </si>
  <si>
    <t>旅費の
合計金額</t>
  </si>
  <si>
    <t>旅費の
計上確認</t>
  </si>
  <si>
    <t>対象者</t>
  </si>
  <si>
    <t>従事者氏名または団体名</t>
  </si>
  <si>
    <t>※車両を使用する場合，自家用車に係る費用(車賃)の計上は旅費の扱いとなります。自家用車以外の車両使用料は「運搬車両」扱いとなりますので，諸雑費に計上してください。</t>
  </si>
  <si>
    <t>※自家用車以外の車両使用料は「運搬車両」扱いとなりますので，諸雑費に計上してください。</t>
  </si>
  <si>
    <t>令和2年度 子供のための文化芸術体験機会の創出事業（学校による提案型）について次の学校の実施を行いました。
ついては，経費の精算書類を提出しますので，経費の支払いをお願いいたします。</t>
  </si>
  <si>
    <t>印</t>
  </si>
  <si>
    <t>住所</t>
  </si>
  <si>
    <t>アーティストや
芸術団体等名</t>
  </si>
  <si>
    <t>代表者</t>
  </si>
  <si>
    <t>実施校名</t>
  </si>
  <si>
    <t>【添付書類】</t>
  </si>
  <si>
    <t>　【様式12】従事者一覧</t>
  </si>
  <si>
    <t>　【様式13】旅費算定基礎表</t>
  </si>
  <si>
    <t>　【様式14】運搬車両行程表兼支払確認表</t>
  </si>
  <si>
    <t>　【様式15】振込依頼書</t>
  </si>
  <si>
    <t>　精算手続きに必要な証憑書類</t>
  </si>
  <si>
    <t>添付の有無
(選択)</t>
  </si>
  <si>
    <t>書類名</t>
  </si>
  <si>
    <t>TEL</t>
  </si>
  <si>
    <t>Fax</t>
  </si>
  <si>
    <t>書類作成担当者名</t>
  </si>
  <si>
    <t>（１-２）諸謝金等</t>
  </si>
  <si>
    <t>（１-１）謝金</t>
  </si>
  <si>
    <t>回数</t>
  </si>
  <si>
    <t>時間</t>
  </si>
  <si>
    <t>回</t>
  </si>
  <si>
    <t>立替払済である
場合支払年月日</t>
  </si>
  <si>
    <t>令和２年度  子供のための文化芸術体験機会の創出事業　
経費報告書兼支払依頼書（学校による提案型）</t>
  </si>
  <si>
    <t>金額</t>
  </si>
  <si>
    <t>資料番号</t>
  </si>
  <si>
    <t>※パック旅行等の手配においてグループの代表者がまとめて旅費の立替払いを行っている場合は，対象者欄へ対象者の氏名，「支払先」へは立替払支払者のお名前を記入してください。</t>
  </si>
  <si>
    <t>※（１-1）令和２年度文化庁諸謝金単価基準に基づく講演料や出演料等を計上している場合は必ず従事者ごとに記入してください。</t>
  </si>
  <si>
    <t>費目</t>
  </si>
  <si>
    <t>内訳の記載先</t>
  </si>
  <si>
    <t>※請求書，領収書等を取得する際は必ず(対象日，品名，単価，数量)が明記されている状態で御取得ください。</t>
  </si>
  <si>
    <t>自家用車を使用する場合の
車賃</t>
  </si>
  <si>
    <t>表中青色の欄は自動で表示又は計算されます。</t>
  </si>
  <si>
    <t>令和2年度  子供のための文化芸術体験機会の創出事業　旅費算定基礎表　(学校による提案型)</t>
  </si>
  <si>
    <t>令和2年度  子供のための文化芸術体験機会の創出事業　従事者一覧　（学校による提案型）</t>
  </si>
  <si>
    <t>令和2年度  子供のための文化芸術体験機会の創出事業　経費報告書兼支払依頼書　（学校による提案型）</t>
  </si>
  <si>
    <t>令和2年度  子供のための文化芸術体験機会の創出事業（学校による提案型）運搬車両行程表兼支払確認表</t>
  </si>
  <si>
    <t>※支払先ごとに作成してください。</t>
  </si>
  <si>
    <t>Bank ID</t>
  </si>
  <si>
    <t>様式15</t>
  </si>
  <si>
    <t>令和2年度 子供のための文化芸術体験機会の創出事業</t>
  </si>
  <si>
    <t>振込依頼書（学校による提案型）</t>
  </si>
  <si>
    <t>記入日</t>
  </si>
  <si>
    <t>令和</t>
  </si>
  <si>
    <t>年</t>
  </si>
  <si>
    <t>月</t>
  </si>
  <si>
    <t>日</t>
  </si>
  <si>
    <t>御中</t>
  </si>
  <si>
    <t>私（従事者本人）への支払金については下記金融機関へ振り込み願います。</t>
  </si>
  <si>
    <t>1．従事者登録</t>
  </si>
  <si>
    <t>※要押印。押印漏れのないようご注意ください</t>
  </si>
  <si>
    <t>本　　名</t>
  </si>
  <si>
    <t>芸　　名</t>
  </si>
  <si>
    <t>性　　別</t>
  </si>
  <si>
    <r>
      <t xml:space="preserve">生　年　月　日
</t>
    </r>
    <r>
      <rPr>
        <sz val="8"/>
        <rFont val="ＭＳ Ｐゴシック"/>
        <family val="3"/>
      </rPr>
      <t>（西暦）</t>
    </r>
  </si>
  <si>
    <t>従事者登録</t>
  </si>
  <si>
    <t>登録する口座名義</t>
  </si>
  <si>
    <t>2．従事者情報（本人）</t>
  </si>
  <si>
    <t>金融機関
コード</t>
  </si>
  <si>
    <t>金融機関名</t>
  </si>
  <si>
    <t>支店コード</t>
  </si>
  <si>
    <t>支店名</t>
  </si>
  <si>
    <t>支店</t>
  </si>
  <si>
    <t>預貯金種別</t>
  </si>
  <si>
    <t>口座番号</t>
  </si>
  <si>
    <t>※口座番号は「0」を含めた7桁，または右詰で御記入ください</t>
  </si>
  <si>
    <t>口座名義
カタカナ</t>
  </si>
  <si>
    <t>本人
住所</t>
  </si>
  <si>
    <t>郵便番号</t>
  </si>
  <si>
    <t>〒</t>
  </si>
  <si>
    <t>―</t>
  </si>
  <si>
    <t>通知書
送付先</t>
  </si>
  <si>
    <t>都道
府県</t>
  </si>
  <si>
    <t>市区
町村</t>
  </si>
  <si>
    <t>建物名</t>
  </si>
  <si>
    <t>※建物名を略さずに記入してください</t>
  </si>
  <si>
    <t>氏　　名</t>
  </si>
  <si>
    <t>異なる場合は記入</t>
  </si>
  <si>
    <t>→</t>
  </si>
  <si>
    <t>電話番号</t>
  </si>
  <si>
    <t>※日中つながる電話番号を記入してください。
振込先等記入内容確認のため，(株)近畿日本ツーリスト首都圏より直接連絡をさせていただく場合がございます
※電話番号はハイフン（-）を入れて記入してください</t>
  </si>
  <si>
    <t>※支払調書・振込通知書・マイナンバー収集の御案内及び利用目的通知書を送付いたします</t>
  </si>
  <si>
    <t>3．従事者情報（本人以外）</t>
  </si>
  <si>
    <r>
      <t>　私（従事者本人）は，「令和2</t>
    </r>
    <r>
      <rPr>
        <sz val="10"/>
        <rFont val="ＭＳ Ｐゴシック"/>
        <family val="3"/>
      </rPr>
      <t>年度　子供のための文化芸術体験機会の創出事業」において御社から支払われる謝金及び旅費の受領を，下記の者に委任いたします。</t>
    </r>
  </si>
  <si>
    <t>委任先氏名または団体名</t>
  </si>
  <si>
    <t>※任意団体の場合は，源泉徴収をどちらで行うかを選択してください</t>
  </si>
  <si>
    <t>※個人口座の場合は，(株)近畿日本ツーリスト首都圏にて源泉徴収を行います</t>
  </si>
  <si>
    <t>※団体（法人）口座の場合は，(株)近畿日本ツーリスト首都圏では源泉徴収を行いません</t>
  </si>
  <si>
    <t>※口座番号は「0」を含めた7桁，または右詰で御記入ください</t>
  </si>
  <si>
    <t>口座名義</t>
  </si>
  <si>
    <t>名称
カタカナ</t>
  </si>
  <si>
    <t>※カタカナのみ，省略することなく正しく記入してください</t>
  </si>
  <si>
    <t>口座
名義人
住所</t>
  </si>
  <si>
    <t>―</t>
  </si>
  <si>
    <t>→</t>
  </si>
  <si>
    <t>※本事業で得た個人情報は，本事業のみで使用します</t>
  </si>
  <si>
    <r>
      <t>※［</t>
    </r>
    <r>
      <rPr>
        <sz val="10"/>
        <rFont val="ＭＳ Ｐゴシック"/>
        <family val="3"/>
      </rPr>
      <t>子供のための文化芸術体験機会の創出事業］ホームページ（</t>
    </r>
    <r>
      <rPr>
        <u val="single"/>
        <sz val="10"/>
        <color indexed="53"/>
        <rFont val="ＭＳ Ｐゴシック"/>
        <family val="3"/>
      </rPr>
      <t>http://www.kodomogeijutsu.go.jp/</t>
    </r>
    <r>
      <rPr>
        <sz val="10"/>
        <rFont val="ＭＳ Ｐゴシック"/>
        <family val="3"/>
      </rPr>
      <t>）にある［個人情報について］に同意して
　　いただいたものとします</t>
    </r>
  </si>
  <si>
    <t>※振込依頼書で登録できる口座は「一名につき1口座」までです。単一口座で不都合のある方は、必ず事前に事務局までご相談ください</t>
  </si>
  <si>
    <t>【提出先】</t>
  </si>
  <si>
    <t>【発送時の注意事項】</t>
  </si>
  <si>
    <t>●押印のない場合は再度送付いただく必要がありますので、押印漏れがないか今一度御確認ください。
●代表者が複数の講師・補助者分の様式15をまとめてご郵送いただく場合は、個人情報は厳重かつ適正に管理の上、郵送記録の残る方法（特定記録など）にてご郵送ください。</t>
  </si>
  <si>
    <t xml:space="preserve">〒160-0023 
　東京都新宿区西新宿8-14-24
　西新宿ＫＦビル３階（(株)KNTビジネスクリエイト内）
　子供のための文化芸術体験機会の創出事業事務局 宛
</t>
  </si>
  <si>
    <t>Bank ID</t>
  </si>
  <si>
    <t>従事業者又は発注先</t>
  </si>
  <si>
    <t>立替払済である場合支払年月日</t>
  </si>
  <si>
    <t>車両所有者：</t>
  </si>
  <si>
    <t>運搬業者車両</t>
  </si>
  <si>
    <r>
      <t>→「本人」を選択した方は</t>
    </r>
    <r>
      <rPr>
        <b/>
        <u val="single"/>
        <sz val="8"/>
        <color indexed="10"/>
        <rFont val="ＭＳ Ｐゴシック"/>
        <family val="3"/>
      </rPr>
      <t>「2．従事者情報（本人）」</t>
    </r>
    <r>
      <rPr>
        <sz val="8"/>
        <color indexed="10"/>
        <rFont val="ＭＳ Ｐゴシック"/>
        <family val="3"/>
      </rPr>
      <t>を記入してください
→「本人以外」を選択した方は</t>
    </r>
    <r>
      <rPr>
        <b/>
        <u val="single"/>
        <sz val="8"/>
        <color indexed="10"/>
        <rFont val="ＭＳ Ｐゴシック"/>
        <family val="3"/>
      </rPr>
      <t>「3．従事者情報（本人以外）」</t>
    </r>
    <r>
      <rPr>
        <sz val="8"/>
        <color indexed="10"/>
        <rFont val="ＭＳ Ｐゴシック"/>
        <family val="3"/>
      </rPr>
      <t>を記入してください</t>
    </r>
  </si>
  <si>
    <t>※グループの代表者又は実施団体がまとめて立替払いを行っている場合でも，従事者ごとに行程が異なる行程については【様式13】旅費算定基礎表の従事者名欄に対象となる従事者名を
　御記入ください。</t>
  </si>
  <si>
    <t>※グループの代表者又は実施団体がまとめて立替払いを行っている場合でかつ全員が同じ行程を取っている場合は【様式13】旅費算定基礎表の従事者名欄は対象人数のみの記載で結構です。
　対象者の内訳は【様式12】従事者一覧で確認します。</t>
  </si>
  <si>
    <t>※代理店等を通して切符等を購入している場合で，かつ，請求書又は領収書内に全ての行程についての手配内容(利用日，区間，数量，単価)が明記されている場合，【様式13】旅費算定基礎表
　の作成は不要です。</t>
  </si>
  <si>
    <t>※教材用資材の購入など，すでにアーティストや団体側で立替払済みの経費である場合は，「立替払済である場合の支払年月日」欄に支払日を記入，「支払先の情報」欄において立替払を，
　必要な場合「Bank ID又は支払先」を記入の上，必要な証憑書類を添えて提出してください。</t>
  </si>
  <si>
    <t>株式会社 近畿日本ツーリスト首都圏御中</t>
  </si>
  <si>
    <t>E-mail</t>
  </si>
  <si>
    <t>備考</t>
  </si>
  <si>
    <t>あり</t>
  </si>
  <si>
    <t>なし</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</si>
</sst>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Red]\(#,##0\)"/>
    <numFmt numFmtId="182" formatCode="#,##0_ "/>
    <numFmt numFmtId="183" formatCode="mmm\-yyyy"/>
    <numFmt numFmtId="184" formatCode="[$-F800]dddd\,\ mmmm\ dd\,\ yyyy"/>
    <numFmt numFmtId="185" formatCode="yyyy&quot;年&quot;m&quot;月&quot;;@"/>
    <numFmt numFmtId="186" formatCode="0_);[Red]\(0\)"/>
    <numFmt numFmtId="187" formatCode="#,##0.000000_);[Red]\(#,##0.000000\)"/>
    <numFmt numFmtId="188" formatCode="#,##0.0_);[Red]\(#,##0.0\)"/>
    <numFmt numFmtId="189" formatCode="#,##0.00_);[Red]\(#,##0.00\)"/>
    <numFmt numFmtId="190" formatCode="#,##0.000_);[Red]\(#,##0.000\)"/>
    <numFmt numFmtId="191" formatCode="#,##0.0;[Red]\-#,##0.0"/>
    <numFmt numFmtId="192" formatCode="#,##0.00000_);[Red]\(#,##0.00000\)"/>
    <numFmt numFmtId="193" formatCode="#,##0.0000_);[Red]\(#,##0.0000\)"/>
    <numFmt numFmtId="194" formatCode="#,##0.00_ "/>
    <numFmt numFmtId="195" formatCode="General&quot;式&quot;"/>
    <numFmt numFmtId="196" formatCode="0.0_);[Red]\(0.0\)"/>
    <numFmt numFmtId="197" formatCode="0.00_);[Red]\(0.00\)"/>
    <numFmt numFmtId="198" formatCode="0.000_);[Red]\(0.000\)"/>
    <numFmt numFmtId="199" formatCode="General&quot;件&quot;"/>
    <numFmt numFmtId="200" formatCode="yyyy&quot;年&quot;m&quot;月&quot;d&quot;日&quot;&quot;(&quot;aaa&quot;)&quot;"/>
    <numFmt numFmtId="201" formatCode="0.0&quot;km&quot;_ "/>
    <numFmt numFmtId="202" formatCode="0.0&quot;km&quot;"/>
    <numFmt numFmtId="203" formatCode="m&quot;月&quot;d&quot;日&quot;;@"/>
    <numFmt numFmtId="204" formatCode="h:mm;@"/>
    <numFmt numFmtId="205" formatCode="0;\-0;;@"/>
    <numFmt numFmtId="206" formatCode="m&quot;月&quot;d&quot;日&quot;;;;"/>
    <numFmt numFmtId="207" formatCode="#,##0&quot;円&quot;"/>
    <numFmt numFmtId="208" formatCode="&quot;bank-&quot;0000"/>
    <numFmt numFmtId="209" formatCode="yyyy/m/d;@"/>
    <numFmt numFmtId="210" formatCode="m/d;@"/>
    <numFmt numFmtId="211" formatCode="General&quot;時間&quot;"/>
  </numFmts>
  <fonts count="133">
    <font>
      <sz val="11"/>
      <name val="ＭＳ Ｐゴシック"/>
      <family val="3"/>
    </font>
    <font>
      <sz val="6"/>
      <name val="ＭＳ Ｐゴシック"/>
      <family val="3"/>
    </font>
    <font>
      <sz val="11"/>
      <color indexed="8"/>
      <name val="ＭＳ Ｐゴシック"/>
      <family val="3"/>
    </font>
    <font>
      <sz val="6"/>
      <color indexed="8"/>
      <name val="ＭＳ Ｐゴシック"/>
      <family val="3"/>
    </font>
    <font>
      <sz val="9"/>
      <name val="ＭＳ Ｐゴシック"/>
      <family val="3"/>
    </font>
    <font>
      <sz val="10"/>
      <name val="ＭＳ Ｐゴシック"/>
      <family val="3"/>
    </font>
    <font>
      <sz val="6"/>
      <name val="Meiryo UI"/>
      <family val="3"/>
    </font>
    <font>
      <b/>
      <sz val="11"/>
      <name val="ＭＳ Ｐゴシック"/>
      <family val="3"/>
    </font>
    <font>
      <b/>
      <sz val="14"/>
      <color indexed="9"/>
      <name val="ＭＳ Ｐゴシック"/>
      <family val="3"/>
    </font>
    <font>
      <sz val="10"/>
      <name val="ＭＳ Ｐ明朝"/>
      <family val="1"/>
    </font>
    <font>
      <sz val="11"/>
      <name val="ＭＳ Ｐ明朝"/>
      <family val="1"/>
    </font>
    <font>
      <sz val="8"/>
      <name val="ＭＳ Ｐゴシック"/>
      <family val="3"/>
    </font>
    <font>
      <b/>
      <sz val="12"/>
      <name val="ＭＳ Ｐゴシック"/>
      <family val="3"/>
    </font>
    <font>
      <u val="single"/>
      <sz val="10"/>
      <color indexed="53"/>
      <name val="ＭＳ Ｐゴシック"/>
      <family val="3"/>
    </font>
    <font>
      <b/>
      <sz val="9"/>
      <name val="MS P ゴシック"/>
      <family val="3"/>
    </font>
    <font>
      <sz val="9"/>
      <name val="MS P ゴシック"/>
      <family val="3"/>
    </font>
    <font>
      <sz val="9"/>
      <color indexed="8"/>
      <name val="MS UI Gothic"/>
      <family val="3"/>
    </font>
    <font>
      <sz val="14"/>
      <name val="ＭＳ Ｐ明朝"/>
      <family val="1"/>
    </font>
    <font>
      <b/>
      <u val="single"/>
      <sz val="8"/>
      <color indexed="10"/>
      <name val="ＭＳ Ｐゴシック"/>
      <family val="3"/>
    </font>
    <font>
      <sz val="8"/>
      <color indexed="10"/>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0.5"/>
      <name val="ＭＳ Ｐゴシック"/>
      <family val="3"/>
    </font>
    <font>
      <sz val="10.5"/>
      <name val="ＭＳ Ｐゴシック"/>
      <family val="3"/>
    </font>
    <font>
      <b/>
      <sz val="16"/>
      <color indexed="10"/>
      <name val="ＭＳ Ｐゴシック"/>
      <family val="3"/>
    </font>
    <font>
      <u val="single"/>
      <sz val="10.5"/>
      <name val="ＭＳ Ｐゴシック"/>
      <family val="3"/>
    </font>
    <font>
      <b/>
      <sz val="10"/>
      <color indexed="10"/>
      <name val="ＭＳ Ｐゴシック"/>
      <family val="3"/>
    </font>
    <font>
      <u val="single"/>
      <sz val="11"/>
      <color indexed="10"/>
      <name val="ＭＳ Ｐゴシック"/>
      <family val="3"/>
    </font>
    <font>
      <b/>
      <u val="double"/>
      <sz val="12"/>
      <color indexed="10"/>
      <name val="ＭＳ Ｐゴシック"/>
      <family val="3"/>
    </font>
    <font>
      <u val="double"/>
      <sz val="11"/>
      <name val="ＭＳ Ｐゴシック"/>
      <family val="3"/>
    </font>
    <font>
      <sz val="7"/>
      <name val="ＭＳ Ｐゴシック"/>
      <family val="3"/>
    </font>
    <font>
      <u val="double"/>
      <sz val="10"/>
      <name val="ＭＳ Ｐゴシック"/>
      <family val="3"/>
    </font>
    <font>
      <sz val="8"/>
      <color indexed="8"/>
      <name val="ＭＳ Ｐゴシック"/>
      <family val="3"/>
    </font>
    <font>
      <sz val="9"/>
      <color indexed="8"/>
      <name val="ＭＳ Ｐゴシック"/>
      <family val="3"/>
    </font>
    <font>
      <sz val="10"/>
      <color indexed="8"/>
      <name val="ＭＳ Ｐゴシック"/>
      <family val="3"/>
    </font>
    <font>
      <b/>
      <sz val="12"/>
      <color indexed="9"/>
      <name val="ＭＳ Ｐゴシック"/>
      <family val="3"/>
    </font>
    <font>
      <sz val="14"/>
      <name val="ＭＳ Ｐゴシック"/>
      <family val="3"/>
    </font>
    <font>
      <b/>
      <sz val="11"/>
      <color indexed="10"/>
      <name val="ＭＳ Ｐゴシック"/>
      <family val="3"/>
    </font>
    <font>
      <u val="single"/>
      <sz val="9"/>
      <name val="ＭＳ Ｐゴシック"/>
      <family val="3"/>
    </font>
    <font>
      <u val="single"/>
      <sz val="8"/>
      <name val="ＭＳ Ｐゴシック"/>
      <family val="3"/>
    </font>
    <font>
      <b/>
      <sz val="9"/>
      <color indexed="10"/>
      <name val="ＭＳ Ｐゴシック"/>
      <family val="3"/>
    </font>
    <font>
      <sz val="12"/>
      <name val="ＭＳ Ｐゴシック"/>
      <family val="3"/>
    </font>
    <font>
      <sz val="10"/>
      <color indexed="9"/>
      <name val="ＭＳ Ｐゴシック"/>
      <family val="3"/>
    </font>
    <font>
      <b/>
      <sz val="14"/>
      <name val="ＭＳ Ｐゴシック"/>
      <family val="3"/>
    </font>
    <font>
      <sz val="14"/>
      <color indexed="23"/>
      <name val="ＭＳ Ｐゴシック"/>
      <family val="3"/>
    </font>
    <font>
      <b/>
      <sz val="14"/>
      <color indexed="8"/>
      <name val="ＭＳ Ｐゴシック"/>
      <family val="3"/>
    </font>
    <font>
      <b/>
      <sz val="10"/>
      <name val="ＭＳ Ｐゴシック"/>
      <family val="3"/>
    </font>
    <font>
      <b/>
      <sz val="16"/>
      <name val="ＭＳ Ｐゴシック"/>
      <family val="3"/>
    </font>
    <font>
      <b/>
      <sz val="14"/>
      <color indexed="10"/>
      <name val="ＭＳ Ｐゴシック"/>
      <family val="3"/>
    </font>
    <font>
      <sz val="11"/>
      <color indexed="12"/>
      <name val="ＭＳ Ｐゴシック"/>
      <family val="3"/>
    </font>
    <font>
      <u val="single"/>
      <sz val="10"/>
      <name val="ＭＳ Ｐゴシック"/>
      <family val="3"/>
    </font>
    <font>
      <sz val="10.5"/>
      <color indexed="10"/>
      <name val="ＭＳ Ｐゴシック"/>
      <family val="3"/>
    </font>
    <font>
      <sz val="6"/>
      <color indexed="10"/>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9"/>
      <color theme="1"/>
      <name val="Meiryo U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0.5"/>
      <name val="Calibri"/>
      <family val="3"/>
    </font>
    <font>
      <sz val="11"/>
      <name val="Calibri"/>
      <family val="3"/>
    </font>
    <font>
      <sz val="10.5"/>
      <name val="Calibri"/>
      <family val="3"/>
    </font>
    <font>
      <sz val="10"/>
      <name val="Calibri"/>
      <family val="3"/>
    </font>
    <font>
      <b/>
      <sz val="16"/>
      <color rgb="FFFF0000"/>
      <name val="Calibri"/>
      <family val="3"/>
    </font>
    <font>
      <u val="single"/>
      <sz val="10.5"/>
      <name val="Calibri"/>
      <family val="3"/>
    </font>
    <font>
      <b/>
      <sz val="10"/>
      <color rgb="FFFF0000"/>
      <name val="Calibri"/>
      <family val="3"/>
    </font>
    <font>
      <u val="single"/>
      <sz val="11"/>
      <color rgb="FFFF0000"/>
      <name val="Calibri"/>
      <family val="3"/>
    </font>
    <font>
      <sz val="8"/>
      <name val="Calibri"/>
      <family val="3"/>
    </font>
    <font>
      <b/>
      <u val="double"/>
      <sz val="12"/>
      <color rgb="FFFF0000"/>
      <name val="Calibri"/>
      <family val="3"/>
    </font>
    <font>
      <u val="double"/>
      <sz val="11"/>
      <name val="Calibri"/>
      <family val="3"/>
    </font>
    <font>
      <sz val="7"/>
      <name val="Calibri"/>
      <family val="3"/>
    </font>
    <font>
      <u val="double"/>
      <sz val="10"/>
      <name val="Calibri"/>
      <family val="3"/>
    </font>
    <font>
      <sz val="8"/>
      <color theme="1"/>
      <name val="Calibri"/>
      <family val="3"/>
    </font>
    <font>
      <sz val="9"/>
      <color theme="1"/>
      <name val="Calibri"/>
      <family val="3"/>
    </font>
    <font>
      <sz val="10"/>
      <color theme="1"/>
      <name val="Calibri"/>
      <family val="3"/>
    </font>
    <font>
      <b/>
      <sz val="12"/>
      <color theme="0"/>
      <name val="Calibri"/>
      <family val="3"/>
    </font>
    <font>
      <sz val="14"/>
      <name val="Calibri"/>
      <family val="3"/>
    </font>
    <font>
      <b/>
      <sz val="10"/>
      <color rgb="FFFF0000"/>
      <name val="ＭＳ Ｐゴシック"/>
      <family val="3"/>
    </font>
    <font>
      <b/>
      <sz val="11"/>
      <color rgb="FFFF0000"/>
      <name val="ＭＳ Ｐゴシック"/>
      <family val="3"/>
    </font>
    <font>
      <u val="single"/>
      <sz val="9"/>
      <name val="Calibri"/>
      <family val="3"/>
    </font>
    <font>
      <u val="single"/>
      <sz val="8"/>
      <name val="Calibri"/>
      <family val="3"/>
    </font>
    <font>
      <b/>
      <sz val="9"/>
      <color rgb="FFFF0000"/>
      <name val="Calibri"/>
      <family val="3"/>
    </font>
    <font>
      <sz val="12"/>
      <name val="Calibri"/>
      <family val="3"/>
    </font>
    <font>
      <sz val="10"/>
      <color theme="0"/>
      <name val="Calibri"/>
      <family val="3"/>
    </font>
    <font>
      <sz val="9"/>
      <name val="Calibri"/>
      <family val="3"/>
    </font>
    <font>
      <b/>
      <sz val="14"/>
      <name val="Calibri"/>
      <family val="3"/>
    </font>
    <font>
      <sz val="14"/>
      <color theme="0" tint="-0.4999699890613556"/>
      <name val="Calibri"/>
      <family val="3"/>
    </font>
    <font>
      <b/>
      <sz val="14"/>
      <color theme="1"/>
      <name val="Calibri"/>
      <family val="3"/>
    </font>
    <font>
      <b/>
      <sz val="12"/>
      <name val="Calibri"/>
      <family val="3"/>
    </font>
    <font>
      <b/>
      <sz val="10"/>
      <name val="Calibri"/>
      <family val="3"/>
    </font>
    <font>
      <sz val="11"/>
      <color rgb="FF000000"/>
      <name val="Calibri"/>
      <family val="3"/>
    </font>
    <font>
      <b/>
      <sz val="14"/>
      <color rgb="FFFF0000"/>
      <name val="Calibri"/>
      <family val="3"/>
    </font>
    <font>
      <b/>
      <sz val="16"/>
      <name val="Calibri"/>
      <family val="3"/>
    </font>
    <font>
      <b/>
      <sz val="14"/>
      <color theme="0"/>
      <name val="Calibri"/>
      <family val="3"/>
    </font>
    <font>
      <sz val="11"/>
      <color rgb="FF0000FF"/>
      <name val="ＭＳ Ｐゴシック"/>
      <family val="3"/>
    </font>
    <font>
      <u val="single"/>
      <sz val="10"/>
      <name val="Calibri"/>
      <family val="3"/>
    </font>
    <font>
      <sz val="8"/>
      <color rgb="FFFF0000"/>
      <name val="Calibri"/>
      <family val="3"/>
    </font>
    <font>
      <sz val="10.5"/>
      <color rgb="FFFF0000"/>
      <name val="Calibri"/>
      <family val="3"/>
    </font>
    <font>
      <sz val="6"/>
      <color rgb="FFFF0000"/>
      <name val="Calibri"/>
      <family val="3"/>
    </font>
    <font>
      <sz val="6"/>
      <color theme="1"/>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CCC"/>
        <bgColor indexed="64"/>
      </patternFill>
    </fill>
    <fill>
      <patternFill patternType="solid">
        <fgColor theme="0"/>
        <bgColor indexed="64"/>
      </patternFill>
    </fill>
    <fill>
      <patternFill patternType="solid">
        <fgColor theme="0" tint="-0.1499900072813034"/>
        <bgColor indexed="64"/>
      </patternFill>
    </fill>
    <fill>
      <patternFill patternType="solid">
        <fgColor theme="1"/>
        <bgColor indexed="64"/>
      </patternFill>
    </fill>
    <fill>
      <patternFill patternType="solid">
        <fgColor theme="0" tint="-0.24997000396251678"/>
        <bgColor indexed="64"/>
      </patternFill>
    </fill>
    <fill>
      <patternFill patternType="solid">
        <fgColor rgb="FFFFFF00"/>
        <bgColor indexed="64"/>
      </patternFill>
    </fill>
  </fills>
  <borders count="1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diagonalUp="1">
      <left style="thin">
        <color indexed="8"/>
      </left>
      <right style="thin">
        <color indexed="8"/>
      </right>
      <top style="thin">
        <color indexed="8"/>
      </top>
      <bottom style="thin">
        <color indexed="8"/>
      </bottom>
      <diagonal style="thin">
        <color indexed="8"/>
      </diagonal>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right style="thin"/>
      <top style="thin"/>
      <bottom style="double"/>
    </border>
    <border>
      <left style="thin"/>
      <right style="thin"/>
      <top>
        <color indexed="63"/>
      </top>
      <bottom style="thin"/>
    </border>
    <border>
      <left style="thin"/>
      <right style="thin"/>
      <top style="thin"/>
      <bottom style="thin"/>
    </border>
    <border>
      <left style="thin"/>
      <right style="thin"/>
      <top style="double"/>
      <bottom style="thin"/>
    </border>
    <border>
      <left/>
      <right style="thin"/>
      <top style="double"/>
      <bottom style="thin"/>
    </border>
    <border>
      <left style="hair"/>
      <right style="hair"/>
      <top style="double"/>
      <bottom style="thin"/>
    </border>
    <border>
      <left style="thin"/>
      <right style="hair"/>
      <top style="double"/>
      <bottom style="thin"/>
    </border>
    <border>
      <left/>
      <right style="hair"/>
      <top style="double"/>
      <bottom style="thin"/>
    </border>
    <border>
      <left style="hair"/>
      <right style="thin"/>
      <top style="double"/>
      <bottom style="thin"/>
    </border>
    <border>
      <left style="thin"/>
      <right style="thin"/>
      <top style="hair"/>
      <bottom style="double"/>
    </border>
    <border>
      <left/>
      <right style="thin"/>
      <top style="hair"/>
      <bottom style="double"/>
    </border>
    <border>
      <left style="hair"/>
      <right style="hair"/>
      <top style="hair"/>
      <bottom style="double"/>
    </border>
    <border>
      <left/>
      <right style="hair"/>
      <top style="hair"/>
      <bottom style="double"/>
    </border>
    <border>
      <left style="thin"/>
      <right style="hair"/>
      <top style="hair"/>
      <bottom style="double"/>
    </border>
    <border>
      <left style="hair"/>
      <right style="thin"/>
      <top style="hair"/>
      <bottom style="double"/>
    </border>
    <border>
      <left style="thin"/>
      <right style="thin"/>
      <top style="hair"/>
      <bottom style="hair"/>
    </border>
    <border>
      <left style="hair"/>
      <right style="hair"/>
      <top style="hair"/>
      <bottom style="hair"/>
    </border>
    <border>
      <left/>
      <right style="hair"/>
      <top style="hair"/>
      <bottom style="hair"/>
    </border>
    <border>
      <left style="thin"/>
      <right/>
      <top style="hair"/>
      <bottom style="hair"/>
    </border>
    <border>
      <left style="hair"/>
      <right/>
      <top style="hair"/>
      <bottom style="hair"/>
    </border>
    <border>
      <left/>
      <right style="thin"/>
      <top style="hair"/>
      <bottom style="hair"/>
    </border>
    <border>
      <left style="thin"/>
      <right style="hair"/>
      <top/>
      <bottom style="hair"/>
    </border>
    <border>
      <left style="hair"/>
      <right style="hair"/>
      <top/>
      <bottom style="hair"/>
    </border>
    <border>
      <left style="hair"/>
      <right style="thin"/>
      <top/>
      <bottom style="hair"/>
    </border>
    <border>
      <left style="thin"/>
      <right style="hair"/>
      <top style="hair"/>
      <bottom style="hair"/>
    </border>
    <border>
      <left style="thin"/>
      <right style="thin"/>
      <top style="thin"/>
      <bottom style="hair"/>
    </border>
    <border>
      <left/>
      <right style="hair"/>
      <top/>
      <bottom style="hair"/>
    </border>
    <border>
      <left/>
      <right style="thin"/>
      <top style="thin"/>
      <bottom style="hair"/>
    </border>
    <border>
      <left style="hair"/>
      <right style="hair"/>
      <top style="hair"/>
      <bottom style="thin"/>
    </border>
    <border>
      <left style="thin"/>
      <right style="hair"/>
      <top style="hair"/>
      <bottom style="thin"/>
    </border>
    <border>
      <left/>
      <right style="hair"/>
      <top style="hair"/>
      <bottom style="thin"/>
    </border>
    <border>
      <left style="thin"/>
      <right style="hair"/>
      <top style="thin"/>
      <bottom style="hair"/>
    </border>
    <border>
      <left style="hair"/>
      <right style="thin"/>
      <top/>
      <bottom style="thin"/>
    </border>
    <border>
      <left/>
      <right style="hair"/>
      <top/>
      <bottom style="thin"/>
    </border>
    <border>
      <left style="thin"/>
      <right style="hair"/>
      <top/>
      <bottom style="thin"/>
    </border>
    <border>
      <left style="hair"/>
      <right style="hair"/>
      <top/>
      <bottom style="thin"/>
    </border>
    <border>
      <left style="hair"/>
      <right style="thin"/>
      <top style="hair"/>
      <bottom style="hair"/>
    </border>
    <border>
      <left style="thin"/>
      <right/>
      <top style="thin"/>
      <bottom style="hair"/>
    </border>
    <border>
      <left/>
      <right/>
      <top/>
      <bottom style="thin"/>
    </border>
    <border>
      <left style="hair"/>
      <right style="thin"/>
      <top style="thin"/>
      <bottom style="hair"/>
    </border>
    <border>
      <left style="hair"/>
      <right style="thin"/>
      <top style="hair"/>
      <bottom style="thin"/>
    </border>
    <border>
      <left/>
      <right style="thin"/>
      <top/>
      <bottom style="hair"/>
    </border>
    <border>
      <left>
        <color indexed="63"/>
      </left>
      <right style="thin"/>
      <top style="hair"/>
      <bottom style="thin"/>
    </border>
    <border>
      <left style="thin"/>
      <right/>
      <top>
        <color indexed="63"/>
      </top>
      <bottom style="thin"/>
    </border>
    <border>
      <left style="hair"/>
      <right/>
      <top/>
      <bottom style="thin"/>
    </border>
    <border>
      <left>
        <color indexed="63"/>
      </left>
      <right>
        <color indexed="63"/>
      </right>
      <top style="thin"/>
      <bottom style="thin"/>
    </border>
    <border>
      <left>
        <color indexed="63"/>
      </left>
      <right/>
      <top>
        <color indexed="63"/>
      </top>
      <bottom style="hair"/>
    </border>
    <border>
      <left>
        <color indexed="63"/>
      </left>
      <right>
        <color indexed="63"/>
      </right>
      <top style="hair"/>
      <bottom style="hair"/>
    </border>
    <border>
      <left>
        <color indexed="63"/>
      </left>
      <right>
        <color indexed="63"/>
      </right>
      <top style="hair"/>
      <bottom style="double"/>
    </border>
    <border>
      <left/>
      <right>
        <color indexed="63"/>
      </right>
      <top style="double"/>
      <bottom style="thin"/>
    </border>
    <border>
      <left style="thin"/>
      <right style="hair"/>
      <top style="thin"/>
      <bottom style="thin"/>
    </border>
    <border>
      <left/>
      <right/>
      <top style="medium"/>
      <bottom style="medium"/>
    </border>
    <border>
      <left/>
      <right style="medium"/>
      <top style="medium"/>
      <bottom style="medium"/>
    </border>
    <border>
      <left style="medium"/>
      <right/>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hair"/>
      <right style="dotted"/>
      <top style="hair"/>
      <bottom style="medium"/>
    </border>
    <border>
      <left style="dotted"/>
      <right style="dotted"/>
      <top style="hair"/>
      <bottom style="medium"/>
    </border>
    <border>
      <left style="dotted"/>
      <right style="hair"/>
      <top style="hair"/>
      <bottom style="medium"/>
    </border>
    <border>
      <left/>
      <right/>
      <top style="hair"/>
      <bottom style="medium"/>
    </border>
    <border>
      <left/>
      <right style="medium"/>
      <top style="hair"/>
      <bottom style="medium"/>
    </border>
    <border>
      <left style="thin"/>
      <right style="thin"/>
      <top style="thin"/>
      <bottom>
        <color indexed="63"/>
      </bottom>
    </border>
    <border>
      <left style="thin"/>
      <right style="double"/>
      <top style="thin"/>
      <bottom style="thin"/>
    </border>
    <border>
      <left/>
      <right style="thin"/>
      <top style="thin"/>
      <bottom style="thin"/>
    </border>
    <border>
      <left style="double"/>
      <right style="thin"/>
      <top style="thin"/>
      <bottom style="thin"/>
    </border>
    <border>
      <left>
        <color indexed="63"/>
      </left>
      <right style="double"/>
      <top style="thin"/>
      <bottom style="thin"/>
    </border>
    <border>
      <left style="thin">
        <color indexed="8"/>
      </left>
      <right style="thin">
        <color indexed="8"/>
      </right>
      <top style="thin">
        <color indexed="8"/>
      </top>
      <bottom style="double"/>
    </border>
    <border>
      <left style="thin"/>
      <right style="hair"/>
      <top style="thin"/>
      <bottom style="double"/>
    </border>
    <border>
      <left style="thin"/>
      <right style="double"/>
      <top style="thin"/>
      <bottom style="double"/>
    </border>
    <border>
      <left/>
      <right style="thin"/>
      <top style="thin"/>
      <bottom style="double"/>
    </border>
    <border>
      <left style="double"/>
      <right style="thin"/>
      <top style="thin"/>
      <bottom style="double"/>
    </border>
    <border>
      <left style="thin"/>
      <right style="double"/>
      <top/>
      <bottom style="thin"/>
    </border>
    <border>
      <left>
        <color indexed="63"/>
      </left>
      <right style="double"/>
      <top>
        <color indexed="63"/>
      </top>
      <bottom style="thin"/>
    </border>
    <border>
      <left style="double"/>
      <right>
        <color indexed="63"/>
      </right>
      <top style="double"/>
      <bottom style="thin"/>
    </border>
    <border>
      <left/>
      <right style="double"/>
      <top style="double"/>
      <bottom style="thin"/>
    </border>
    <border>
      <left style="double"/>
      <right style="thin"/>
      <top style="double"/>
      <bottom style="thin"/>
    </border>
    <border>
      <left/>
      <right style="thin"/>
      <top>
        <color indexed="63"/>
      </top>
      <bottom style="thin"/>
    </border>
    <border>
      <left>
        <color indexed="63"/>
      </left>
      <right style="double"/>
      <top style="thin"/>
      <bottom style="double"/>
    </border>
    <border>
      <left>
        <color indexed="63"/>
      </left>
      <right>
        <color indexed="63"/>
      </right>
      <top style="thin"/>
      <bottom style="double"/>
    </border>
    <border>
      <left style="thin"/>
      <right>
        <color indexed="63"/>
      </right>
      <top style="thin"/>
      <bottom>
        <color indexed="63"/>
      </bottom>
    </border>
    <border>
      <left style="double"/>
      <right>
        <color indexed="63"/>
      </right>
      <top style="thin"/>
      <bottom style="thin"/>
    </border>
    <border>
      <left style="thin"/>
      <right>
        <color indexed="63"/>
      </right>
      <top style="thin">
        <color indexed="8"/>
      </top>
      <bottom style="thin">
        <color indexed="8"/>
      </bottom>
    </border>
    <border>
      <left style="thin"/>
      <right>
        <color indexed="63"/>
      </right>
      <top style="thin">
        <color indexed="8"/>
      </top>
      <bottom style="double"/>
    </border>
    <border>
      <left>
        <color indexed="63"/>
      </left>
      <right/>
      <top style="thin"/>
      <bottom style="hair"/>
    </border>
    <border>
      <left style="double"/>
      <right style="double"/>
      <top style="thin"/>
      <bottom style="thin"/>
    </border>
    <border>
      <left style="double"/>
      <right style="double"/>
      <top style="thin"/>
      <bottom style="double"/>
    </border>
    <border>
      <left style="thin"/>
      <right/>
      <top style="thin"/>
      <bottom style="thin"/>
    </border>
    <border>
      <left/>
      <right/>
      <top style="thin"/>
      <bottom/>
    </border>
    <border>
      <left/>
      <right style="thin"/>
      <top style="thin"/>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double"/>
      <bottom style="thin"/>
    </border>
    <border>
      <left style="thin"/>
      <right>
        <color indexed="63"/>
      </right>
      <top style="thin"/>
      <bottom style="double"/>
    </border>
    <border diagonalUp="1">
      <left style="thin"/>
      <right style="thin"/>
      <top style="thin"/>
      <bottom style="thin"/>
      <diagonal style="thin">
        <color indexed="8"/>
      </diagonal>
    </border>
    <border diagonalUp="1">
      <left style="thin"/>
      <right style="thin"/>
      <top style="thin"/>
      <bottom>
        <color indexed="63"/>
      </bottom>
      <diagonal style="thin">
        <color indexed="8"/>
      </diagonal>
    </border>
    <border diagonalUp="1">
      <left style="thin"/>
      <right style="thin"/>
      <top style="thin"/>
      <bottom style="double"/>
      <diagonal style="thin">
        <color indexed="8"/>
      </diagonal>
    </border>
    <border>
      <left>
        <color indexed="63"/>
      </left>
      <right style="hair"/>
      <top style="thin"/>
      <bottom/>
    </border>
    <border>
      <left>
        <color indexed="63"/>
      </left>
      <right style="hair"/>
      <top>
        <color indexed="63"/>
      </top>
      <bottom>
        <color indexed="63"/>
      </bottom>
    </border>
    <border>
      <left style="hair"/>
      <right style="thin"/>
      <top style="thin"/>
      <bottom/>
    </border>
    <border>
      <left style="hair"/>
      <right style="thin"/>
      <top/>
      <bottom/>
    </border>
    <border>
      <left style="hair"/>
      <right/>
      <top style="thin"/>
      <bottom style="hair"/>
    </border>
    <border>
      <left/>
      <right style="hair"/>
      <top style="thin"/>
      <bottom style="hair"/>
    </border>
    <border>
      <left style="hair"/>
      <right style="hair"/>
      <top style="thin"/>
      <bottom style="hair"/>
    </border>
    <border>
      <left style="thin"/>
      <right style="thin"/>
      <top style="hair"/>
      <bottom style="thin"/>
    </border>
    <border>
      <left style="hair"/>
      <right/>
      <top style="thin"/>
      <bottom style="thin"/>
    </border>
    <border>
      <left style="thin"/>
      <right>
        <color indexed="63"/>
      </right>
      <top style="hair"/>
      <bottom style="double"/>
    </border>
    <border>
      <left style="hair"/>
      <right/>
      <top style="thin"/>
      <bottom/>
    </border>
    <border>
      <left style="thin"/>
      <right style="hair"/>
      <top style="thin"/>
      <bottom/>
    </border>
    <border>
      <left/>
      <right style="thin"/>
      <top style="medium"/>
      <bottom/>
    </border>
    <border>
      <left/>
      <right style="thin"/>
      <top/>
      <bottom style="medium"/>
    </border>
    <border>
      <left style="thin"/>
      <right/>
      <top style="medium"/>
      <bottom/>
    </border>
    <border>
      <left style="thin"/>
      <right/>
      <top/>
      <bottom style="medium"/>
    </border>
    <border>
      <left style="thin"/>
      <right style="thin"/>
      <top style="medium"/>
      <bottom style="medium"/>
    </border>
    <border>
      <left style="thin"/>
      <right/>
      <top style="medium"/>
      <bottom style="medium"/>
    </border>
    <border>
      <left style="dotted"/>
      <right style="dotted"/>
      <top style="medium"/>
      <bottom style="medium"/>
    </border>
    <border>
      <left style="dotted"/>
      <right style="medium"/>
      <top style="medium"/>
      <bottom style="medium"/>
    </border>
    <border diagonalUp="1">
      <left style="medium"/>
      <right/>
      <top style="medium"/>
      <bottom/>
      <diagonal style="thin"/>
    </border>
    <border diagonalUp="1">
      <left/>
      <right/>
      <top style="medium"/>
      <bottom/>
      <diagonal style="thin"/>
    </border>
    <border diagonalUp="1">
      <left/>
      <right style="medium"/>
      <top style="medium"/>
      <bottom/>
      <diagonal style="thin"/>
    </border>
    <border diagonalUp="1">
      <left style="medium"/>
      <right/>
      <top/>
      <bottom style="medium"/>
      <diagonal style="thin"/>
    </border>
    <border diagonalUp="1">
      <left/>
      <right/>
      <top/>
      <bottom style="medium"/>
      <diagonal style="thin"/>
    </border>
    <border diagonalUp="1">
      <left/>
      <right style="medium"/>
      <top/>
      <bottom style="medium"/>
      <diagonal style="thin"/>
    </border>
    <border>
      <left style="medium"/>
      <right style="thin"/>
      <top style="medium"/>
      <bottom/>
    </border>
    <border>
      <left style="thin"/>
      <right style="thin"/>
      <top style="medium"/>
      <bottom/>
    </border>
    <border>
      <left style="medium"/>
      <right style="thin"/>
      <top/>
      <bottom/>
    </border>
    <border>
      <left style="thin"/>
      <right style="thin"/>
      <top/>
      <bottom/>
    </border>
    <border>
      <left style="medium"/>
      <right style="thin"/>
      <top/>
      <bottom style="medium"/>
    </border>
    <border>
      <left style="thin"/>
      <right style="thin"/>
      <top/>
      <bottom style="medium"/>
    </border>
    <border>
      <left/>
      <right style="thin"/>
      <top style="medium"/>
      <bottom style="medium"/>
    </border>
    <border>
      <left style="medium"/>
      <right style="thin"/>
      <top style="medium"/>
      <bottom style="medium"/>
    </border>
    <border>
      <left/>
      <right style="dotted"/>
      <top style="medium"/>
      <bottom style="medium"/>
    </border>
    <border>
      <left style="dotted"/>
      <right/>
      <top style="medium"/>
      <bottom style="medium"/>
    </border>
    <border diagonalUp="1">
      <left style="thin"/>
      <right/>
      <top style="medium"/>
      <bottom style="medium"/>
      <diagonal style="thin"/>
    </border>
    <border diagonalUp="1">
      <left/>
      <right/>
      <top style="medium"/>
      <bottom style="medium"/>
      <diagonal style="thin"/>
    </border>
    <border diagonalUp="1">
      <left/>
      <right style="medium"/>
      <top style="medium"/>
      <bottom style="medium"/>
      <diagonal style="thin"/>
    </border>
    <border>
      <left style="thin"/>
      <right style="dotted"/>
      <top style="medium"/>
      <bottom style="medium"/>
    </border>
    <border diagonalUp="1">
      <left style="dotted"/>
      <right style="dotted"/>
      <top style="medium"/>
      <bottom style="medium"/>
      <diagonal style="hair"/>
    </border>
    <border diagonalUp="1">
      <left style="dotted"/>
      <right style="medium"/>
      <top style="medium"/>
      <bottom style="medium"/>
      <diagonal style="hair"/>
    </border>
    <border>
      <left/>
      <right style="hair"/>
      <top style="thin"/>
      <bottom style="thin"/>
    </border>
    <border>
      <left style="medium"/>
      <right style="medium"/>
      <top style="medium"/>
      <bottom/>
    </border>
    <border>
      <left style="medium"/>
      <right style="medium"/>
      <top/>
      <bottom style="medium"/>
    </border>
    <border>
      <left/>
      <right/>
      <top style="medium"/>
      <bottom style="hair"/>
    </border>
    <border>
      <left/>
      <right style="medium"/>
      <top style="medium"/>
      <bottom style="hair"/>
    </border>
    <border>
      <left/>
      <right style="hair"/>
      <top style="hair"/>
      <bottom style="mediu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style="thin"/>
      <right style="thin"/>
      <top/>
      <bottom style="double"/>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0" borderId="0" applyNumberFormat="0" applyFill="0" applyBorder="0" applyAlignment="0" applyProtection="0"/>
    <xf numFmtId="0" fontId="74" fillId="26" borderId="1" applyNumberFormat="0" applyAlignment="0" applyProtection="0"/>
    <xf numFmtId="0" fontId="75" fillId="27" borderId="0" applyNumberFormat="0" applyBorder="0" applyAlignment="0" applyProtection="0"/>
    <xf numFmtId="9" fontId="0" fillId="0" borderId="0" applyFont="0" applyFill="0" applyBorder="0" applyAlignment="0" applyProtection="0"/>
    <xf numFmtId="0" fontId="76" fillId="0" borderId="0" applyNumberFormat="0" applyFill="0" applyBorder="0" applyAlignment="0" applyProtection="0"/>
    <xf numFmtId="0" fontId="0" fillId="28" borderId="2" applyNumberFormat="0" applyFont="0" applyAlignment="0" applyProtection="0"/>
    <xf numFmtId="0" fontId="77" fillId="0" borderId="3" applyNumberFormat="0" applyFill="0" applyAlignment="0" applyProtection="0"/>
    <xf numFmtId="0" fontId="78" fillId="29" borderId="0" applyNumberFormat="0" applyBorder="0" applyAlignment="0" applyProtection="0"/>
    <xf numFmtId="0" fontId="79" fillId="30" borderId="4" applyNumberFormat="0" applyAlignment="0" applyProtection="0"/>
    <xf numFmtId="0" fontId="8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81" fillId="0" borderId="0" applyFon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30" borderId="9" applyNumberFormat="0" applyAlignment="0" applyProtection="0"/>
    <xf numFmtId="0" fontId="8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8" fillId="31" borderId="4" applyNumberFormat="0" applyAlignment="0" applyProtection="0"/>
    <xf numFmtId="0" fontId="71" fillId="0" borderId="0">
      <alignment vertical="center"/>
      <protection/>
    </xf>
    <xf numFmtId="0" fontId="0" fillId="0" borderId="0">
      <alignment/>
      <protection/>
    </xf>
    <xf numFmtId="0" fontId="5" fillId="0" borderId="0">
      <alignment/>
      <protection/>
    </xf>
    <xf numFmtId="0" fontId="71" fillId="0" borderId="0">
      <alignment vertical="center"/>
      <protection/>
    </xf>
    <xf numFmtId="0" fontId="71" fillId="0" borderId="0">
      <alignment vertical="center"/>
      <protection/>
    </xf>
    <xf numFmtId="0" fontId="81" fillId="0" borderId="0">
      <alignment vertical="center"/>
      <protection/>
    </xf>
    <xf numFmtId="0" fontId="0" fillId="0" borderId="0">
      <alignment/>
      <protection/>
    </xf>
    <xf numFmtId="0" fontId="89" fillId="0" borderId="0" applyNumberFormat="0" applyFill="0" applyBorder="0" applyAlignment="0" applyProtection="0"/>
    <xf numFmtId="0" fontId="90" fillId="32" borderId="0" applyNumberFormat="0" applyBorder="0" applyAlignment="0" applyProtection="0"/>
  </cellStyleXfs>
  <cellXfs count="902">
    <xf numFmtId="0" fontId="0" fillId="0" borderId="0" xfId="0" applyAlignment="1">
      <alignment vertical="center"/>
    </xf>
    <xf numFmtId="0" fontId="91" fillId="0" borderId="0" xfId="0" applyFont="1" applyAlignment="1">
      <alignment vertical="center"/>
    </xf>
    <xf numFmtId="0" fontId="92" fillId="0" borderId="0" xfId="0" applyFont="1" applyAlignment="1">
      <alignment vertical="center"/>
    </xf>
    <xf numFmtId="181" fontId="92" fillId="0" borderId="0" xfId="0" applyNumberFormat="1" applyFont="1" applyAlignment="1">
      <alignment horizontal="right" vertical="center"/>
    </xf>
    <xf numFmtId="181" fontId="92" fillId="0" borderId="0" xfId="0" applyNumberFormat="1" applyFont="1" applyAlignment="1">
      <alignment vertical="center"/>
    </xf>
    <xf numFmtId="0" fontId="92" fillId="0" borderId="0" xfId="0" applyFont="1" applyAlignment="1">
      <alignment vertical="center"/>
    </xf>
    <xf numFmtId="0" fontId="93" fillId="0" borderId="0" xfId="0" applyFont="1" applyAlignment="1">
      <alignment horizontal="center" vertical="center"/>
    </xf>
    <xf numFmtId="0" fontId="93" fillId="0" borderId="0" xfId="0" applyFont="1" applyAlignment="1">
      <alignment vertical="center"/>
    </xf>
    <xf numFmtId="0" fontId="93" fillId="0" borderId="0" xfId="0" applyFont="1" applyAlignment="1">
      <alignment horizontal="justify" vertical="center"/>
    </xf>
    <xf numFmtId="0" fontId="94" fillId="0" borderId="0" xfId="0" applyFont="1" applyAlignment="1">
      <alignment horizontal="right" vertical="center"/>
    </xf>
    <xf numFmtId="0" fontId="93" fillId="0" borderId="0" xfId="0" applyFont="1" applyBorder="1" applyAlignment="1">
      <alignment vertical="center" wrapText="1"/>
    </xf>
    <xf numFmtId="181" fontId="93" fillId="0" borderId="10" xfId="0" applyNumberFormat="1" applyFont="1" applyBorder="1" applyAlignment="1">
      <alignment horizontal="right" vertical="center" wrapText="1"/>
    </xf>
    <xf numFmtId="181" fontId="93" fillId="0" borderId="10" xfId="0" applyNumberFormat="1" applyFont="1" applyBorder="1" applyAlignment="1">
      <alignment horizontal="center" vertical="center" wrapText="1"/>
    </xf>
    <xf numFmtId="0" fontId="93" fillId="0" borderId="10" xfId="0" applyFont="1" applyBorder="1" applyAlignment="1">
      <alignment horizontal="center" vertical="center" shrinkToFit="1"/>
    </xf>
    <xf numFmtId="0" fontId="93" fillId="0" borderId="10" xfId="0" applyFont="1" applyBorder="1" applyAlignment="1">
      <alignment horizontal="left" vertical="center" wrapText="1"/>
    </xf>
    <xf numFmtId="181" fontId="93" fillId="33" borderId="10" xfId="0" applyNumberFormat="1" applyFont="1" applyFill="1" applyBorder="1" applyAlignment="1">
      <alignment horizontal="right" vertical="center" wrapText="1"/>
    </xf>
    <xf numFmtId="181" fontId="93" fillId="0" borderId="11" xfId="0" applyNumberFormat="1" applyFont="1" applyBorder="1" applyAlignment="1">
      <alignment horizontal="right" vertical="center" wrapText="1"/>
    </xf>
    <xf numFmtId="0" fontId="93" fillId="0" borderId="10" xfId="0" applyFont="1" applyBorder="1" applyAlignment="1">
      <alignment vertical="center" wrapText="1"/>
    </xf>
    <xf numFmtId="0" fontId="93" fillId="0" borderId="10" xfId="0" applyFont="1" applyBorder="1" applyAlignment="1">
      <alignment horizontal="justify" vertical="center" wrapText="1"/>
    </xf>
    <xf numFmtId="181" fontId="93" fillId="0" borderId="10" xfId="0" applyNumberFormat="1" applyFont="1" applyFill="1" applyBorder="1" applyAlignment="1">
      <alignment horizontal="right" vertical="center" wrapText="1"/>
    </xf>
    <xf numFmtId="181" fontId="95" fillId="0" borderId="0" xfId="0" applyNumberFormat="1" applyFont="1" applyAlignment="1">
      <alignment vertical="center"/>
    </xf>
    <xf numFmtId="0" fontId="96" fillId="0" borderId="0" xfId="0" applyFont="1" applyAlignment="1">
      <alignment vertical="center"/>
    </xf>
    <xf numFmtId="180" fontId="92" fillId="0" borderId="0" xfId="0" applyNumberFormat="1" applyFont="1" applyAlignment="1">
      <alignment vertical="center"/>
    </xf>
    <xf numFmtId="180" fontId="93" fillId="0" borderId="0" xfId="0" applyNumberFormat="1" applyFont="1" applyAlignment="1">
      <alignment vertical="center"/>
    </xf>
    <xf numFmtId="181" fontId="97" fillId="0" borderId="0" xfId="0" applyNumberFormat="1" applyFont="1" applyAlignment="1">
      <alignment horizontal="right" vertical="center"/>
    </xf>
    <xf numFmtId="0" fontId="93" fillId="0" borderId="0" xfId="0" applyFont="1" applyBorder="1" applyAlignment="1">
      <alignment horizontal="justify" vertical="center" wrapText="1"/>
    </xf>
    <xf numFmtId="181" fontId="93" fillId="0" borderId="10" xfId="0" applyNumberFormat="1" applyFont="1" applyBorder="1" applyAlignment="1">
      <alignment vertical="center" wrapText="1"/>
    </xf>
    <xf numFmtId="181" fontId="93" fillId="0" borderId="10" xfId="0" applyNumberFormat="1" applyFont="1" applyBorder="1" applyAlignment="1">
      <alignment horizontal="justify" vertical="center" wrapText="1"/>
    </xf>
    <xf numFmtId="0" fontId="93" fillId="0" borderId="0" xfId="0" applyFont="1" applyBorder="1" applyAlignment="1">
      <alignment horizontal="center" vertical="center" wrapText="1"/>
    </xf>
    <xf numFmtId="181" fontId="93" fillId="0" borderId="0" xfId="0" applyNumberFormat="1" applyFont="1" applyBorder="1" applyAlignment="1">
      <alignment horizontal="right" vertical="center" wrapText="1"/>
    </xf>
    <xf numFmtId="181" fontId="93" fillId="0" borderId="0" xfId="0" applyNumberFormat="1" applyFont="1" applyBorder="1" applyAlignment="1">
      <alignment horizontal="justify" vertical="center" wrapText="1"/>
    </xf>
    <xf numFmtId="181" fontId="93" fillId="0" borderId="0" xfId="0" applyNumberFormat="1" applyFont="1" applyBorder="1" applyAlignment="1">
      <alignment vertical="center" wrapText="1"/>
    </xf>
    <xf numFmtId="0" fontId="98" fillId="0" borderId="0" xfId="0" applyFont="1" applyAlignment="1">
      <alignment vertical="center"/>
    </xf>
    <xf numFmtId="0" fontId="99" fillId="0" borderId="10" xfId="0" applyFont="1" applyBorder="1" applyAlignment="1">
      <alignment horizontal="center" vertical="center" wrapText="1"/>
    </xf>
    <xf numFmtId="0" fontId="93" fillId="0" borderId="12" xfId="0" applyFont="1" applyBorder="1" applyAlignment="1">
      <alignment horizontal="center" vertical="center" shrinkToFit="1"/>
    </xf>
    <xf numFmtId="0" fontId="93" fillId="0" borderId="12" xfId="0" applyFont="1" applyBorder="1" applyAlignment="1">
      <alignment horizontal="center" vertical="center" wrapText="1"/>
    </xf>
    <xf numFmtId="181" fontId="93" fillId="0" borderId="12" xfId="0" applyNumberFormat="1" applyFont="1" applyBorder="1" applyAlignment="1">
      <alignment horizontal="right" vertical="center" wrapText="1"/>
    </xf>
    <xf numFmtId="181" fontId="93" fillId="0" borderId="12" xfId="0" applyNumberFormat="1" applyFont="1" applyBorder="1" applyAlignment="1">
      <alignment horizontal="center" vertical="center" wrapText="1"/>
    </xf>
    <xf numFmtId="181" fontId="93" fillId="0" borderId="12" xfId="0" applyNumberFormat="1" applyFont="1" applyBorder="1" applyAlignment="1">
      <alignment vertical="center" wrapText="1"/>
    </xf>
    <xf numFmtId="0" fontId="93" fillId="0" borderId="13" xfId="0" applyFont="1" applyBorder="1" applyAlignment="1">
      <alignment vertical="center" wrapText="1"/>
    </xf>
    <xf numFmtId="0" fontId="93" fillId="0" borderId="0" xfId="0" applyFont="1" applyBorder="1" applyAlignment="1">
      <alignment horizontal="left" vertical="center" wrapText="1"/>
    </xf>
    <xf numFmtId="0" fontId="100" fillId="0" borderId="0" xfId="0" applyFont="1" applyAlignment="1">
      <alignment vertical="center"/>
    </xf>
    <xf numFmtId="0" fontId="101" fillId="0" borderId="0" xfId="0" applyFont="1" applyAlignment="1">
      <alignment vertical="center"/>
    </xf>
    <xf numFmtId="181" fontId="101" fillId="0" borderId="0" xfId="0" applyNumberFormat="1" applyFont="1" applyAlignment="1">
      <alignment horizontal="right" vertical="center"/>
    </xf>
    <xf numFmtId="181" fontId="101" fillId="0" borderId="0" xfId="0" applyNumberFormat="1" applyFont="1" applyAlignment="1">
      <alignment vertical="center"/>
    </xf>
    <xf numFmtId="0" fontId="92" fillId="0" borderId="12" xfId="0" applyFont="1" applyBorder="1" applyAlignment="1">
      <alignment horizontal="center" vertical="center"/>
    </xf>
    <xf numFmtId="0" fontId="102" fillId="0" borderId="10" xfId="0" applyFont="1" applyBorder="1" applyAlignment="1">
      <alignment horizontal="center" vertical="center" wrapText="1"/>
    </xf>
    <xf numFmtId="0" fontId="92" fillId="0" borderId="14" xfId="0" applyFont="1" applyBorder="1" applyAlignment="1">
      <alignment horizontal="center" vertical="center"/>
    </xf>
    <xf numFmtId="0" fontId="92" fillId="0" borderId="10" xfId="0" applyFont="1" applyBorder="1" applyAlignment="1">
      <alignment horizontal="center" vertical="center"/>
    </xf>
    <xf numFmtId="181" fontId="93" fillId="0" borderId="0" xfId="0" applyNumberFormat="1" applyFont="1" applyBorder="1" applyAlignment="1">
      <alignment horizontal="center" vertical="center" wrapText="1"/>
    </xf>
    <xf numFmtId="0" fontId="100" fillId="0" borderId="0" xfId="0" applyFont="1" applyAlignment="1">
      <alignment horizontal="center" vertical="center"/>
    </xf>
    <xf numFmtId="0" fontId="93" fillId="0" borderId="14" xfId="0" applyFont="1" applyBorder="1" applyAlignment="1">
      <alignment horizontal="center" vertical="center" wrapText="1"/>
    </xf>
    <xf numFmtId="0" fontId="93" fillId="0" borderId="15" xfId="0" applyFont="1" applyBorder="1" applyAlignment="1">
      <alignment horizontal="center" vertical="center" wrapText="1"/>
    </xf>
    <xf numFmtId="0" fontId="93" fillId="0" borderId="10" xfId="0" applyFont="1" applyBorder="1" applyAlignment="1">
      <alignment horizontal="center" vertical="center" wrapText="1"/>
    </xf>
    <xf numFmtId="181" fontId="93" fillId="0" borderId="15" xfId="0" applyNumberFormat="1" applyFont="1" applyBorder="1" applyAlignment="1">
      <alignment horizontal="center" vertical="center" wrapText="1"/>
    </xf>
    <xf numFmtId="181" fontId="93" fillId="0" borderId="14" xfId="0" applyNumberFormat="1" applyFont="1" applyBorder="1" applyAlignment="1">
      <alignment vertical="center" wrapText="1"/>
    </xf>
    <xf numFmtId="181" fontId="93" fillId="0" borderId="11" xfId="0" applyNumberFormat="1" applyFont="1" applyFill="1" applyBorder="1" applyAlignment="1">
      <alignment horizontal="right" vertical="center" wrapText="1"/>
    </xf>
    <xf numFmtId="0" fontId="93" fillId="0" borderId="10" xfId="0" applyFont="1" applyBorder="1" applyAlignment="1">
      <alignment horizontal="center" vertical="center" wrapText="1"/>
    </xf>
    <xf numFmtId="181" fontId="93" fillId="33" borderId="10" xfId="0" applyNumberFormat="1" applyFont="1" applyFill="1" applyBorder="1" applyAlignment="1">
      <alignment vertical="center" wrapText="1"/>
    </xf>
    <xf numFmtId="0" fontId="103" fillId="0" borderId="0" xfId="0" applyFont="1" applyAlignment="1">
      <alignment vertical="center"/>
    </xf>
    <xf numFmtId="181" fontId="103" fillId="0" borderId="0" xfId="0" applyNumberFormat="1" applyFont="1" applyAlignment="1">
      <alignment horizontal="right" vertical="center"/>
    </xf>
    <xf numFmtId="181" fontId="103" fillId="0" borderId="0" xfId="0" applyNumberFormat="1" applyFont="1" applyAlignment="1">
      <alignment vertical="center"/>
    </xf>
    <xf numFmtId="0" fontId="93" fillId="0" borderId="10" xfId="0" applyFont="1" applyBorder="1" applyAlignment="1">
      <alignment horizontal="center" vertical="center" wrapText="1"/>
    </xf>
    <xf numFmtId="181" fontId="93" fillId="0" borderId="15" xfId="0" applyNumberFormat="1" applyFont="1" applyBorder="1" applyAlignment="1">
      <alignment horizontal="center" vertical="center" wrapText="1"/>
    </xf>
    <xf numFmtId="0" fontId="93" fillId="34" borderId="10" xfId="0" applyFont="1" applyFill="1" applyBorder="1" applyAlignment="1">
      <alignment horizontal="center" vertical="center" shrinkToFit="1"/>
    </xf>
    <xf numFmtId="0" fontId="93" fillId="34" borderId="10" xfId="0" applyFont="1" applyFill="1" applyBorder="1" applyAlignment="1">
      <alignment horizontal="center" vertical="center" wrapText="1"/>
    </xf>
    <xf numFmtId="0" fontId="93" fillId="34" borderId="14" xfId="0" applyFont="1" applyFill="1" applyBorder="1" applyAlignment="1">
      <alignment horizontal="center" vertical="center" wrapText="1"/>
    </xf>
    <xf numFmtId="0" fontId="93" fillId="0" borderId="10" xfId="0" applyFont="1" applyBorder="1" applyAlignment="1">
      <alignment horizontal="center" vertical="center" wrapText="1"/>
    </xf>
    <xf numFmtId="181" fontId="93" fillId="0" borderId="15" xfId="0" applyNumberFormat="1" applyFont="1" applyBorder="1" applyAlignment="1">
      <alignment horizontal="center" vertical="center" wrapText="1"/>
    </xf>
    <xf numFmtId="0" fontId="93" fillId="0" borderId="10" xfId="0" applyFont="1" applyBorder="1" applyAlignment="1">
      <alignment horizontal="center" vertical="center" wrapText="1"/>
    </xf>
    <xf numFmtId="181" fontId="93" fillId="0" borderId="14" xfId="0" applyNumberFormat="1" applyFont="1" applyBorder="1" applyAlignment="1">
      <alignment vertical="center" wrapText="1"/>
    </xf>
    <xf numFmtId="0" fontId="93" fillId="0" borderId="10" xfId="0" applyFont="1" applyFill="1" applyBorder="1" applyAlignment="1">
      <alignment horizontal="center" vertical="center" wrapText="1"/>
    </xf>
    <xf numFmtId="0" fontId="93" fillId="0" borderId="10" xfId="0" applyFont="1" applyFill="1" applyBorder="1" applyAlignment="1">
      <alignment horizontal="center" vertical="center" shrinkToFit="1"/>
    </xf>
    <xf numFmtId="181" fontId="93" fillId="34" borderId="10" xfId="0" applyNumberFormat="1" applyFont="1" applyFill="1" applyBorder="1" applyAlignment="1">
      <alignment horizontal="right" vertical="center" wrapText="1"/>
    </xf>
    <xf numFmtId="0" fontId="93" fillId="34" borderId="16" xfId="0" applyFont="1" applyFill="1" applyBorder="1" applyAlignment="1">
      <alignment horizontal="center" vertical="center" wrapText="1"/>
    </xf>
    <xf numFmtId="181" fontId="93" fillId="0" borderId="10" xfId="0" applyNumberFormat="1" applyFont="1" applyFill="1" applyBorder="1" applyAlignment="1">
      <alignment horizontal="center" vertical="center" wrapText="1"/>
    </xf>
    <xf numFmtId="0" fontId="93" fillId="0" borderId="10" xfId="0" applyFont="1" applyBorder="1" applyAlignment="1">
      <alignment horizontal="center" vertical="center" wrapText="1"/>
    </xf>
    <xf numFmtId="181" fontId="93" fillId="0" borderId="14" xfId="0" applyNumberFormat="1" applyFont="1" applyBorder="1" applyAlignment="1">
      <alignment vertical="center" wrapText="1"/>
    </xf>
    <xf numFmtId="0" fontId="93" fillId="0" borderId="10" xfId="0" applyFont="1" applyBorder="1" applyAlignment="1">
      <alignment horizontal="center" vertical="center" wrapText="1"/>
    </xf>
    <xf numFmtId="181" fontId="93" fillId="0" borderId="15" xfId="0" applyNumberFormat="1" applyFont="1" applyBorder="1" applyAlignment="1">
      <alignment horizontal="center" vertical="center" wrapText="1"/>
    </xf>
    <xf numFmtId="0" fontId="93" fillId="0" borderId="14" xfId="0" applyFont="1" applyBorder="1" applyAlignment="1">
      <alignment horizontal="center" vertical="center" wrapText="1"/>
    </xf>
    <xf numFmtId="0" fontId="93" fillId="0" borderId="15" xfId="0" applyFont="1" applyBorder="1" applyAlignment="1">
      <alignment horizontal="center" vertical="center" wrapText="1"/>
    </xf>
    <xf numFmtId="0" fontId="93" fillId="0" borderId="10" xfId="0" applyFont="1" applyBorder="1" applyAlignment="1">
      <alignment horizontal="center" vertical="center" wrapText="1"/>
    </xf>
    <xf numFmtId="181" fontId="93" fillId="0" borderId="14" xfId="0" applyNumberFormat="1" applyFont="1" applyBorder="1" applyAlignment="1">
      <alignment vertical="center" wrapText="1"/>
    </xf>
    <xf numFmtId="0" fontId="104" fillId="0" borderId="0" xfId="0" applyFont="1" applyAlignment="1">
      <alignment vertical="center"/>
    </xf>
    <xf numFmtId="0" fontId="0" fillId="0" borderId="17" xfId="0" applyBorder="1" applyAlignment="1">
      <alignment horizontal="center" vertical="center"/>
    </xf>
    <xf numFmtId="55" fontId="0" fillId="0" borderId="18" xfId="0" applyNumberFormat="1" applyBorder="1" applyAlignment="1">
      <alignment horizontal="center" vertical="center"/>
    </xf>
    <xf numFmtId="0" fontId="0" fillId="0" borderId="18" xfId="0" applyBorder="1" applyAlignment="1">
      <alignment vertical="center"/>
    </xf>
    <xf numFmtId="55" fontId="0" fillId="0" borderId="19" xfId="0" applyNumberFormat="1" applyBorder="1" applyAlignment="1">
      <alignment horizontal="center" vertical="center"/>
    </xf>
    <xf numFmtId="55" fontId="0" fillId="0" borderId="17" xfId="0" applyNumberFormat="1" applyBorder="1" applyAlignment="1">
      <alignment horizontal="center" vertical="center"/>
    </xf>
    <xf numFmtId="0" fontId="0" fillId="0" borderId="18" xfId="0" applyBorder="1" applyAlignment="1">
      <alignment horizontal="center" vertical="center"/>
    </xf>
    <xf numFmtId="38" fontId="0" fillId="8" borderId="18" xfId="49" applyFont="1" applyFill="1" applyBorder="1" applyAlignment="1">
      <alignment vertical="center"/>
    </xf>
    <xf numFmtId="0" fontId="0" fillId="8" borderId="18" xfId="0" applyFill="1" applyBorder="1" applyAlignment="1">
      <alignment vertical="center"/>
    </xf>
    <xf numFmtId="38" fontId="0" fillId="8" borderId="19" xfId="49" applyFont="1" applyFill="1" applyBorder="1" applyAlignment="1">
      <alignment vertical="center"/>
    </xf>
    <xf numFmtId="0" fontId="0" fillId="8" borderId="19" xfId="0" applyFill="1" applyBorder="1" applyAlignment="1">
      <alignment vertical="center"/>
    </xf>
    <xf numFmtId="38" fontId="0" fillId="8" borderId="17" xfId="49" applyFont="1" applyFill="1" applyBorder="1" applyAlignment="1">
      <alignment vertical="center"/>
    </xf>
    <xf numFmtId="0" fontId="0" fillId="8" borderId="17" xfId="0" applyFill="1" applyBorder="1" applyAlignment="1">
      <alignment vertical="center"/>
    </xf>
    <xf numFmtId="38" fontId="0" fillId="0" borderId="18" xfId="49" applyFont="1" applyBorder="1" applyAlignment="1">
      <alignment vertical="center"/>
    </xf>
    <xf numFmtId="38" fontId="0" fillId="0" borderId="0" xfId="49" applyFont="1" applyAlignment="1">
      <alignment vertical="center"/>
    </xf>
    <xf numFmtId="55" fontId="0" fillId="8" borderId="18" xfId="0" applyNumberFormat="1" applyFill="1" applyBorder="1" applyAlignment="1">
      <alignment horizontal="center" vertical="center"/>
    </xf>
    <xf numFmtId="55" fontId="0" fillId="8" borderId="19" xfId="0" applyNumberFormat="1" applyFill="1" applyBorder="1" applyAlignment="1">
      <alignment horizontal="center" vertical="center"/>
    </xf>
    <xf numFmtId="55" fontId="0" fillId="8" borderId="17" xfId="0" applyNumberFormat="1" applyFill="1" applyBorder="1" applyAlignment="1">
      <alignment horizontal="center" vertical="center"/>
    </xf>
    <xf numFmtId="0" fontId="0" fillId="0" borderId="18" xfId="0" applyFill="1" applyBorder="1" applyAlignment="1">
      <alignment horizontal="center" vertical="center"/>
    </xf>
    <xf numFmtId="38" fontId="0" fillId="0" borderId="18" xfId="49" applyFont="1" applyFill="1" applyBorder="1" applyAlignment="1">
      <alignment vertical="center"/>
    </xf>
    <xf numFmtId="0" fontId="0" fillId="0" borderId="18" xfId="0" applyFill="1" applyBorder="1" applyAlignment="1">
      <alignment vertical="center"/>
    </xf>
    <xf numFmtId="0" fontId="0" fillId="0" borderId="0" xfId="0" applyFill="1" applyAlignment="1">
      <alignment vertical="center"/>
    </xf>
    <xf numFmtId="0" fontId="104" fillId="0" borderId="0" xfId="0" applyFont="1" applyFill="1" applyAlignment="1">
      <alignment vertical="center"/>
    </xf>
    <xf numFmtId="0" fontId="0" fillId="0" borderId="17" xfId="0" applyFill="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38" fontId="0" fillId="0" borderId="0" xfId="49" applyFont="1" applyBorder="1" applyAlignment="1">
      <alignment vertical="center"/>
    </xf>
    <xf numFmtId="55" fontId="0" fillId="0" borderId="18" xfId="0" applyNumberFormat="1" applyFill="1" applyBorder="1" applyAlignment="1">
      <alignment horizontal="center" vertical="center"/>
    </xf>
    <xf numFmtId="55" fontId="0" fillId="0" borderId="19" xfId="0" applyNumberFormat="1" applyFill="1" applyBorder="1" applyAlignment="1">
      <alignment horizontal="center" vertical="center"/>
    </xf>
    <xf numFmtId="38" fontId="0" fillId="0" borderId="19" xfId="49" applyFont="1" applyFill="1" applyBorder="1" applyAlignment="1">
      <alignment vertical="center"/>
    </xf>
    <xf numFmtId="0" fontId="0" fillId="0" borderId="19" xfId="0" applyFill="1" applyBorder="1" applyAlignment="1">
      <alignment vertical="center"/>
    </xf>
    <xf numFmtId="55" fontId="105" fillId="8" borderId="18" xfId="0" applyNumberFormat="1" applyFont="1" applyFill="1" applyBorder="1" applyAlignment="1">
      <alignment horizontal="center" vertical="center" shrinkToFit="1"/>
    </xf>
    <xf numFmtId="55" fontId="105" fillId="8" borderId="19" xfId="0" applyNumberFormat="1" applyFont="1" applyFill="1" applyBorder="1" applyAlignment="1">
      <alignment horizontal="center" vertical="center" shrinkToFit="1"/>
    </xf>
    <xf numFmtId="55" fontId="105" fillId="8" borderId="17" xfId="0" applyNumberFormat="1" applyFont="1" applyFill="1" applyBorder="1" applyAlignment="1">
      <alignment horizontal="center" vertical="center" shrinkToFit="1"/>
    </xf>
    <xf numFmtId="0" fontId="0" fillId="0" borderId="18"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vertical="center" shrinkToFit="1"/>
    </xf>
    <xf numFmtId="55" fontId="105" fillId="0" borderId="19" xfId="0" applyNumberFormat="1" applyFont="1" applyBorder="1" applyAlignment="1">
      <alignment horizontal="center" vertical="center" shrinkToFit="1"/>
    </xf>
    <xf numFmtId="55" fontId="105" fillId="0" borderId="17" xfId="0" applyNumberFormat="1" applyFont="1" applyBorder="1" applyAlignment="1">
      <alignment horizontal="center" vertical="center" shrinkToFit="1"/>
    </xf>
    <xf numFmtId="38" fontId="0" fillId="0" borderId="17" xfId="49" applyFont="1" applyFill="1" applyBorder="1" applyAlignment="1">
      <alignment vertical="center"/>
    </xf>
    <xf numFmtId="55" fontId="105" fillId="0" borderId="18" xfId="0" applyNumberFormat="1" applyFont="1" applyBorder="1" applyAlignment="1">
      <alignment horizontal="center" vertical="center" shrinkToFit="1"/>
    </xf>
    <xf numFmtId="38" fontId="0" fillId="2" borderId="18" xfId="49" applyFont="1" applyFill="1" applyBorder="1" applyAlignment="1">
      <alignment vertical="center"/>
    </xf>
    <xf numFmtId="38" fontId="0" fillId="0" borderId="0" xfId="0" applyNumberFormat="1" applyAlignment="1">
      <alignment vertical="center"/>
    </xf>
    <xf numFmtId="55" fontId="0" fillId="0" borderId="17" xfId="0" applyNumberFormat="1" applyFill="1" applyBorder="1" applyAlignment="1">
      <alignment horizontal="center" vertical="center"/>
    </xf>
    <xf numFmtId="0" fontId="0" fillId="0" borderId="17" xfId="0" applyFill="1" applyBorder="1" applyAlignment="1">
      <alignment vertical="center"/>
    </xf>
    <xf numFmtId="0" fontId="0" fillId="7" borderId="19" xfId="0" applyFill="1" applyBorder="1" applyAlignment="1">
      <alignment horizontal="center" vertical="center" wrapText="1"/>
    </xf>
    <xf numFmtId="38" fontId="106" fillId="0" borderId="19" xfId="49" applyFont="1" applyBorder="1" applyAlignment="1">
      <alignment vertical="center"/>
    </xf>
    <xf numFmtId="38" fontId="0" fillId="0" borderId="19" xfId="49" applyFont="1" applyBorder="1" applyAlignment="1">
      <alignment vertical="center"/>
    </xf>
    <xf numFmtId="38" fontId="0" fillId="0" borderId="19" xfId="49" applyNumberFormat="1" applyFont="1" applyBorder="1" applyAlignment="1">
      <alignment vertical="center"/>
    </xf>
    <xf numFmtId="38" fontId="0" fillId="7" borderId="19" xfId="49" applyFont="1" applyFill="1" applyBorder="1" applyAlignment="1">
      <alignment vertical="center"/>
    </xf>
    <xf numFmtId="191" fontId="0" fillId="7" borderId="19" xfId="49" applyNumberFormat="1" applyFont="1" applyFill="1" applyBorder="1" applyAlignment="1">
      <alignment vertical="center"/>
    </xf>
    <xf numFmtId="38" fontId="0" fillId="7" borderId="19" xfId="49" applyNumberFormat="1" applyFont="1" applyFill="1" applyBorder="1" applyAlignment="1">
      <alignment vertical="center"/>
    </xf>
    <xf numFmtId="0" fontId="0" fillId="0" borderId="0" xfId="0" applyAlignment="1">
      <alignment horizontal="left" vertical="center"/>
    </xf>
    <xf numFmtId="0" fontId="0" fillId="0" borderId="0" xfId="0" applyBorder="1" applyAlignment="1">
      <alignment horizontal="left" vertical="center"/>
    </xf>
    <xf numFmtId="0" fontId="0" fillId="8" borderId="0" xfId="0" applyFill="1" applyBorder="1" applyAlignment="1">
      <alignment horizontal="left" vertical="center"/>
    </xf>
    <xf numFmtId="38" fontId="0" fillId="0" borderId="0" xfId="0" applyNumberFormat="1" applyAlignment="1">
      <alignment horizontal="left" vertical="center"/>
    </xf>
    <xf numFmtId="0" fontId="0" fillId="0" borderId="0" xfId="0" applyFill="1" applyBorder="1" applyAlignment="1">
      <alignment horizontal="left" vertical="center"/>
    </xf>
    <xf numFmtId="0" fontId="93" fillId="0" borderId="0" xfId="0" applyFont="1" applyFill="1" applyBorder="1" applyAlignment="1">
      <alignment horizontal="left" vertical="center" wrapText="1"/>
    </xf>
    <xf numFmtId="38" fontId="0" fillId="8" borderId="0" xfId="49" applyFont="1" applyFill="1" applyBorder="1" applyAlignment="1">
      <alignment horizontal="left" vertical="center"/>
    </xf>
    <xf numFmtId="38" fontId="0" fillId="0" borderId="0" xfId="49" applyFont="1" applyFill="1" applyBorder="1" applyAlignment="1">
      <alignment horizontal="left" vertical="center"/>
    </xf>
    <xf numFmtId="38" fontId="0" fillId="2" borderId="0" xfId="49" applyFont="1" applyFill="1" applyBorder="1" applyAlignment="1">
      <alignment horizontal="left" vertical="center"/>
    </xf>
    <xf numFmtId="0" fontId="0" fillId="0" borderId="0" xfId="69" applyFont="1" applyAlignment="1">
      <alignment horizontal="center" vertical="center"/>
      <protection/>
    </xf>
    <xf numFmtId="38" fontId="0" fillId="0" borderId="0" xfId="51" applyFont="1" applyAlignment="1">
      <alignment horizontal="center" vertical="center"/>
    </xf>
    <xf numFmtId="181" fontId="0" fillId="0" borderId="0" xfId="69" applyNumberFormat="1" applyFont="1" applyAlignment="1">
      <alignment horizontal="center" vertical="center"/>
      <protection/>
    </xf>
    <xf numFmtId="0" fontId="0" fillId="0" borderId="0" xfId="69" applyFont="1" applyAlignment="1">
      <alignment horizontal="center" vertical="center" shrinkToFit="1"/>
      <protection/>
    </xf>
    <xf numFmtId="181" fontId="0" fillId="0" borderId="0" xfId="69" applyNumberFormat="1" applyFont="1" applyBorder="1" applyAlignment="1">
      <alignment horizontal="center" vertical="center"/>
      <protection/>
    </xf>
    <xf numFmtId="181" fontId="0" fillId="0" borderId="0" xfId="51" applyNumberFormat="1" applyFont="1" applyAlignment="1">
      <alignment horizontal="center" vertical="center"/>
    </xf>
    <xf numFmtId="201" fontId="0" fillId="0" borderId="0" xfId="69" applyNumberFormat="1" applyFont="1" applyAlignment="1">
      <alignment horizontal="center" vertical="center" shrinkToFit="1"/>
      <protection/>
    </xf>
    <xf numFmtId="0" fontId="0" fillId="35" borderId="20" xfId="51" applyNumberFormat="1" applyFont="1" applyFill="1" applyBorder="1" applyAlignment="1">
      <alignment horizontal="center" vertical="center" shrinkToFit="1"/>
    </xf>
    <xf numFmtId="3" fontId="0" fillId="35" borderId="21" xfId="51" applyNumberFormat="1" applyFont="1" applyFill="1" applyBorder="1" applyAlignment="1">
      <alignment horizontal="right" vertical="center" shrinkToFit="1"/>
    </xf>
    <xf numFmtId="3" fontId="0" fillId="12" borderId="22" xfId="51" applyNumberFormat="1" applyFont="1" applyFill="1" applyBorder="1" applyAlignment="1">
      <alignment horizontal="right" vertical="center" shrinkToFit="1"/>
    </xf>
    <xf numFmtId="3" fontId="0" fillId="35" borderId="22" xfId="69" applyNumberFormat="1" applyFont="1" applyFill="1" applyBorder="1" applyAlignment="1">
      <alignment horizontal="center" vertical="center" shrinkToFit="1"/>
      <protection/>
    </xf>
    <xf numFmtId="3" fontId="0" fillId="35" borderId="22" xfId="69" applyNumberFormat="1" applyFont="1" applyFill="1" applyBorder="1" applyAlignment="1">
      <alignment horizontal="right" vertical="center" shrinkToFit="1"/>
      <protection/>
    </xf>
    <xf numFmtId="0" fontId="0" fillId="35" borderId="23" xfId="69" applyFont="1" applyFill="1" applyBorder="1" applyAlignment="1">
      <alignment horizontal="center" vertical="center" shrinkToFit="1"/>
      <protection/>
    </xf>
    <xf numFmtId="3" fontId="0" fillId="35" borderId="24" xfId="69" applyNumberFormat="1" applyFont="1" applyFill="1" applyBorder="1" applyAlignment="1">
      <alignment horizontal="right" vertical="center" shrinkToFit="1"/>
      <protection/>
    </xf>
    <xf numFmtId="3" fontId="0" fillId="35" borderId="22" xfId="51" applyNumberFormat="1" applyFont="1" applyFill="1" applyBorder="1" applyAlignment="1">
      <alignment horizontal="center" vertical="center" shrinkToFit="1"/>
    </xf>
    <xf numFmtId="3" fontId="0" fillId="35" borderId="22" xfId="51" applyNumberFormat="1" applyFont="1" applyFill="1" applyBorder="1" applyAlignment="1">
      <alignment horizontal="right" vertical="center" shrinkToFit="1"/>
    </xf>
    <xf numFmtId="202" fontId="0" fillId="35" borderId="20" xfId="69" applyNumberFormat="1" applyFont="1" applyFill="1" applyBorder="1" applyAlignment="1">
      <alignment horizontal="right" vertical="center" shrinkToFit="1"/>
      <protection/>
    </xf>
    <xf numFmtId="0" fontId="0" fillId="35" borderId="22" xfId="69" applyFont="1" applyFill="1" applyBorder="1" applyAlignment="1">
      <alignment horizontal="center" vertical="center" shrinkToFit="1"/>
      <protection/>
    </xf>
    <xf numFmtId="0" fontId="0" fillId="35" borderId="22" xfId="69" applyFont="1" applyFill="1" applyBorder="1" applyAlignment="1">
      <alignment horizontal="left" vertical="center" shrinkToFit="1"/>
      <protection/>
    </xf>
    <xf numFmtId="0" fontId="0" fillId="35" borderId="25" xfId="69" applyFont="1" applyFill="1" applyBorder="1" applyAlignment="1">
      <alignment horizontal="center" vertical="center" shrinkToFit="1"/>
      <protection/>
    </xf>
    <xf numFmtId="203" fontId="0" fillId="35" borderId="23" xfId="69" applyNumberFormat="1" applyFont="1" applyFill="1" applyBorder="1" applyAlignment="1">
      <alignment horizontal="center" vertical="center" shrinkToFit="1"/>
      <protection/>
    </xf>
    <xf numFmtId="0" fontId="0" fillId="0" borderId="26" xfId="51" applyNumberFormat="1" applyFont="1" applyBorder="1" applyAlignment="1">
      <alignment horizontal="center" vertical="center" shrinkToFit="1"/>
    </xf>
    <xf numFmtId="3" fontId="0" fillId="35" borderId="27" xfId="51" applyNumberFormat="1" applyFont="1" applyFill="1" applyBorder="1" applyAlignment="1">
      <alignment horizontal="right" vertical="center" shrinkToFit="1"/>
    </xf>
    <xf numFmtId="3" fontId="0" fillId="12" borderId="28" xfId="51" applyNumberFormat="1" applyFont="1" applyFill="1" applyBorder="1" applyAlignment="1">
      <alignment horizontal="right" vertical="center" shrinkToFit="1"/>
    </xf>
    <xf numFmtId="3" fontId="0" fillId="0" borderId="29" xfId="69" applyNumberFormat="1" applyFont="1" applyFill="1" applyBorder="1" applyAlignment="1">
      <alignment horizontal="right" vertical="center" shrinkToFit="1"/>
      <protection/>
    </xf>
    <xf numFmtId="0" fontId="0" fillId="0" borderId="30" xfId="69" applyFont="1" applyFill="1" applyBorder="1" applyAlignment="1">
      <alignment horizontal="center" vertical="center" shrinkToFit="1"/>
      <protection/>
    </xf>
    <xf numFmtId="202" fontId="0" fillId="0" borderId="26" xfId="69" applyNumberFormat="1" applyFont="1" applyFill="1" applyBorder="1" applyAlignment="1">
      <alignment horizontal="right" vertical="center" shrinkToFit="1"/>
      <protection/>
    </xf>
    <xf numFmtId="0" fontId="0" fillId="0" borderId="28" xfId="69" applyFont="1" applyFill="1" applyBorder="1" applyAlignment="1">
      <alignment horizontal="center" vertical="center" shrinkToFit="1"/>
      <protection/>
    </xf>
    <xf numFmtId="0" fontId="0" fillId="0" borderId="28" xfId="69" applyFont="1" applyBorder="1" applyAlignment="1">
      <alignment horizontal="left" vertical="center" shrinkToFit="1"/>
      <protection/>
    </xf>
    <xf numFmtId="0" fontId="0" fillId="12" borderId="31" xfId="69" applyFont="1" applyFill="1" applyBorder="1" applyAlignment="1">
      <alignment horizontal="center" vertical="center" shrinkToFit="1"/>
      <protection/>
    </xf>
    <xf numFmtId="203" fontId="0" fillId="0" borderId="30" xfId="69" applyNumberFormat="1" applyFont="1" applyBorder="1" applyAlignment="1">
      <alignment horizontal="center" vertical="center" shrinkToFit="1"/>
      <protection/>
    </xf>
    <xf numFmtId="0" fontId="0" fillId="0" borderId="32" xfId="51" applyNumberFormat="1" applyFont="1" applyBorder="1" applyAlignment="1">
      <alignment horizontal="center" vertical="center" shrinkToFit="1"/>
    </xf>
    <xf numFmtId="3" fontId="0" fillId="12" borderId="33" xfId="51" applyNumberFormat="1" applyFont="1" applyFill="1" applyBorder="1" applyAlignment="1">
      <alignment horizontal="right" vertical="center" shrinkToFit="1"/>
    </xf>
    <xf numFmtId="3" fontId="0" fillId="0" borderId="34" xfId="69" applyNumberFormat="1" applyFont="1" applyBorder="1" applyAlignment="1">
      <alignment horizontal="right" vertical="center" shrinkToFit="1"/>
      <protection/>
    </xf>
    <xf numFmtId="3" fontId="0" fillId="0" borderId="33" xfId="69" applyNumberFormat="1" applyFont="1" applyBorder="1" applyAlignment="1">
      <alignment horizontal="right" vertical="center" shrinkToFit="1"/>
      <protection/>
    </xf>
    <xf numFmtId="0" fontId="0" fillId="0" borderId="35" xfId="69" applyFont="1" applyFill="1" applyBorder="1" applyAlignment="1">
      <alignment horizontal="center" vertical="center" shrinkToFit="1"/>
      <protection/>
    </xf>
    <xf numFmtId="3" fontId="0" fillId="12" borderId="36" xfId="51" applyNumberFormat="1" applyFont="1" applyFill="1" applyBorder="1" applyAlignment="1">
      <alignment horizontal="right" vertical="center" shrinkToFit="1"/>
    </xf>
    <xf numFmtId="3" fontId="0" fillId="35" borderId="37" xfId="51" applyNumberFormat="1" applyFont="1" applyFill="1" applyBorder="1" applyAlignment="1">
      <alignment horizontal="right" vertical="center" shrinkToFit="1"/>
    </xf>
    <xf numFmtId="202" fontId="0" fillId="0" borderId="32" xfId="69" applyNumberFormat="1" applyFont="1" applyBorder="1" applyAlignment="1">
      <alignment horizontal="right" vertical="center" shrinkToFit="1"/>
      <protection/>
    </xf>
    <xf numFmtId="0" fontId="0" fillId="0" borderId="38" xfId="69" applyFont="1" applyFill="1" applyBorder="1" applyAlignment="1">
      <alignment horizontal="center" vertical="center" shrinkToFit="1"/>
      <protection/>
    </xf>
    <xf numFmtId="0" fontId="0" fillId="0" borderId="36" xfId="69" applyFont="1" applyFill="1" applyBorder="1" applyAlignment="1">
      <alignment horizontal="center" vertical="center" shrinkToFit="1"/>
      <protection/>
    </xf>
    <xf numFmtId="0" fontId="0" fillId="0" borderId="39" xfId="69" applyFont="1" applyFill="1" applyBorder="1" applyAlignment="1">
      <alignment horizontal="center" vertical="center" shrinkToFit="1"/>
      <protection/>
    </xf>
    <xf numFmtId="0" fontId="0" fillId="0" borderId="36" xfId="69" applyFont="1" applyBorder="1" applyAlignment="1">
      <alignment horizontal="left" vertical="center" shrinkToFit="1"/>
      <protection/>
    </xf>
    <xf numFmtId="0" fontId="0" fillId="12" borderId="40" xfId="69" applyFont="1" applyFill="1" applyBorder="1" applyAlignment="1">
      <alignment horizontal="center" vertical="center" shrinkToFit="1"/>
      <protection/>
    </xf>
    <xf numFmtId="203" fontId="0" fillId="0" borderId="35" xfId="69" applyNumberFormat="1" applyFont="1" applyBorder="1" applyAlignment="1">
      <alignment horizontal="center" vertical="center" shrinkToFit="1"/>
      <protection/>
    </xf>
    <xf numFmtId="0" fontId="0" fillId="0" borderId="41" xfId="69" applyFont="1" applyFill="1" applyBorder="1" applyAlignment="1">
      <alignment horizontal="center" vertical="center" shrinkToFit="1"/>
      <protection/>
    </xf>
    <xf numFmtId="0" fontId="0" fillId="0" borderId="33" xfId="69" applyFont="1" applyFill="1" applyBorder="1" applyAlignment="1">
      <alignment horizontal="center" vertical="center" shrinkToFit="1"/>
      <protection/>
    </xf>
    <xf numFmtId="0" fontId="0" fillId="0" borderId="33" xfId="69" applyFont="1" applyBorder="1" applyAlignment="1">
      <alignment horizontal="left" vertical="center" shrinkToFit="1"/>
      <protection/>
    </xf>
    <xf numFmtId="0" fontId="0" fillId="0" borderId="41" xfId="69" applyFont="1" applyBorder="1" applyAlignment="1">
      <alignment horizontal="center" vertical="center" shrinkToFit="1"/>
      <protection/>
    </xf>
    <xf numFmtId="203" fontId="0" fillId="0" borderId="41" xfId="69" applyNumberFormat="1" applyFont="1" applyBorder="1" applyAlignment="1">
      <alignment horizontal="center" vertical="center" shrinkToFit="1"/>
      <protection/>
    </xf>
    <xf numFmtId="0" fontId="0" fillId="0" borderId="33" xfId="69" applyFont="1" applyBorder="1" applyAlignment="1">
      <alignment horizontal="center" vertical="center" shrinkToFit="1"/>
      <protection/>
    </xf>
    <xf numFmtId="0" fontId="0" fillId="0" borderId="0" xfId="69" applyFont="1" applyFill="1" applyAlignment="1">
      <alignment horizontal="center" vertical="center"/>
      <protection/>
    </xf>
    <xf numFmtId="0" fontId="0" fillId="0" borderId="42" xfId="51" applyNumberFormat="1" applyFont="1" applyFill="1" applyBorder="1" applyAlignment="1">
      <alignment horizontal="center" vertical="center" shrinkToFit="1"/>
    </xf>
    <xf numFmtId="3" fontId="0" fillId="12" borderId="39" xfId="51" applyNumberFormat="1" applyFont="1" applyFill="1" applyBorder="1" applyAlignment="1">
      <alignment horizontal="right" vertical="center" shrinkToFit="1"/>
    </xf>
    <xf numFmtId="3" fontId="0" fillId="0" borderId="43" xfId="69" applyNumberFormat="1" applyFont="1" applyFill="1" applyBorder="1" applyAlignment="1">
      <alignment horizontal="right" vertical="center" shrinkToFit="1"/>
      <protection/>
    </xf>
    <xf numFmtId="3" fontId="0" fillId="35" borderId="44" xfId="51" applyNumberFormat="1" applyFont="1" applyFill="1" applyBorder="1" applyAlignment="1">
      <alignment horizontal="right" vertical="center" shrinkToFit="1"/>
    </xf>
    <xf numFmtId="202" fontId="0" fillId="0" borderId="32" xfId="69" applyNumberFormat="1" applyFont="1" applyFill="1" applyBorder="1" applyAlignment="1">
      <alignment horizontal="right" vertical="center" shrinkToFit="1"/>
      <protection/>
    </xf>
    <xf numFmtId="203" fontId="0" fillId="0" borderId="38" xfId="69" applyNumberFormat="1" applyFont="1" applyFill="1" applyBorder="1" applyAlignment="1">
      <alignment horizontal="center" vertical="center" shrinkToFit="1"/>
      <protection/>
    </xf>
    <xf numFmtId="181" fontId="0" fillId="35" borderId="45" xfId="69" applyNumberFormat="1" applyFont="1" applyFill="1" applyBorder="1" applyAlignment="1">
      <alignment horizontal="center" vertical="center" shrinkToFit="1"/>
      <protection/>
    </xf>
    <xf numFmtId="0" fontId="0" fillId="35" borderId="46" xfId="69" applyFont="1" applyFill="1" applyBorder="1" applyAlignment="1">
      <alignment horizontal="center" vertical="center" shrinkToFit="1"/>
      <protection/>
    </xf>
    <xf numFmtId="181" fontId="0" fillId="35" borderId="46" xfId="69" applyNumberFormat="1" applyFont="1" applyFill="1" applyBorder="1" applyAlignment="1">
      <alignment horizontal="center" vertical="center" shrinkToFit="1"/>
      <protection/>
    </xf>
    <xf numFmtId="181" fontId="0" fillId="35" borderId="45" xfId="69" applyNumberFormat="1" applyFont="1" applyFill="1" applyBorder="1" applyAlignment="1">
      <alignment horizontal="center" vertical="center" wrapText="1" shrinkToFit="1"/>
      <protection/>
    </xf>
    <xf numFmtId="181" fontId="0" fillId="35" borderId="47" xfId="69" applyNumberFormat="1" applyFont="1" applyFill="1" applyBorder="1" applyAlignment="1">
      <alignment horizontal="center" vertical="center" shrinkToFit="1"/>
      <protection/>
    </xf>
    <xf numFmtId="0" fontId="0" fillId="35" borderId="48" xfId="69" applyFont="1" applyFill="1" applyBorder="1" applyAlignment="1">
      <alignment horizontal="center" vertical="center" shrinkToFit="1"/>
      <protection/>
    </xf>
    <xf numFmtId="0" fontId="0" fillId="0" borderId="0" xfId="69" applyFont="1" applyAlignment="1">
      <alignment vertical="center"/>
      <protection/>
    </xf>
    <xf numFmtId="0" fontId="0" fillId="0" borderId="0" xfId="64" applyFont="1" applyFill="1" applyAlignment="1">
      <alignment horizontal="center" vertical="center"/>
      <protection/>
    </xf>
    <xf numFmtId="203" fontId="0" fillId="0" borderId="0" xfId="64" applyNumberFormat="1" applyFont="1" applyFill="1" applyAlignment="1">
      <alignment horizontal="center" vertical="center"/>
      <protection/>
    </xf>
    <xf numFmtId="0" fontId="81" fillId="0" borderId="0" xfId="68" applyBorder="1" applyAlignment="1">
      <alignment horizontal="left" vertical="center"/>
      <protection/>
    </xf>
    <xf numFmtId="0" fontId="0" fillId="0" borderId="0" xfId="64" applyFont="1" applyFill="1" applyBorder="1" applyAlignment="1">
      <alignment horizontal="center" vertical="center"/>
      <protection/>
    </xf>
    <xf numFmtId="0" fontId="0" fillId="0" borderId="0" xfId="64" applyFont="1" applyFill="1" applyBorder="1" applyAlignment="1">
      <alignment horizontal="right" vertical="center"/>
      <protection/>
    </xf>
    <xf numFmtId="3" fontId="0" fillId="0" borderId="0" xfId="64" applyNumberFormat="1" applyFont="1" applyFill="1" applyBorder="1" applyAlignment="1">
      <alignment horizontal="right" vertical="center"/>
      <protection/>
    </xf>
    <xf numFmtId="0" fontId="7" fillId="0" borderId="0" xfId="64" applyFont="1" applyFill="1" applyAlignment="1">
      <alignment horizontal="right" vertical="center"/>
      <protection/>
    </xf>
    <xf numFmtId="3" fontId="0" fillId="6" borderId="49" xfId="64" applyNumberFormat="1" applyFont="1" applyFill="1" applyBorder="1" applyAlignment="1">
      <alignment horizontal="right" vertical="center" shrinkToFit="1"/>
      <protection/>
    </xf>
    <xf numFmtId="3" fontId="0" fillId="6" borderId="50" xfId="64" applyNumberFormat="1" applyFont="1" applyFill="1" applyBorder="1" applyAlignment="1">
      <alignment horizontal="right" vertical="center" shrinkToFit="1"/>
      <protection/>
    </xf>
    <xf numFmtId="202" fontId="0" fillId="6" borderId="51" xfId="64" applyNumberFormat="1" applyFont="1" applyFill="1" applyBorder="1" applyAlignment="1">
      <alignment horizontal="right" vertical="center" shrinkToFit="1"/>
      <protection/>
    </xf>
    <xf numFmtId="0" fontId="0" fillId="35" borderId="52" xfId="64" applyFont="1" applyFill="1" applyBorder="1" applyAlignment="1">
      <alignment vertical="center" shrinkToFit="1"/>
      <protection/>
    </xf>
    <xf numFmtId="0" fontId="0" fillId="35" borderId="51" xfId="64" applyFont="1" applyFill="1" applyBorder="1" applyAlignment="1">
      <alignment vertical="center" shrinkToFit="1"/>
      <protection/>
    </xf>
    <xf numFmtId="0" fontId="0" fillId="35" borderId="49" xfId="64" applyFont="1" applyFill="1" applyBorder="1" applyAlignment="1">
      <alignment horizontal="center" vertical="center" shrinkToFit="1"/>
      <protection/>
    </xf>
    <xf numFmtId="203" fontId="0" fillId="35" borderId="51" xfId="64" applyNumberFormat="1" applyFont="1" applyFill="1" applyBorder="1" applyAlignment="1">
      <alignment horizontal="center" vertical="center" shrinkToFit="1"/>
      <protection/>
    </xf>
    <xf numFmtId="3" fontId="0" fillId="35" borderId="31" xfId="64" applyNumberFormat="1" applyFont="1" applyFill="1" applyBorder="1" applyAlignment="1">
      <alignment horizontal="right" vertical="center" shrinkToFit="1"/>
      <protection/>
    </xf>
    <xf numFmtId="3" fontId="0" fillId="0" borderId="29" xfId="64" applyNumberFormat="1" applyFont="1" applyFill="1" applyBorder="1" applyAlignment="1">
      <alignment horizontal="right" vertical="center" shrinkToFit="1"/>
      <protection/>
    </xf>
    <xf numFmtId="202" fontId="0" fillId="0" borderId="30" xfId="64" applyNumberFormat="1" applyFont="1" applyFill="1" applyBorder="1" applyAlignment="1">
      <alignment horizontal="right" vertical="center" shrinkToFit="1"/>
      <protection/>
    </xf>
    <xf numFmtId="0" fontId="0" fillId="0" borderId="28" xfId="64" applyFont="1" applyFill="1" applyBorder="1" applyAlignment="1">
      <alignment vertical="center" shrinkToFit="1"/>
      <protection/>
    </xf>
    <xf numFmtId="0" fontId="0" fillId="0" borderId="30" xfId="64" applyFont="1" applyFill="1" applyBorder="1" applyAlignment="1">
      <alignment vertical="center" shrinkToFit="1"/>
      <protection/>
    </xf>
    <xf numFmtId="203" fontId="0" fillId="6" borderId="31" xfId="64" applyNumberFormat="1" applyFont="1" applyFill="1" applyBorder="1" applyAlignment="1">
      <alignment horizontal="center" vertical="center" shrinkToFit="1"/>
      <protection/>
    </xf>
    <xf numFmtId="203" fontId="0" fillId="0" borderId="30" xfId="64" applyNumberFormat="1" applyFont="1" applyFill="1" applyBorder="1" applyAlignment="1">
      <alignment horizontal="center" vertical="center" shrinkToFit="1"/>
      <protection/>
    </xf>
    <xf numFmtId="3" fontId="0" fillId="35" borderId="53" xfId="64" applyNumberFormat="1" applyFont="1" applyFill="1" applyBorder="1" applyAlignment="1">
      <alignment horizontal="right" vertical="center" shrinkToFit="1"/>
      <protection/>
    </xf>
    <xf numFmtId="3" fontId="0" fillId="0" borderId="34" xfId="64" applyNumberFormat="1" applyFont="1" applyFill="1" applyBorder="1" applyAlignment="1">
      <alignment horizontal="right" vertical="center" shrinkToFit="1"/>
      <protection/>
    </xf>
    <xf numFmtId="202" fontId="0" fillId="0" borderId="41" xfId="64" applyNumberFormat="1" applyFont="1" applyFill="1" applyBorder="1" applyAlignment="1">
      <alignment horizontal="right" vertical="center" shrinkToFit="1"/>
      <protection/>
    </xf>
    <xf numFmtId="0" fontId="0" fillId="0" borderId="33" xfId="64" applyFont="1" applyFill="1" applyBorder="1" applyAlignment="1">
      <alignment vertical="center" shrinkToFit="1"/>
      <protection/>
    </xf>
    <xf numFmtId="0" fontId="0" fillId="0" borderId="41" xfId="64" applyFont="1" applyFill="1" applyBorder="1" applyAlignment="1">
      <alignment vertical="center" shrinkToFit="1"/>
      <protection/>
    </xf>
    <xf numFmtId="203" fontId="0" fillId="6" borderId="40" xfId="64" applyNumberFormat="1" applyFont="1" applyFill="1" applyBorder="1" applyAlignment="1">
      <alignment horizontal="center" vertical="center" shrinkToFit="1"/>
      <protection/>
    </xf>
    <xf numFmtId="203" fontId="0" fillId="0" borderId="41" xfId="64" applyNumberFormat="1" applyFont="1" applyFill="1" applyBorder="1" applyAlignment="1">
      <alignment horizontal="center" vertical="center" shrinkToFit="1"/>
      <protection/>
    </xf>
    <xf numFmtId="3" fontId="0" fillId="35" borderId="40" xfId="64" applyNumberFormat="1" applyFont="1" applyFill="1" applyBorder="1" applyAlignment="1">
      <alignment horizontal="right" vertical="center" shrinkToFit="1"/>
      <protection/>
    </xf>
    <xf numFmtId="3" fontId="0" fillId="0" borderId="43" xfId="64" applyNumberFormat="1" applyFont="1" applyFill="1" applyBorder="1" applyAlignment="1">
      <alignment horizontal="right" vertical="center" shrinkToFit="1"/>
      <protection/>
    </xf>
    <xf numFmtId="202" fontId="0" fillId="0" borderId="48" xfId="64" applyNumberFormat="1" applyFont="1" applyFill="1" applyBorder="1" applyAlignment="1">
      <alignment horizontal="right" vertical="center" shrinkToFit="1"/>
      <protection/>
    </xf>
    <xf numFmtId="0" fontId="0" fillId="0" borderId="39" xfId="64" applyFont="1" applyFill="1" applyBorder="1" applyAlignment="1">
      <alignment vertical="center" shrinkToFit="1"/>
      <protection/>
    </xf>
    <xf numFmtId="0" fontId="0" fillId="0" borderId="38" xfId="64" applyFont="1" applyFill="1" applyBorder="1" applyAlignment="1">
      <alignment vertical="center" shrinkToFit="1"/>
      <protection/>
    </xf>
    <xf numFmtId="203" fontId="0" fillId="0" borderId="38" xfId="64" applyNumberFormat="1" applyFont="1" applyFill="1" applyBorder="1" applyAlignment="1">
      <alignment horizontal="center" vertical="center" shrinkToFit="1"/>
      <protection/>
    </xf>
    <xf numFmtId="0" fontId="0" fillId="0" borderId="0" xfId="64" applyFont="1" applyFill="1" applyAlignment="1">
      <alignment horizontal="center" vertical="center" shrinkToFit="1"/>
      <protection/>
    </xf>
    <xf numFmtId="0" fontId="8" fillId="0" borderId="0" xfId="64" applyFont="1" applyFill="1" applyAlignment="1">
      <alignment horizontal="center" vertical="center" shrinkToFit="1"/>
      <protection/>
    </xf>
    <xf numFmtId="0" fontId="8" fillId="0" borderId="0" xfId="69" applyFont="1" applyFill="1" applyBorder="1" applyAlignment="1">
      <alignment horizontal="center" vertical="center" shrinkToFit="1"/>
      <protection/>
    </xf>
    <xf numFmtId="0" fontId="92" fillId="0" borderId="0" xfId="0" applyFont="1" applyAlignment="1">
      <alignment horizontal="center" vertical="center"/>
    </xf>
    <xf numFmtId="0" fontId="0" fillId="0" borderId="0" xfId="69" applyFont="1" applyAlignment="1">
      <alignment horizontal="right" vertical="center" shrinkToFit="1"/>
      <protection/>
    </xf>
    <xf numFmtId="3" fontId="0" fillId="0" borderId="54" xfId="64" applyNumberFormat="1" applyFont="1" applyFill="1" applyBorder="1" applyAlignment="1">
      <alignment horizontal="right" vertical="center" shrinkToFit="1"/>
      <protection/>
    </xf>
    <xf numFmtId="0" fontId="0" fillId="0" borderId="55" xfId="69" applyFont="1" applyBorder="1" applyAlignment="1">
      <alignment horizontal="right" vertical="center"/>
      <protection/>
    </xf>
    <xf numFmtId="0" fontId="8" fillId="36" borderId="0" xfId="64" applyFont="1" applyFill="1" applyAlignment="1">
      <alignment horizontal="center" vertical="center" shrinkToFit="1"/>
      <protection/>
    </xf>
    <xf numFmtId="0" fontId="0" fillId="0" borderId="0" xfId="64" applyFont="1" applyAlignment="1">
      <alignment vertical="center"/>
      <protection/>
    </xf>
    <xf numFmtId="0" fontId="0" fillId="0" borderId="0" xfId="64" applyFont="1" applyBorder="1" applyAlignment="1">
      <alignment vertical="center"/>
      <protection/>
    </xf>
    <xf numFmtId="0" fontId="7" fillId="0" borderId="0" xfId="64" applyFont="1" applyAlignment="1">
      <alignment vertical="center"/>
      <protection/>
    </xf>
    <xf numFmtId="0" fontId="0" fillId="0" borderId="56" xfId="64" applyFont="1" applyBorder="1" applyAlignment="1">
      <alignment horizontal="left" vertical="center"/>
      <protection/>
    </xf>
    <xf numFmtId="0" fontId="0" fillId="0" borderId="57" xfId="64" applyFont="1" applyBorder="1" applyAlignment="1">
      <alignment horizontal="left" vertical="center"/>
      <protection/>
    </xf>
    <xf numFmtId="0" fontId="0" fillId="0" borderId="40" xfId="64" applyFont="1" applyBorder="1" applyAlignment="1">
      <alignment horizontal="left" vertical="center"/>
      <protection/>
    </xf>
    <xf numFmtId="0" fontId="0" fillId="0" borderId="0" xfId="64" applyFont="1" applyBorder="1" applyAlignment="1">
      <alignment vertical="center"/>
      <protection/>
    </xf>
    <xf numFmtId="0" fontId="0" fillId="35" borderId="44" xfId="64" applyFont="1" applyFill="1" applyBorder="1" applyAlignment="1">
      <alignment horizontal="center" vertical="center"/>
      <protection/>
    </xf>
    <xf numFmtId="0" fontId="0" fillId="35" borderId="58" xfId="64" applyFont="1" applyFill="1" applyBorder="1" applyAlignment="1">
      <alignment horizontal="center" vertical="center"/>
      <protection/>
    </xf>
    <xf numFmtId="0" fontId="0" fillId="35" borderId="59" xfId="64" applyFont="1" applyFill="1" applyBorder="1" applyAlignment="1">
      <alignment horizontal="center" vertical="center"/>
      <protection/>
    </xf>
    <xf numFmtId="210" fontId="11" fillId="28" borderId="60" xfId="64" applyNumberFormat="1" applyFont="1" applyFill="1" applyBorder="1" applyAlignment="1">
      <alignment horizontal="center" vertical="center"/>
      <protection/>
    </xf>
    <xf numFmtId="210" fontId="11" fillId="28" borderId="61" xfId="64" applyNumberFormat="1" applyFont="1" applyFill="1" applyBorder="1" applyAlignment="1">
      <alignment horizontal="center" vertical="center"/>
      <protection/>
    </xf>
    <xf numFmtId="210" fontId="11" fillId="28" borderId="49" xfId="64" applyNumberFormat="1" applyFont="1" applyFill="1" applyBorder="1" applyAlignment="1">
      <alignment horizontal="center" vertical="center"/>
      <protection/>
    </xf>
    <xf numFmtId="0" fontId="94" fillId="0" borderId="0" xfId="0" applyFont="1" applyAlignment="1">
      <alignment vertical="center"/>
    </xf>
    <xf numFmtId="0" fontId="9" fillId="0" borderId="62" xfId="0" applyFont="1" applyBorder="1" applyAlignment="1">
      <alignment horizontal="center" vertical="center" wrapText="1" shrinkToFit="1"/>
    </xf>
    <xf numFmtId="0" fontId="107" fillId="36" borderId="0" xfId="0" applyFont="1" applyFill="1" applyAlignment="1">
      <alignment horizontal="center" vertical="center"/>
    </xf>
    <xf numFmtId="3" fontId="0" fillId="12" borderId="63" xfId="51" applyNumberFormat="1" applyFont="1" applyFill="1" applyBorder="1" applyAlignment="1">
      <alignment horizontal="right" vertical="center" shrinkToFit="1"/>
    </xf>
    <xf numFmtId="3" fontId="0" fillId="12" borderId="64" xfId="51" applyNumberFormat="1" applyFont="1" applyFill="1" applyBorder="1" applyAlignment="1">
      <alignment horizontal="right" vertical="center" shrinkToFit="1"/>
    </xf>
    <xf numFmtId="3" fontId="0" fillId="12" borderId="65" xfId="51" applyNumberFormat="1" applyFont="1" applyFill="1" applyBorder="1" applyAlignment="1">
      <alignment horizontal="right" vertical="center" shrinkToFit="1"/>
    </xf>
    <xf numFmtId="3" fontId="0" fillId="12" borderId="66" xfId="51" applyNumberFormat="1" applyFont="1" applyFill="1" applyBorder="1" applyAlignment="1">
      <alignment horizontal="right" vertical="center" shrinkToFit="1"/>
    </xf>
    <xf numFmtId="181" fontId="0" fillId="0" borderId="0" xfId="69" applyNumberFormat="1" applyFont="1" applyFill="1" applyBorder="1" applyAlignment="1">
      <alignment horizontal="center" vertical="center"/>
      <protection/>
    </xf>
    <xf numFmtId="181" fontId="7" fillId="0" borderId="0" xfId="69" applyNumberFormat="1" applyFont="1" applyFill="1" applyBorder="1" applyAlignment="1">
      <alignment horizontal="center" vertical="center"/>
      <protection/>
    </xf>
    <xf numFmtId="0" fontId="0" fillId="0" borderId="67" xfId="64" applyFont="1" applyFill="1" applyBorder="1" applyAlignment="1">
      <alignment horizontal="center" vertical="center"/>
      <protection/>
    </xf>
    <xf numFmtId="0" fontId="0" fillId="0" borderId="51" xfId="64" applyFont="1" applyFill="1" applyBorder="1" applyAlignment="1">
      <alignment horizontal="center" vertical="center"/>
      <protection/>
    </xf>
    <xf numFmtId="0" fontId="94" fillId="0" borderId="0" xfId="0" applyFont="1" applyAlignment="1">
      <alignment horizontal="center" vertical="center"/>
    </xf>
    <xf numFmtId="0" fontId="108" fillId="0" borderId="0" xfId="0" applyFont="1" applyAlignment="1">
      <alignment vertical="center"/>
    </xf>
    <xf numFmtId="0" fontId="94" fillId="35" borderId="19" xfId="0" applyFont="1" applyFill="1" applyBorder="1" applyAlignment="1">
      <alignment horizontal="center" vertical="center" wrapText="1"/>
    </xf>
    <xf numFmtId="0" fontId="92" fillId="0" borderId="55" xfId="0" applyFont="1" applyBorder="1" applyAlignment="1">
      <alignment vertical="center"/>
    </xf>
    <xf numFmtId="3" fontId="0" fillId="12" borderId="20" xfId="51" applyNumberFormat="1" applyFont="1" applyFill="1" applyBorder="1" applyAlignment="1">
      <alignment horizontal="right" vertical="center" shrinkToFit="1"/>
    </xf>
    <xf numFmtId="3" fontId="0" fillId="0" borderId="42" xfId="51" applyNumberFormat="1" applyFont="1" applyFill="1" applyBorder="1" applyAlignment="1">
      <alignment horizontal="right" vertical="center" shrinkToFit="1"/>
    </xf>
    <xf numFmtId="3" fontId="0" fillId="0" borderId="32" xfId="51" applyNumberFormat="1" applyFont="1" applyFill="1" applyBorder="1" applyAlignment="1">
      <alignment horizontal="right" vertical="center" shrinkToFit="1"/>
    </xf>
    <xf numFmtId="3" fontId="0" fillId="0" borderId="26" xfId="51" applyNumberFormat="1" applyFont="1" applyFill="1" applyBorder="1" applyAlignment="1">
      <alignment horizontal="right" vertical="center" shrinkToFit="1"/>
    </xf>
    <xf numFmtId="3" fontId="0" fillId="6" borderId="55" xfId="64" applyNumberFormat="1" applyFont="1" applyFill="1" applyBorder="1" applyAlignment="1">
      <alignment horizontal="right" vertical="center" shrinkToFit="1"/>
      <protection/>
    </xf>
    <xf numFmtId="3" fontId="0" fillId="12" borderId="66" xfId="64" applyNumberFormat="1" applyFont="1" applyFill="1" applyBorder="1" applyAlignment="1">
      <alignment horizontal="right" vertical="center" shrinkToFit="1"/>
      <protection/>
    </xf>
    <xf numFmtId="0" fontId="0" fillId="0" borderId="0" xfId="64" applyFont="1" applyFill="1" applyAlignment="1">
      <alignment horizontal="left" vertical="center"/>
      <protection/>
    </xf>
    <xf numFmtId="203" fontId="109" fillId="0" borderId="0" xfId="64" applyNumberFormat="1" applyFont="1" applyFill="1" applyBorder="1" applyAlignment="1">
      <alignment vertical="center"/>
      <protection/>
    </xf>
    <xf numFmtId="0" fontId="110" fillId="0" borderId="55" xfId="69" applyFont="1" applyBorder="1" applyAlignment="1">
      <alignment horizontal="left" vertical="center"/>
      <protection/>
    </xf>
    <xf numFmtId="210" fontId="11" fillId="28" borderId="41" xfId="64" applyNumberFormat="1" applyFont="1" applyFill="1" applyBorder="1" applyAlignment="1">
      <alignment horizontal="center" vertical="center"/>
      <protection/>
    </xf>
    <xf numFmtId="49" fontId="94" fillId="0" borderId="0" xfId="0" applyNumberFormat="1" applyFont="1" applyFill="1" applyAlignment="1">
      <alignment vertical="center"/>
    </xf>
    <xf numFmtId="49" fontId="111" fillId="0" borderId="0" xfId="0" applyNumberFormat="1" applyFont="1" applyFill="1" applyAlignment="1">
      <alignment horizontal="right" vertical="center"/>
    </xf>
    <xf numFmtId="49" fontId="99" fillId="0" borderId="0" xfId="0" applyNumberFormat="1" applyFont="1" applyFill="1" applyAlignment="1">
      <alignment horizontal="right" vertical="center"/>
    </xf>
    <xf numFmtId="49" fontId="94" fillId="0" borderId="68" xfId="0" applyNumberFormat="1" applyFont="1" applyFill="1" applyBorder="1" applyAlignment="1">
      <alignment vertical="center"/>
    </xf>
    <xf numFmtId="49" fontId="94" fillId="0" borderId="69" xfId="0" applyNumberFormat="1" applyFont="1" applyFill="1" applyBorder="1" applyAlignment="1">
      <alignment vertical="center"/>
    </xf>
    <xf numFmtId="49" fontId="112" fillId="0" borderId="0" xfId="0" applyNumberFormat="1" applyFont="1" applyFill="1" applyAlignment="1">
      <alignment/>
    </xf>
    <xf numFmtId="49" fontId="7" fillId="0" borderId="0" xfId="0" applyNumberFormat="1" applyFont="1" applyFill="1" applyAlignment="1">
      <alignment vertical="center"/>
    </xf>
    <xf numFmtId="49" fontId="113" fillId="0" borderId="0" xfId="0" applyNumberFormat="1" applyFont="1" applyFill="1" applyAlignment="1">
      <alignment horizontal="left"/>
    </xf>
    <xf numFmtId="0" fontId="94" fillId="0" borderId="68" xfId="0" applyNumberFormat="1" applyFont="1" applyFill="1" applyBorder="1" applyAlignment="1">
      <alignment horizontal="center" vertical="center" shrinkToFit="1"/>
    </xf>
    <xf numFmtId="0" fontId="114" fillId="0" borderId="68" xfId="0" applyNumberFormat="1" applyFont="1" applyFill="1" applyBorder="1" applyAlignment="1">
      <alignment horizontal="center" vertical="center" shrinkToFit="1"/>
    </xf>
    <xf numFmtId="0" fontId="114" fillId="0" borderId="69" xfId="0" applyNumberFormat="1" applyFont="1" applyFill="1" applyBorder="1" applyAlignment="1">
      <alignment horizontal="center" vertical="center" shrinkToFit="1"/>
    </xf>
    <xf numFmtId="49" fontId="115" fillId="0" borderId="0" xfId="0" applyNumberFormat="1" applyFont="1" applyFill="1" applyAlignment="1">
      <alignment vertical="center"/>
    </xf>
    <xf numFmtId="49" fontId="99" fillId="0" borderId="70" xfId="0" applyNumberFormat="1" applyFont="1" applyFill="1" applyBorder="1" applyAlignment="1">
      <alignment horizontal="right" vertical="center"/>
    </xf>
    <xf numFmtId="49" fontId="99" fillId="0" borderId="68" xfId="0" applyNumberFormat="1" applyFont="1" applyFill="1" applyBorder="1" applyAlignment="1">
      <alignment horizontal="right" vertical="center"/>
    </xf>
    <xf numFmtId="49" fontId="99" fillId="0" borderId="69" xfId="0" applyNumberFormat="1" applyFont="1" applyFill="1" applyBorder="1" applyAlignment="1">
      <alignment horizontal="right" vertical="center"/>
    </xf>
    <xf numFmtId="49" fontId="114" fillId="0" borderId="0" xfId="0" applyNumberFormat="1" applyFont="1" applyFill="1" applyBorder="1" applyAlignment="1">
      <alignment vertical="center" shrinkToFit="1"/>
    </xf>
    <xf numFmtId="49" fontId="94" fillId="0" borderId="0" xfId="0" applyNumberFormat="1" applyFont="1" applyFill="1" applyBorder="1" applyAlignment="1">
      <alignment vertical="center" shrinkToFit="1"/>
    </xf>
    <xf numFmtId="49" fontId="114" fillId="35" borderId="68" xfId="0" applyNumberFormat="1" applyFont="1" applyFill="1" applyBorder="1" applyAlignment="1">
      <alignment horizontal="left" vertical="center" shrinkToFit="1"/>
    </xf>
    <xf numFmtId="49" fontId="99" fillId="0" borderId="0" xfId="0" applyNumberFormat="1" applyFont="1" applyFill="1" applyAlignment="1">
      <alignment vertical="center"/>
    </xf>
    <xf numFmtId="49" fontId="94" fillId="0" borderId="0" xfId="0" applyNumberFormat="1" applyFont="1" applyFill="1" applyBorder="1" applyAlignment="1">
      <alignment horizontal="center" vertical="center"/>
    </xf>
    <xf numFmtId="49" fontId="99" fillId="0" borderId="0" xfId="0" applyNumberFormat="1" applyFont="1" applyFill="1" applyBorder="1" applyAlignment="1">
      <alignment horizontal="right" vertical="center" wrapText="1" shrinkToFit="1"/>
    </xf>
    <xf numFmtId="49" fontId="99" fillId="0" borderId="0" xfId="0" applyNumberFormat="1" applyFont="1" applyFill="1" applyBorder="1" applyAlignment="1">
      <alignment horizontal="right" vertical="top"/>
    </xf>
    <xf numFmtId="49" fontId="94" fillId="0" borderId="0" xfId="0" applyNumberFormat="1" applyFont="1" applyFill="1" applyAlignment="1">
      <alignment horizontal="left" vertical="center"/>
    </xf>
    <xf numFmtId="49" fontId="115" fillId="0" borderId="0" xfId="0" applyNumberFormat="1" applyFont="1" applyFill="1" applyAlignment="1">
      <alignment horizontal="left" vertical="center"/>
    </xf>
    <xf numFmtId="49" fontId="7" fillId="0" borderId="0" xfId="0" applyNumberFormat="1" applyFont="1" applyFill="1" applyBorder="1" applyAlignment="1">
      <alignment horizontal="left" vertical="center"/>
    </xf>
    <xf numFmtId="49" fontId="11" fillId="0" borderId="0" xfId="0" applyNumberFormat="1" applyFont="1" applyFill="1" applyBorder="1" applyAlignment="1">
      <alignment horizontal="left" vertical="center"/>
    </xf>
    <xf numFmtId="49" fontId="116" fillId="0" borderId="0" xfId="0" applyNumberFormat="1" applyFont="1" applyFill="1" applyAlignment="1">
      <alignment vertical="center"/>
    </xf>
    <xf numFmtId="49" fontId="116" fillId="0" borderId="71" xfId="0" applyNumberFormat="1" applyFont="1" applyFill="1" applyBorder="1" applyAlignment="1">
      <alignment horizontal="center" vertical="center" shrinkToFit="1"/>
    </xf>
    <xf numFmtId="49" fontId="116" fillId="0" borderId="72" xfId="0" applyNumberFormat="1" applyFont="1" applyFill="1" applyBorder="1" applyAlignment="1">
      <alignment horizontal="center" vertical="center" shrinkToFit="1"/>
    </xf>
    <xf numFmtId="180" fontId="116" fillId="0" borderId="72" xfId="0" applyNumberFormat="1" applyFont="1" applyFill="1" applyBorder="1" applyAlignment="1">
      <alignment horizontal="left" vertical="center"/>
    </xf>
    <xf numFmtId="180" fontId="116" fillId="0" borderId="72" xfId="0" applyNumberFormat="1" applyFont="1" applyFill="1" applyBorder="1" applyAlignment="1">
      <alignment horizontal="left"/>
    </xf>
    <xf numFmtId="180" fontId="116" fillId="0" borderId="72" xfId="0" applyNumberFormat="1" applyFont="1" applyFill="1" applyBorder="1" applyAlignment="1">
      <alignment horizontal="center" vertical="center"/>
    </xf>
    <xf numFmtId="49" fontId="116" fillId="0" borderId="72" xfId="0" applyNumberFormat="1" applyFont="1" applyFill="1" applyBorder="1" applyAlignment="1">
      <alignment horizontal="center" vertical="center"/>
    </xf>
    <xf numFmtId="180" fontId="116" fillId="0" borderId="72" xfId="0" applyNumberFormat="1" applyFont="1" applyFill="1" applyBorder="1" applyAlignment="1">
      <alignment vertical="center"/>
    </xf>
    <xf numFmtId="180" fontId="116" fillId="0" borderId="73" xfId="0" applyNumberFormat="1" applyFont="1" applyFill="1" applyBorder="1" applyAlignment="1">
      <alignment vertical="center"/>
    </xf>
    <xf numFmtId="49" fontId="116" fillId="0" borderId="0" xfId="0" applyNumberFormat="1" applyFont="1" applyFill="1" applyBorder="1" applyAlignment="1">
      <alignment vertical="center"/>
    </xf>
    <xf numFmtId="49" fontId="94" fillId="0" borderId="74" xfId="0" applyNumberFormat="1" applyFont="1" applyFill="1" applyBorder="1" applyAlignment="1">
      <alignment vertical="center" wrapText="1"/>
    </xf>
    <xf numFmtId="49" fontId="94" fillId="0" borderId="0" xfId="0" applyNumberFormat="1" applyFont="1" applyFill="1" applyBorder="1" applyAlignment="1">
      <alignment vertical="center" wrapText="1"/>
    </xf>
    <xf numFmtId="49" fontId="94" fillId="0" borderId="75" xfId="0" applyNumberFormat="1" applyFont="1" applyFill="1" applyBorder="1" applyAlignment="1">
      <alignment vertical="center" wrapText="1"/>
    </xf>
    <xf numFmtId="49" fontId="94" fillId="0" borderId="0" xfId="0" applyNumberFormat="1" applyFont="1" applyFill="1" applyBorder="1" applyAlignment="1">
      <alignment vertical="center"/>
    </xf>
    <xf numFmtId="49" fontId="94" fillId="0" borderId="0" xfId="0" applyNumberFormat="1" applyFont="1" applyFill="1" applyBorder="1" applyAlignment="1">
      <alignment horizontal="left" vertical="center" wrapText="1"/>
    </xf>
    <xf numFmtId="49" fontId="94" fillId="0" borderId="75" xfId="0" applyNumberFormat="1" applyFont="1" applyFill="1" applyBorder="1" applyAlignment="1">
      <alignment horizontal="left" vertical="center" wrapText="1"/>
    </xf>
    <xf numFmtId="49" fontId="99" fillId="0" borderId="0" xfId="0" applyNumberFormat="1" applyFont="1" applyFill="1" applyBorder="1" applyAlignment="1">
      <alignment horizontal="left"/>
    </xf>
    <xf numFmtId="49" fontId="116" fillId="0" borderId="0" xfId="0" applyNumberFormat="1" applyFont="1" applyFill="1" applyBorder="1" applyAlignment="1">
      <alignment horizontal="left" vertical="center"/>
    </xf>
    <xf numFmtId="49" fontId="99" fillId="0" borderId="0" xfId="0" applyNumberFormat="1" applyFont="1" applyFill="1" applyBorder="1" applyAlignment="1">
      <alignment horizontal="left" vertical="center"/>
    </xf>
    <xf numFmtId="49" fontId="94" fillId="0" borderId="76" xfId="0" applyNumberFormat="1" applyFont="1" applyFill="1" applyBorder="1" applyAlignment="1">
      <alignment vertical="center" wrapText="1"/>
    </xf>
    <xf numFmtId="49" fontId="94" fillId="0" borderId="77" xfId="0" applyNumberFormat="1" applyFont="1" applyFill="1" applyBorder="1" applyAlignment="1">
      <alignment vertical="center" wrapText="1"/>
    </xf>
    <xf numFmtId="49" fontId="94" fillId="0" borderId="77" xfId="0" applyNumberFormat="1" applyFont="1" applyFill="1" applyBorder="1" applyAlignment="1">
      <alignment horizontal="center" vertical="center"/>
    </xf>
    <xf numFmtId="49" fontId="116" fillId="0" borderId="77" xfId="0" applyNumberFormat="1" applyFont="1" applyFill="1" applyBorder="1" applyAlignment="1">
      <alignment horizontal="left" vertical="center"/>
    </xf>
    <xf numFmtId="49" fontId="94" fillId="0" borderId="77" xfId="0" applyNumberFormat="1" applyFont="1" applyFill="1" applyBorder="1" applyAlignment="1">
      <alignment horizontal="left" vertical="center" wrapText="1"/>
    </xf>
    <xf numFmtId="49" fontId="94" fillId="0" borderId="78" xfId="0" applyNumberFormat="1" applyFont="1" applyFill="1" applyBorder="1" applyAlignment="1">
      <alignment horizontal="left" vertical="center" wrapText="1"/>
    </xf>
    <xf numFmtId="49" fontId="99" fillId="0" borderId="72" xfId="0" applyNumberFormat="1" applyFont="1" applyFill="1" applyBorder="1" applyAlignment="1">
      <alignment horizontal="left" vertical="center"/>
    </xf>
    <xf numFmtId="49" fontId="99" fillId="0" borderId="73" xfId="0" applyNumberFormat="1" applyFont="1" applyFill="1" applyBorder="1" applyAlignment="1">
      <alignment horizontal="left" vertical="center"/>
    </xf>
    <xf numFmtId="49" fontId="94" fillId="0" borderId="0" xfId="0" applyNumberFormat="1" applyFont="1" applyFill="1" applyAlignment="1">
      <alignment vertical="center"/>
    </xf>
    <xf numFmtId="49" fontId="92" fillId="0" borderId="0" xfId="0" applyNumberFormat="1" applyFont="1" applyFill="1" applyBorder="1" applyAlignment="1">
      <alignment horizontal="left" vertical="center"/>
    </xf>
    <xf numFmtId="49" fontId="94" fillId="0" borderId="0" xfId="0" applyNumberFormat="1" applyFont="1" applyFill="1" applyBorder="1" applyAlignment="1">
      <alignment vertical="center"/>
    </xf>
    <xf numFmtId="49" fontId="94" fillId="36" borderId="0" xfId="0" applyNumberFormat="1" applyFont="1" applyFill="1" applyAlignment="1">
      <alignment vertical="center"/>
    </xf>
    <xf numFmtId="49" fontId="94" fillId="0" borderId="0" xfId="66" applyNumberFormat="1" applyFont="1" applyFill="1">
      <alignment vertical="center"/>
      <protection/>
    </xf>
    <xf numFmtId="186" fontId="114" fillId="0" borderId="79" xfId="66" applyNumberFormat="1" applyFont="1" applyFill="1" applyBorder="1">
      <alignment vertical="center"/>
      <protection/>
    </xf>
    <xf numFmtId="186" fontId="114" fillId="0" borderId="80" xfId="66" applyNumberFormat="1" applyFont="1" applyFill="1" applyBorder="1">
      <alignment vertical="center"/>
      <protection/>
    </xf>
    <xf numFmtId="186" fontId="114" fillId="0" borderId="81" xfId="66" applyNumberFormat="1" applyFont="1" applyFill="1" applyBorder="1">
      <alignment vertical="center"/>
      <protection/>
    </xf>
    <xf numFmtId="49" fontId="99" fillId="0" borderId="82" xfId="66" applyNumberFormat="1" applyFont="1" applyFill="1" applyBorder="1" applyAlignment="1">
      <alignment vertical="center" wrapText="1"/>
      <protection/>
    </xf>
    <xf numFmtId="49" fontId="99" fillId="0" borderId="82" xfId="66" applyNumberFormat="1" applyFont="1" applyFill="1" applyBorder="1" applyAlignment="1">
      <alignment vertical="center"/>
      <protection/>
    </xf>
    <xf numFmtId="49" fontId="94" fillId="0" borderId="82" xfId="66" applyNumberFormat="1" applyFont="1" applyFill="1" applyBorder="1" applyAlignment="1">
      <alignment vertical="center"/>
      <protection/>
    </xf>
    <xf numFmtId="49" fontId="94" fillId="0" borderId="83" xfId="66" applyNumberFormat="1" applyFont="1" applyFill="1" applyBorder="1" applyAlignment="1">
      <alignment vertical="center"/>
      <protection/>
    </xf>
    <xf numFmtId="0" fontId="117" fillId="0" borderId="0" xfId="0" applyFont="1" applyAlignment="1">
      <alignment horizontal="center" vertical="center"/>
    </xf>
    <xf numFmtId="0" fontId="118" fillId="0" borderId="0" xfId="0" applyFont="1" applyAlignment="1">
      <alignment vertical="center"/>
    </xf>
    <xf numFmtId="0" fontId="108" fillId="0" borderId="0" xfId="0" applyFont="1" applyAlignment="1">
      <alignment horizontal="center" vertical="center"/>
    </xf>
    <xf numFmtId="0" fontId="108" fillId="0" borderId="0" xfId="0" applyFont="1" applyAlignment="1">
      <alignment vertical="center"/>
    </xf>
    <xf numFmtId="181" fontId="108" fillId="0" borderId="0" xfId="0" applyNumberFormat="1" applyFont="1" applyAlignment="1">
      <alignment vertical="center"/>
    </xf>
    <xf numFmtId="184" fontId="108" fillId="0" borderId="0" xfId="0" applyNumberFormat="1" applyFont="1" applyFill="1" applyBorder="1" applyAlignment="1">
      <alignment horizontal="center" vertical="center"/>
    </xf>
    <xf numFmtId="0" fontId="108" fillId="0" borderId="55" xfId="0" applyFont="1" applyBorder="1" applyAlignment="1">
      <alignment vertical="center"/>
    </xf>
    <xf numFmtId="0" fontId="117" fillId="0" borderId="0" xfId="0" applyFont="1" applyAlignment="1">
      <alignment vertical="center"/>
    </xf>
    <xf numFmtId="0" fontId="108" fillId="12" borderId="19" xfId="0" applyFont="1" applyFill="1" applyBorder="1" applyAlignment="1">
      <alignment horizontal="center" vertical="center" wrapText="1"/>
    </xf>
    <xf numFmtId="180" fontId="108" fillId="0" borderId="0" xfId="0" applyNumberFormat="1" applyFont="1" applyAlignment="1">
      <alignment horizontal="center" vertical="center"/>
    </xf>
    <xf numFmtId="180" fontId="108" fillId="12" borderId="19" xfId="0" applyNumberFormat="1" applyFont="1" applyFill="1" applyBorder="1" applyAlignment="1">
      <alignment horizontal="left" vertical="center" wrapText="1"/>
    </xf>
    <xf numFmtId="180" fontId="108" fillId="0" borderId="0" xfId="0" applyNumberFormat="1" applyFont="1" applyAlignment="1">
      <alignment vertical="center"/>
    </xf>
    <xf numFmtId="180" fontId="108" fillId="12" borderId="19" xfId="0" applyNumberFormat="1" applyFont="1" applyFill="1" applyBorder="1" applyAlignment="1">
      <alignment vertical="center" wrapText="1"/>
    </xf>
    <xf numFmtId="180" fontId="108" fillId="12" borderId="84" xfId="0" applyNumberFormat="1" applyFont="1" applyFill="1" applyBorder="1" applyAlignment="1">
      <alignment vertical="center" wrapText="1"/>
    </xf>
    <xf numFmtId="180" fontId="108" fillId="12" borderId="17" xfId="0" applyNumberFormat="1" applyFont="1" applyFill="1" applyBorder="1" applyAlignment="1">
      <alignment vertical="center" wrapText="1"/>
    </xf>
    <xf numFmtId="181" fontId="108" fillId="0" borderId="18" xfId="0" applyNumberFormat="1" applyFont="1" applyFill="1" applyBorder="1" applyAlignment="1">
      <alignment horizontal="right" vertical="center" wrapText="1"/>
    </xf>
    <xf numFmtId="0" fontId="108" fillId="37" borderId="18" xfId="0" applyFont="1" applyFill="1" applyBorder="1" applyAlignment="1">
      <alignment horizontal="justify" vertical="center" wrapText="1"/>
    </xf>
    <xf numFmtId="181" fontId="108" fillId="6" borderId="18" xfId="0" applyNumberFormat="1" applyFont="1" applyFill="1" applyBorder="1" applyAlignment="1">
      <alignment vertical="center"/>
    </xf>
    <xf numFmtId="0" fontId="108" fillId="0" borderId="0" xfId="0" applyFont="1" applyBorder="1" applyAlignment="1">
      <alignment horizontal="center" vertical="center" wrapText="1"/>
    </xf>
    <xf numFmtId="0" fontId="108" fillId="0" borderId="0" xfId="0" applyFont="1" applyBorder="1" applyAlignment="1">
      <alignment horizontal="center" vertical="center"/>
    </xf>
    <xf numFmtId="180" fontId="117" fillId="0" borderId="0" xfId="0" applyNumberFormat="1" applyFont="1" applyAlignment="1">
      <alignment vertical="center"/>
    </xf>
    <xf numFmtId="180" fontId="117" fillId="12" borderId="19" xfId="0" applyNumberFormat="1" applyFont="1" applyFill="1" applyBorder="1" applyAlignment="1">
      <alignment horizontal="center" vertical="center"/>
    </xf>
    <xf numFmtId="0" fontId="117" fillId="12" borderId="19" xfId="0" applyFont="1" applyFill="1" applyBorder="1" applyAlignment="1">
      <alignment horizontal="center" vertical="center" wrapText="1"/>
    </xf>
    <xf numFmtId="0" fontId="117" fillId="12" borderId="85" xfId="0" applyFont="1" applyFill="1" applyBorder="1" applyAlignment="1">
      <alignment horizontal="center" vertical="center" wrapText="1"/>
    </xf>
    <xf numFmtId="0" fontId="117" fillId="12" borderId="86" xfId="0" applyFont="1" applyFill="1" applyBorder="1" applyAlignment="1">
      <alignment horizontal="center" vertical="center" wrapText="1"/>
    </xf>
    <xf numFmtId="180" fontId="117" fillId="12" borderId="86" xfId="0" applyNumberFormat="1" applyFont="1" applyFill="1" applyBorder="1" applyAlignment="1">
      <alignment horizontal="center" vertical="center" wrapText="1"/>
    </xf>
    <xf numFmtId="0" fontId="117" fillId="12" borderId="87" xfId="0" applyFont="1" applyFill="1" applyBorder="1" applyAlignment="1">
      <alignment horizontal="center" vertical="center" wrapText="1"/>
    </xf>
    <xf numFmtId="0" fontId="119" fillId="12" borderId="88" xfId="0" applyFont="1" applyFill="1" applyBorder="1" applyAlignment="1">
      <alignment horizontal="center" vertical="center" wrapText="1"/>
    </xf>
    <xf numFmtId="180" fontId="108" fillId="12" borderId="19" xfId="0" applyNumberFormat="1" applyFont="1" applyFill="1" applyBorder="1" applyAlignment="1">
      <alignment horizontal="center" vertical="center"/>
    </xf>
    <xf numFmtId="0" fontId="108" fillId="0" borderId="10" xfId="0" applyFont="1" applyBorder="1" applyAlignment="1">
      <alignment vertical="center" shrinkToFit="1"/>
    </xf>
    <xf numFmtId="0" fontId="108" fillId="0" borderId="19" xfId="0" applyFont="1" applyFill="1" applyBorder="1" applyAlignment="1">
      <alignment vertical="center" shrinkToFit="1"/>
    </xf>
    <xf numFmtId="181" fontId="108" fillId="0" borderId="67" xfId="0" applyNumberFormat="1" applyFont="1" applyFill="1" applyBorder="1" applyAlignment="1">
      <alignment vertical="center" shrinkToFit="1"/>
    </xf>
    <xf numFmtId="181" fontId="108" fillId="35" borderId="86" xfId="0" applyNumberFormat="1" applyFont="1" applyFill="1" applyBorder="1" applyAlignment="1">
      <alignment vertical="center" shrinkToFit="1"/>
    </xf>
    <xf numFmtId="38" fontId="108" fillId="6" borderId="19" xfId="49" applyFont="1" applyFill="1" applyBorder="1" applyAlignment="1">
      <alignment vertical="center" shrinkToFit="1"/>
    </xf>
    <xf numFmtId="38" fontId="108" fillId="6" borderId="85" xfId="49" applyFont="1" applyFill="1" applyBorder="1" applyAlignment="1">
      <alignment vertical="center" shrinkToFit="1"/>
    </xf>
    <xf numFmtId="209" fontId="108" fillId="0" borderId="86" xfId="0" applyNumberFormat="1" applyFont="1" applyBorder="1" applyAlignment="1">
      <alignment vertical="center" shrinkToFit="1"/>
    </xf>
    <xf numFmtId="209" fontId="108" fillId="0" borderId="85" xfId="0" applyNumberFormat="1" applyFont="1" applyBorder="1" applyAlignment="1">
      <alignment vertical="center" shrinkToFit="1"/>
    </xf>
    <xf numFmtId="0" fontId="108" fillId="0" borderId="86" xfId="0" applyFont="1" applyBorder="1" applyAlignment="1">
      <alignment vertical="center" shrinkToFit="1"/>
    </xf>
    <xf numFmtId="208" fontId="108" fillId="0" borderId="85" xfId="0" applyNumberFormat="1" applyFont="1" applyBorder="1" applyAlignment="1">
      <alignment vertical="center" shrinkToFit="1"/>
    </xf>
    <xf numFmtId="0" fontId="108" fillId="35" borderId="87" xfId="0" applyNumberFormat="1" applyFont="1" applyFill="1" applyBorder="1" applyAlignment="1">
      <alignment vertical="center" shrinkToFit="1"/>
    </xf>
    <xf numFmtId="0" fontId="117" fillId="35" borderId="88" xfId="0" applyFont="1" applyFill="1" applyBorder="1" applyAlignment="1">
      <alignment horizontal="center" vertical="center"/>
    </xf>
    <xf numFmtId="180" fontId="108" fillId="12" borderId="17" xfId="0" applyNumberFormat="1" applyFont="1" applyFill="1" applyBorder="1" applyAlignment="1">
      <alignment horizontal="center" vertical="center"/>
    </xf>
    <xf numFmtId="0" fontId="108" fillId="0" borderId="89" xfId="0" applyFont="1" applyBorder="1" applyAlignment="1">
      <alignment vertical="center" shrinkToFit="1"/>
    </xf>
    <xf numFmtId="0" fontId="108" fillId="0" borderId="17" xfId="0" applyFont="1" applyFill="1" applyBorder="1" applyAlignment="1">
      <alignment vertical="center" shrinkToFit="1"/>
    </xf>
    <xf numFmtId="181" fontId="108" fillId="0" borderId="90" xfId="0" applyNumberFormat="1" applyFont="1" applyFill="1" applyBorder="1" applyAlignment="1">
      <alignment vertical="center" shrinkToFit="1"/>
    </xf>
    <xf numFmtId="38" fontId="108" fillId="6" borderId="91" xfId="49" applyFont="1" applyFill="1" applyBorder="1" applyAlignment="1">
      <alignment vertical="center" shrinkToFit="1"/>
    </xf>
    <xf numFmtId="209" fontId="108" fillId="0" borderId="92" xfId="0" applyNumberFormat="1" applyFont="1" applyBorder="1" applyAlignment="1">
      <alignment vertical="center" shrinkToFit="1"/>
    </xf>
    <xf numFmtId="209" fontId="108" fillId="0" borderId="91" xfId="0" applyNumberFormat="1" applyFont="1" applyBorder="1" applyAlignment="1">
      <alignment vertical="center" shrinkToFit="1"/>
    </xf>
    <xf numFmtId="0" fontId="108" fillId="0" borderId="92" xfId="0" applyFont="1" applyBorder="1" applyAlignment="1">
      <alignment vertical="center" shrinkToFit="1"/>
    </xf>
    <xf numFmtId="0" fontId="108" fillId="35" borderId="93" xfId="0" applyNumberFormat="1" applyFont="1" applyFill="1" applyBorder="1" applyAlignment="1">
      <alignment vertical="center" shrinkToFit="1"/>
    </xf>
    <xf numFmtId="0" fontId="108" fillId="35" borderId="60" xfId="0" applyFont="1" applyFill="1" applyBorder="1" applyAlignment="1">
      <alignment horizontal="center" vertical="center" wrapText="1"/>
    </xf>
    <xf numFmtId="0" fontId="108" fillId="35" borderId="55" xfId="0" applyFont="1" applyFill="1" applyBorder="1" applyAlignment="1">
      <alignment vertical="center" wrapText="1"/>
    </xf>
    <xf numFmtId="0" fontId="108" fillId="35" borderId="55" xfId="0" applyFont="1" applyFill="1" applyBorder="1" applyAlignment="1">
      <alignment horizontal="right" vertical="center" wrapText="1"/>
    </xf>
    <xf numFmtId="0" fontId="108" fillId="35" borderId="66" xfId="0" applyFont="1" applyFill="1" applyBorder="1" applyAlignment="1">
      <alignment horizontal="right" vertical="center" wrapText="1"/>
    </xf>
    <xf numFmtId="0" fontId="108" fillId="35" borderId="21" xfId="0" applyFont="1" applyFill="1" applyBorder="1" applyAlignment="1">
      <alignment horizontal="right" vertical="center" wrapText="1"/>
    </xf>
    <xf numFmtId="38" fontId="108" fillId="6" borderId="94" xfId="0" applyNumberFormat="1" applyFont="1" applyFill="1" applyBorder="1" applyAlignment="1">
      <alignment vertical="center" wrapText="1"/>
    </xf>
    <xf numFmtId="0" fontId="108" fillId="35" borderId="95" xfId="0" applyFont="1" applyFill="1" applyBorder="1" applyAlignment="1">
      <alignment vertical="center" wrapText="1"/>
    </xf>
    <xf numFmtId="0" fontId="108" fillId="35" borderId="96" xfId="0" applyFont="1" applyFill="1" applyBorder="1" applyAlignment="1">
      <alignment vertical="center" wrapText="1"/>
    </xf>
    <xf numFmtId="0" fontId="108" fillId="35" borderId="97" xfId="0" applyFont="1" applyFill="1" applyBorder="1" applyAlignment="1">
      <alignment vertical="center" wrapText="1"/>
    </xf>
    <xf numFmtId="0" fontId="108" fillId="35" borderId="98" xfId="0" applyFont="1" applyFill="1" applyBorder="1" applyAlignment="1">
      <alignment vertical="center" wrapText="1"/>
    </xf>
    <xf numFmtId="0" fontId="108" fillId="35" borderId="99" xfId="0" applyFont="1" applyFill="1" applyBorder="1" applyAlignment="1">
      <alignment vertical="center" wrapText="1"/>
    </xf>
    <xf numFmtId="0" fontId="108" fillId="0" borderId="0" xfId="0" applyFont="1" applyBorder="1" applyAlignment="1">
      <alignment vertical="center"/>
    </xf>
    <xf numFmtId="181" fontId="117" fillId="12" borderId="67" xfId="0" applyNumberFormat="1" applyFont="1" applyFill="1" applyBorder="1" applyAlignment="1">
      <alignment horizontal="center" vertical="center" wrapText="1"/>
    </xf>
    <xf numFmtId="181" fontId="117" fillId="12" borderId="86" xfId="0" applyNumberFormat="1" applyFont="1" applyFill="1" applyBorder="1" applyAlignment="1">
      <alignment horizontal="center" vertical="center" wrapText="1"/>
    </xf>
    <xf numFmtId="0" fontId="117" fillId="12" borderId="62" xfId="0" applyFont="1" applyFill="1" applyBorder="1" applyAlignment="1">
      <alignment horizontal="center" vertical="center" wrapText="1"/>
    </xf>
    <xf numFmtId="0" fontId="108" fillId="0" borderId="10" xfId="0" applyFont="1" applyFill="1" applyBorder="1" applyAlignment="1">
      <alignment vertical="center" shrinkToFit="1"/>
    </xf>
    <xf numFmtId="181" fontId="108" fillId="0" borderId="86" xfId="0" applyNumberFormat="1" applyFont="1" applyFill="1" applyBorder="1" applyAlignment="1">
      <alignment vertical="center" shrinkToFit="1"/>
    </xf>
    <xf numFmtId="38" fontId="108" fillId="0" borderId="19" xfId="49" applyFont="1" applyFill="1" applyBorder="1" applyAlignment="1">
      <alignment vertical="center" shrinkToFit="1"/>
    </xf>
    <xf numFmtId="209" fontId="108" fillId="0" borderId="19" xfId="0" applyNumberFormat="1" applyFont="1" applyBorder="1" applyAlignment="1">
      <alignment vertical="center" shrinkToFit="1"/>
    </xf>
    <xf numFmtId="209" fontId="108" fillId="0" borderId="88" xfId="0" applyNumberFormat="1" applyFont="1" applyBorder="1" applyAlignment="1">
      <alignment vertical="center" shrinkToFit="1"/>
    </xf>
    <xf numFmtId="209" fontId="108" fillId="0" borderId="62" xfId="0" applyNumberFormat="1" applyFont="1" applyBorder="1" applyAlignment="1">
      <alignment vertical="center" shrinkToFit="1"/>
    </xf>
    <xf numFmtId="0" fontId="108" fillId="0" borderId="89" xfId="0" applyFont="1" applyFill="1" applyBorder="1" applyAlignment="1">
      <alignment vertical="center" shrinkToFit="1"/>
    </xf>
    <xf numFmtId="181" fontId="108" fillId="0" borderId="92" xfId="0" applyNumberFormat="1" applyFont="1" applyFill="1" applyBorder="1" applyAlignment="1">
      <alignment vertical="center" shrinkToFit="1"/>
    </xf>
    <xf numFmtId="38" fontId="108" fillId="0" borderId="17" xfId="49" applyFont="1" applyFill="1" applyBorder="1" applyAlignment="1">
      <alignment vertical="center" shrinkToFit="1"/>
    </xf>
    <xf numFmtId="209" fontId="108" fillId="0" borderId="17" xfId="0" applyNumberFormat="1" applyFont="1" applyBorder="1" applyAlignment="1">
      <alignment vertical="center" shrinkToFit="1"/>
    </xf>
    <xf numFmtId="209" fontId="108" fillId="0" borderId="100" xfId="0" applyNumberFormat="1" applyFont="1" applyBorder="1" applyAlignment="1">
      <alignment vertical="center" shrinkToFit="1"/>
    </xf>
    <xf numFmtId="209" fontId="108" fillId="0" borderId="101" xfId="0" applyNumberFormat="1" applyFont="1" applyBorder="1" applyAlignment="1">
      <alignment vertical="center" shrinkToFit="1"/>
    </xf>
    <xf numFmtId="208" fontId="108" fillId="0" borderId="91" xfId="0" applyNumberFormat="1" applyFont="1" applyBorder="1" applyAlignment="1">
      <alignment vertical="center" shrinkToFit="1"/>
    </xf>
    <xf numFmtId="181" fontId="108" fillId="0" borderId="0" xfId="0" applyNumberFormat="1" applyFont="1" applyBorder="1" applyAlignment="1">
      <alignment horizontal="justify" vertical="center" wrapText="1"/>
    </xf>
    <xf numFmtId="0" fontId="108" fillId="0" borderId="0" xfId="0" applyFont="1" applyBorder="1" applyAlignment="1">
      <alignment horizontal="justify" vertical="center" wrapText="1"/>
    </xf>
    <xf numFmtId="208" fontId="108" fillId="0" borderId="19" xfId="0" applyNumberFormat="1" applyFont="1" applyBorder="1" applyAlignment="1">
      <alignment vertical="center" shrinkToFit="1"/>
    </xf>
    <xf numFmtId="0" fontId="108" fillId="0" borderId="85" xfId="0" applyFont="1" applyBorder="1" applyAlignment="1">
      <alignment vertical="center"/>
    </xf>
    <xf numFmtId="0" fontId="108" fillId="0" borderId="86" xfId="0" applyFont="1" applyBorder="1" applyAlignment="1">
      <alignment vertical="center"/>
    </xf>
    <xf numFmtId="0" fontId="108" fillId="0" borderId="91" xfId="0" applyFont="1" applyBorder="1" applyAlignment="1">
      <alignment vertical="center"/>
    </xf>
    <xf numFmtId="0" fontId="108" fillId="0" borderId="92" xfId="0" applyFont="1" applyBorder="1" applyAlignment="1">
      <alignment vertical="center"/>
    </xf>
    <xf numFmtId="0" fontId="108" fillId="35" borderId="99" xfId="0" applyFont="1" applyFill="1" applyBorder="1" applyAlignment="1">
      <alignment horizontal="right" vertical="center" wrapText="1"/>
    </xf>
    <xf numFmtId="0" fontId="108" fillId="35" borderId="66" xfId="0" applyFont="1" applyFill="1" applyBorder="1" applyAlignment="1">
      <alignment vertical="center" wrapText="1"/>
    </xf>
    <xf numFmtId="0" fontId="108" fillId="35" borderId="21" xfId="0" applyFont="1" applyFill="1" applyBorder="1" applyAlignment="1">
      <alignment vertical="center" wrapText="1"/>
    </xf>
    <xf numFmtId="0" fontId="117" fillId="12" borderId="102" xfId="0" applyFont="1" applyFill="1" applyBorder="1" applyAlignment="1">
      <alignment horizontal="center" vertical="center" wrapText="1"/>
    </xf>
    <xf numFmtId="0" fontId="117" fillId="12" borderId="103" xfId="0" applyFont="1" applyFill="1" applyBorder="1" applyAlignment="1">
      <alignment horizontal="center" vertical="center" wrapText="1"/>
    </xf>
    <xf numFmtId="0" fontId="108" fillId="0" borderId="104" xfId="0" applyFont="1" applyFill="1" applyBorder="1" applyAlignment="1">
      <alignment vertical="center" shrinkToFit="1"/>
    </xf>
    <xf numFmtId="0" fontId="108" fillId="0" borderId="62" xfId="0" applyFont="1" applyBorder="1" applyAlignment="1">
      <alignment vertical="center"/>
    </xf>
    <xf numFmtId="0" fontId="108" fillId="0" borderId="19" xfId="0" applyFont="1" applyBorder="1" applyAlignment="1">
      <alignment vertical="center"/>
    </xf>
    <xf numFmtId="0" fontId="108" fillId="0" borderId="105" xfId="0" applyFont="1" applyFill="1" applyBorder="1" applyAlignment="1">
      <alignment vertical="center" shrinkToFit="1"/>
    </xf>
    <xf numFmtId="0" fontId="108" fillId="0" borderId="101" xfId="0" applyFont="1" applyBorder="1" applyAlignment="1">
      <alignment vertical="center"/>
    </xf>
    <xf numFmtId="0" fontId="108" fillId="0" borderId="17" xfId="0" applyFont="1" applyBorder="1" applyAlignment="1">
      <alignment vertical="center"/>
    </xf>
    <xf numFmtId="181" fontId="108" fillId="0" borderId="0" xfId="0" applyNumberFormat="1" applyFont="1" applyBorder="1" applyAlignment="1">
      <alignment vertical="center"/>
    </xf>
    <xf numFmtId="0" fontId="120" fillId="12" borderId="88" xfId="0" applyFont="1" applyFill="1" applyBorder="1" applyAlignment="1">
      <alignment horizontal="center" vertical="center" wrapText="1"/>
    </xf>
    <xf numFmtId="0" fontId="120" fillId="12" borderId="85" xfId="0" applyFont="1" applyFill="1" applyBorder="1" applyAlignment="1">
      <alignment horizontal="center" vertical="center" wrapText="1"/>
    </xf>
    <xf numFmtId="0" fontId="92" fillId="35" borderId="62" xfId="0" applyFont="1" applyFill="1" applyBorder="1" applyAlignment="1">
      <alignment horizontal="center" vertical="center" shrinkToFit="1"/>
    </xf>
    <xf numFmtId="0" fontId="92" fillId="35" borderId="62" xfId="0" applyFont="1" applyFill="1" applyBorder="1" applyAlignment="1">
      <alignment horizontal="center" vertical="center" wrapText="1" shrinkToFit="1"/>
    </xf>
    <xf numFmtId="0" fontId="94" fillId="35" borderId="62" xfId="0" applyFont="1" applyFill="1" applyBorder="1" applyAlignment="1">
      <alignment horizontal="center" vertical="center" wrapText="1" shrinkToFit="1"/>
    </xf>
    <xf numFmtId="180" fontId="108" fillId="0" borderId="0" xfId="0" applyNumberFormat="1" applyFont="1" applyAlignment="1">
      <alignment horizontal="center" vertical="center" wrapText="1"/>
    </xf>
    <xf numFmtId="0" fontId="108" fillId="0" borderId="0" xfId="0" applyFont="1" applyAlignment="1">
      <alignment vertical="center" wrapText="1"/>
    </xf>
    <xf numFmtId="0" fontId="0" fillId="0" borderId="106" xfId="64" applyFont="1" applyFill="1" applyBorder="1" applyAlignment="1">
      <alignment horizontal="left" vertical="center"/>
      <protection/>
    </xf>
    <xf numFmtId="0" fontId="0" fillId="0" borderId="38" xfId="64" applyFont="1" applyFill="1" applyBorder="1" applyAlignment="1">
      <alignment horizontal="left" vertical="center"/>
      <protection/>
    </xf>
    <xf numFmtId="0" fontId="0" fillId="0" borderId="63" xfId="64" applyFont="1" applyFill="1" applyBorder="1" applyAlignment="1">
      <alignment horizontal="left" vertical="center"/>
      <protection/>
    </xf>
    <xf numFmtId="0" fontId="0" fillId="0" borderId="46" xfId="64" applyFont="1" applyFill="1" applyBorder="1" applyAlignment="1">
      <alignment horizontal="left" vertical="center"/>
      <protection/>
    </xf>
    <xf numFmtId="0" fontId="0" fillId="0" borderId="45" xfId="64" applyFont="1" applyFill="1" applyBorder="1" applyAlignment="1">
      <alignment horizontal="left" vertical="center"/>
      <protection/>
    </xf>
    <xf numFmtId="0" fontId="0" fillId="0" borderId="38" xfId="64" applyFont="1" applyBorder="1" applyAlignment="1">
      <alignment horizontal="center" vertical="center"/>
      <protection/>
    </xf>
    <xf numFmtId="0" fontId="0" fillId="0" borderId="39" xfId="64" applyFont="1" applyBorder="1" applyAlignment="1">
      <alignment horizontal="center" vertical="center"/>
      <protection/>
    </xf>
    <xf numFmtId="0" fontId="0" fillId="0" borderId="40" xfId="64" applyFont="1" applyBorder="1" applyAlignment="1">
      <alignment horizontal="center" vertical="center"/>
      <protection/>
    </xf>
    <xf numFmtId="0" fontId="0" fillId="0" borderId="33" xfId="64" applyFont="1" applyBorder="1" applyAlignment="1">
      <alignment horizontal="center" vertical="center"/>
      <protection/>
    </xf>
    <xf numFmtId="0" fontId="0" fillId="0" borderId="53" xfId="64" applyFont="1" applyBorder="1" applyAlignment="1">
      <alignment horizontal="center" vertical="center"/>
      <protection/>
    </xf>
    <xf numFmtId="0" fontId="0" fillId="0" borderId="46" xfId="64" applyFont="1" applyBorder="1" applyAlignment="1">
      <alignment horizontal="center" vertical="center"/>
      <protection/>
    </xf>
    <xf numFmtId="0" fontId="0" fillId="0" borderId="45" xfId="64" applyFont="1" applyBorder="1" applyAlignment="1">
      <alignment horizontal="center" vertical="center"/>
      <protection/>
    </xf>
    <xf numFmtId="0" fontId="0" fillId="0" borderId="57" xfId="64" applyFont="1" applyBorder="1" applyAlignment="1">
      <alignment horizontal="center" vertical="center"/>
      <protection/>
    </xf>
    <xf numFmtId="0" fontId="11" fillId="0" borderId="48" xfId="64" applyNumberFormat="1" applyFont="1" applyFill="1" applyBorder="1" applyAlignment="1">
      <alignment horizontal="center" vertical="center"/>
      <protection/>
    </xf>
    <xf numFmtId="0" fontId="117" fillId="12" borderId="86" xfId="0" applyFont="1" applyFill="1" applyBorder="1" applyAlignment="1">
      <alignment horizontal="center" vertical="center" wrapText="1"/>
    </xf>
    <xf numFmtId="0" fontId="92" fillId="35" borderId="55" xfId="0" applyFont="1" applyFill="1" applyBorder="1" applyAlignment="1">
      <alignment horizontal="center" vertical="center"/>
    </xf>
    <xf numFmtId="0" fontId="108" fillId="0" borderId="86" xfId="0" applyFont="1" applyBorder="1" applyAlignment="1">
      <alignment vertical="center"/>
    </xf>
    <xf numFmtId="0" fontId="108" fillId="0" borderId="93" xfId="0" applyFont="1" applyBorder="1" applyAlignment="1">
      <alignment vertical="center"/>
    </xf>
    <xf numFmtId="0" fontId="108" fillId="0" borderId="107" xfId="0" applyFont="1" applyBorder="1" applyAlignment="1">
      <alignment vertical="center"/>
    </xf>
    <xf numFmtId="0" fontId="108" fillId="0" borderId="108" xfId="0" applyFont="1" applyBorder="1" applyAlignment="1">
      <alignment vertical="center"/>
    </xf>
    <xf numFmtId="0" fontId="117" fillId="12" borderId="107" xfId="0" applyFont="1" applyFill="1" applyBorder="1" applyAlignment="1">
      <alignment horizontal="center" vertical="center" wrapText="1"/>
    </xf>
    <xf numFmtId="203" fontId="0" fillId="34" borderId="38" xfId="69" applyNumberFormat="1" applyFont="1" applyFill="1" applyBorder="1" applyAlignment="1">
      <alignment horizontal="center" vertical="center" shrinkToFit="1"/>
      <protection/>
    </xf>
    <xf numFmtId="0" fontId="0" fillId="0" borderId="48" xfId="64" applyFont="1" applyFill="1" applyBorder="1" applyAlignment="1">
      <alignment horizontal="left" vertical="center"/>
      <protection/>
    </xf>
    <xf numFmtId="0" fontId="0" fillId="0" borderId="39" xfId="69" applyFont="1" applyFill="1" applyBorder="1" applyAlignment="1">
      <alignment horizontal="left" vertical="center" shrinkToFit="1"/>
      <protection/>
    </xf>
    <xf numFmtId="0" fontId="0" fillId="0" borderId="38" xfId="69" applyFont="1" applyFill="1" applyBorder="1" applyAlignment="1">
      <alignment horizontal="center" vertical="center" shrinkToFit="1"/>
      <protection/>
    </xf>
    <xf numFmtId="0" fontId="0" fillId="0" borderId="39" xfId="69" applyFont="1" applyFill="1" applyBorder="1" applyAlignment="1">
      <alignment horizontal="center" vertical="center" shrinkToFit="1"/>
      <protection/>
    </xf>
    <xf numFmtId="0" fontId="10" fillId="34" borderId="19" xfId="0" applyFont="1" applyFill="1" applyBorder="1" applyAlignment="1" applyProtection="1">
      <alignment vertical="center" wrapText="1"/>
      <protection locked="0"/>
    </xf>
    <xf numFmtId="0" fontId="121" fillId="0" borderId="0" xfId="0" applyFont="1" applyAlignment="1">
      <alignment horizontal="left" vertical="center" wrapText="1"/>
    </xf>
    <xf numFmtId="0" fontId="10" fillId="0" borderId="55" xfId="0" applyFont="1" applyFill="1" applyBorder="1" applyAlignment="1" applyProtection="1">
      <alignment horizontal="center" vertical="center" wrapText="1" shrinkToFit="1"/>
      <protection locked="0"/>
    </xf>
    <xf numFmtId="0" fontId="10" fillId="0" borderId="62" xfId="0" applyFont="1" applyFill="1" applyBorder="1" applyAlignment="1" applyProtection="1">
      <alignment horizontal="center" vertical="center" wrapText="1" shrinkToFit="1"/>
      <protection locked="0"/>
    </xf>
    <xf numFmtId="181" fontId="92" fillId="35" borderId="19" xfId="0" applyNumberFormat="1" applyFont="1" applyFill="1" applyBorder="1" applyAlignment="1">
      <alignment horizontal="center" vertical="center"/>
    </xf>
    <xf numFmtId="181" fontId="94" fillId="35" borderId="19" xfId="0" applyNumberFormat="1" applyFont="1" applyFill="1" applyBorder="1" applyAlignment="1">
      <alignment horizontal="center" vertical="center"/>
    </xf>
    <xf numFmtId="0" fontId="10" fillId="0" borderId="19" xfId="0" applyFont="1" applyFill="1" applyBorder="1" applyAlignment="1" applyProtection="1">
      <alignment horizontal="center" vertical="center" wrapText="1" shrinkToFit="1"/>
      <protection locked="0"/>
    </xf>
    <xf numFmtId="0" fontId="92" fillId="35" borderId="19" xfId="0" applyFont="1" applyFill="1" applyBorder="1" applyAlignment="1">
      <alignment horizontal="center" vertical="center"/>
    </xf>
    <xf numFmtId="0" fontId="117" fillId="0" borderId="0" xfId="0" applyFont="1" applyAlignment="1">
      <alignment horizontal="center" vertical="center" wrapText="1"/>
    </xf>
    <xf numFmtId="0" fontId="117" fillId="0" borderId="0" xfId="0" applyFont="1" applyAlignment="1">
      <alignment horizontal="center" vertical="center"/>
    </xf>
    <xf numFmtId="0" fontId="122" fillId="0" borderId="19" xfId="0" applyFont="1" applyFill="1" applyBorder="1" applyAlignment="1">
      <alignment horizontal="left" vertical="center" wrapText="1" readingOrder="1"/>
    </xf>
    <xf numFmtId="0" fontId="122" fillId="0" borderId="109" xfId="0" applyFont="1" applyFill="1" applyBorder="1" applyAlignment="1">
      <alignment horizontal="left" vertical="center" wrapText="1" readingOrder="1"/>
    </xf>
    <xf numFmtId="0" fontId="10" fillId="0" borderId="102" xfId="0" applyFont="1" applyFill="1" applyBorder="1" applyAlignment="1" applyProtection="1">
      <alignment horizontal="center" vertical="center" wrapText="1" shrinkToFit="1"/>
      <protection locked="0"/>
    </xf>
    <xf numFmtId="0" fontId="10" fillId="0" borderId="110" xfId="0" applyFont="1" applyFill="1" applyBorder="1" applyAlignment="1" applyProtection="1">
      <alignment horizontal="center" vertical="center" wrapText="1" shrinkToFit="1"/>
      <protection locked="0"/>
    </xf>
    <xf numFmtId="0" fontId="10" fillId="0" borderId="111" xfId="0" applyFont="1" applyFill="1" applyBorder="1" applyAlignment="1" applyProtection="1">
      <alignment horizontal="center" vertical="center" wrapText="1" shrinkToFit="1"/>
      <protection locked="0"/>
    </xf>
    <xf numFmtId="0" fontId="10" fillId="0" borderId="112" xfId="0" applyFont="1" applyFill="1" applyBorder="1" applyAlignment="1" applyProtection="1">
      <alignment horizontal="center" vertical="center" wrapText="1" shrinkToFit="1"/>
      <protection locked="0"/>
    </xf>
    <xf numFmtId="0" fontId="10" fillId="0" borderId="0" xfId="0" applyFont="1" applyFill="1" applyBorder="1" applyAlignment="1" applyProtection="1">
      <alignment horizontal="center" vertical="center" wrapText="1" shrinkToFit="1"/>
      <protection locked="0"/>
    </xf>
    <xf numFmtId="0" fontId="10" fillId="0" borderId="113" xfId="0" applyFont="1" applyFill="1" applyBorder="1" applyAlignment="1" applyProtection="1">
      <alignment horizontal="center" vertical="center" wrapText="1" shrinkToFit="1"/>
      <protection locked="0"/>
    </xf>
    <xf numFmtId="0" fontId="10" fillId="0" borderId="60" xfId="0" applyFont="1" applyFill="1" applyBorder="1" applyAlignment="1" applyProtection="1">
      <alignment horizontal="center" vertical="center" wrapText="1" shrinkToFit="1"/>
      <protection locked="0"/>
    </xf>
    <xf numFmtId="0" fontId="10" fillId="0" borderId="99" xfId="0" applyFont="1" applyFill="1" applyBorder="1" applyAlignment="1" applyProtection="1">
      <alignment horizontal="center" vertical="center" wrapText="1" shrinkToFit="1"/>
      <protection locked="0"/>
    </xf>
    <xf numFmtId="181" fontId="92" fillId="0" borderId="19" xfId="0" applyNumberFormat="1" applyFont="1" applyBorder="1" applyAlignment="1">
      <alignment horizontal="left" vertical="center" readingOrder="1"/>
    </xf>
    <xf numFmtId="0" fontId="92" fillId="0" borderId="0" xfId="0" applyFont="1" applyAlignment="1">
      <alignment horizontal="center" vertical="center" wrapText="1"/>
    </xf>
    <xf numFmtId="0" fontId="92" fillId="0" borderId="0" xfId="0" applyFont="1" applyAlignment="1">
      <alignment horizontal="center" vertical="center"/>
    </xf>
    <xf numFmtId="180" fontId="117" fillId="0" borderId="0" xfId="0" applyNumberFormat="1" applyFont="1" applyAlignment="1">
      <alignment vertical="center" wrapText="1"/>
    </xf>
    <xf numFmtId="180" fontId="117" fillId="0" borderId="0" xfId="0" applyNumberFormat="1" applyFont="1" applyAlignment="1">
      <alignment vertical="center"/>
    </xf>
    <xf numFmtId="0" fontId="108" fillId="0" borderId="55" xfId="0" applyFont="1" applyBorder="1" applyAlignment="1">
      <alignment vertical="center"/>
    </xf>
    <xf numFmtId="180" fontId="117" fillId="0" borderId="55" xfId="0" applyNumberFormat="1" applyFont="1" applyBorder="1" applyAlignment="1">
      <alignment vertical="center" wrapText="1"/>
    </xf>
    <xf numFmtId="180" fontId="123" fillId="0" borderId="55" xfId="0" applyNumberFormat="1" applyFont="1" applyBorder="1" applyAlignment="1">
      <alignment horizontal="left" vertical="top" wrapText="1"/>
    </xf>
    <xf numFmtId="180" fontId="117" fillId="0" borderId="0" xfId="0" applyNumberFormat="1" applyFont="1" applyAlignment="1">
      <alignment horizontal="left" vertical="center"/>
    </xf>
    <xf numFmtId="180" fontId="117" fillId="0" borderId="55" xfId="0" applyNumberFormat="1" applyFont="1" applyBorder="1" applyAlignment="1">
      <alignment horizontal="left" vertical="center"/>
    </xf>
    <xf numFmtId="38" fontId="108" fillId="6" borderId="114" xfId="0" applyNumberFormat="1" applyFont="1" applyFill="1" applyBorder="1" applyAlignment="1">
      <alignment vertical="center" wrapText="1"/>
    </xf>
    <xf numFmtId="38" fontId="108" fillId="6" borderId="97" xfId="0" applyNumberFormat="1" applyFont="1" applyFill="1" applyBorder="1" applyAlignment="1">
      <alignment vertical="center" wrapText="1"/>
    </xf>
    <xf numFmtId="0" fontId="17" fillId="6" borderId="62" xfId="0" applyFont="1" applyFill="1" applyBorder="1" applyAlignment="1">
      <alignment horizontal="center" vertical="center" wrapText="1" shrinkToFit="1"/>
    </xf>
    <xf numFmtId="0" fontId="17" fillId="35" borderId="55" xfId="0" applyFont="1" applyFill="1" applyBorder="1" applyAlignment="1">
      <alignment horizontal="center" vertical="center" shrinkToFit="1"/>
    </xf>
    <xf numFmtId="0" fontId="17" fillId="35" borderId="62" xfId="0" applyFont="1" applyFill="1" applyBorder="1" applyAlignment="1">
      <alignment horizontal="center" vertical="center" wrapText="1" shrinkToFit="1"/>
    </xf>
    <xf numFmtId="0" fontId="108" fillId="6" borderId="0" xfId="0" applyFont="1" applyFill="1" applyBorder="1" applyAlignment="1">
      <alignment vertical="center"/>
    </xf>
    <xf numFmtId="0" fontId="108" fillId="7" borderId="0" xfId="0" applyFont="1" applyFill="1" applyBorder="1" applyAlignment="1">
      <alignment vertical="center"/>
    </xf>
    <xf numFmtId="0" fontId="17" fillId="6" borderId="62" xfId="0" applyFont="1" applyFill="1" applyBorder="1" applyAlignment="1">
      <alignment horizontal="center" vertical="center" shrinkToFit="1"/>
    </xf>
    <xf numFmtId="180" fontId="117" fillId="0" borderId="0" xfId="0" applyNumberFormat="1" applyFont="1" applyAlignment="1">
      <alignment horizontal="left" vertical="center" wrapText="1"/>
    </xf>
    <xf numFmtId="180" fontId="123" fillId="0" borderId="0" xfId="0" applyNumberFormat="1" applyFont="1" applyAlignment="1">
      <alignment horizontal="left" vertical="top" wrapText="1"/>
    </xf>
    <xf numFmtId="0" fontId="108" fillId="35" borderId="96" xfId="0" applyFont="1" applyFill="1" applyBorder="1" applyAlignment="1">
      <alignment horizontal="center" vertical="center" wrapText="1"/>
    </xf>
    <xf numFmtId="0" fontId="108" fillId="35" borderId="66" xfId="0" applyFont="1" applyFill="1" applyBorder="1" applyAlignment="1">
      <alignment horizontal="center" vertical="center" wrapText="1"/>
    </xf>
    <xf numFmtId="0" fontId="108" fillId="35" borderId="21" xfId="0" applyFont="1" applyFill="1" applyBorder="1" applyAlignment="1">
      <alignment horizontal="center" vertical="center" wrapText="1"/>
    </xf>
    <xf numFmtId="38" fontId="108" fillId="0" borderId="109" xfId="49" applyFont="1" applyFill="1" applyBorder="1" applyAlignment="1">
      <alignment vertical="center" shrinkToFit="1"/>
    </xf>
    <xf numFmtId="38" fontId="108" fillId="0" borderId="88" xfId="49" applyFont="1" applyFill="1" applyBorder="1" applyAlignment="1">
      <alignment vertical="center" shrinkToFit="1"/>
    </xf>
    <xf numFmtId="0" fontId="117" fillId="12" borderId="109" xfId="0" applyFont="1" applyFill="1" applyBorder="1" applyAlignment="1">
      <alignment horizontal="center" vertical="center" wrapText="1"/>
    </xf>
    <xf numFmtId="0" fontId="117" fillId="12" borderId="62" xfId="0" applyFont="1" applyFill="1" applyBorder="1" applyAlignment="1">
      <alignment horizontal="center" vertical="center" wrapText="1"/>
    </xf>
    <xf numFmtId="0" fontId="117" fillId="12" borderId="86" xfId="0" applyFont="1" applyFill="1" applyBorder="1" applyAlignment="1">
      <alignment horizontal="center" vertical="center" wrapText="1"/>
    </xf>
    <xf numFmtId="38" fontId="108" fillId="34" borderId="109" xfId="49" applyFont="1" applyFill="1" applyBorder="1" applyAlignment="1">
      <alignment vertical="center" shrinkToFit="1"/>
    </xf>
    <xf numFmtId="38" fontId="108" fillId="34" borderId="62" xfId="49" applyFont="1" applyFill="1" applyBorder="1" applyAlignment="1">
      <alignment vertical="center" shrinkToFit="1"/>
    </xf>
    <xf numFmtId="38" fontId="108" fillId="34" borderId="86" xfId="49" applyFont="1" applyFill="1" applyBorder="1" applyAlignment="1">
      <alignment vertical="center" shrinkToFit="1"/>
    </xf>
    <xf numFmtId="38" fontId="108" fillId="0" borderId="115" xfId="49" applyFont="1" applyFill="1" applyBorder="1" applyAlignment="1">
      <alignment vertical="center" shrinkToFit="1"/>
    </xf>
    <xf numFmtId="38" fontId="108" fillId="0" borderId="100" xfId="49" applyFont="1" applyFill="1" applyBorder="1" applyAlignment="1">
      <alignment vertical="center" shrinkToFit="1"/>
    </xf>
    <xf numFmtId="38" fontId="108" fillId="34" borderId="115" xfId="49" applyFont="1" applyFill="1" applyBorder="1" applyAlignment="1">
      <alignment vertical="center" shrinkToFit="1"/>
    </xf>
    <xf numFmtId="38" fontId="108" fillId="34" borderId="101" xfId="49" applyFont="1" applyFill="1" applyBorder="1" applyAlignment="1">
      <alignment vertical="center" shrinkToFit="1"/>
    </xf>
    <xf numFmtId="38" fontId="108" fillId="34" borderId="92" xfId="49" applyFont="1" applyFill="1" applyBorder="1" applyAlignment="1">
      <alignment vertical="center" shrinkToFit="1"/>
    </xf>
    <xf numFmtId="38" fontId="108" fillId="0" borderId="109" xfId="49" applyFont="1" applyFill="1" applyBorder="1" applyAlignment="1">
      <alignment horizontal="center" vertical="center" shrinkToFit="1"/>
    </xf>
    <xf numFmtId="38" fontId="108" fillId="0" borderId="62" xfId="49" applyFont="1" applyFill="1" applyBorder="1" applyAlignment="1">
      <alignment horizontal="center" vertical="center" shrinkToFit="1"/>
    </xf>
    <xf numFmtId="38" fontId="108" fillId="0" borderId="115" xfId="49" applyFont="1" applyFill="1" applyBorder="1" applyAlignment="1">
      <alignment horizontal="center" vertical="center" shrinkToFit="1"/>
    </xf>
    <xf numFmtId="38" fontId="108" fillId="0" borderId="101" xfId="49" applyFont="1" applyFill="1" applyBorder="1" applyAlignment="1">
      <alignment horizontal="center" vertical="center" shrinkToFit="1"/>
    </xf>
    <xf numFmtId="38" fontId="108" fillId="0" borderId="19" xfId="49" applyFont="1" applyFill="1" applyBorder="1" applyAlignment="1">
      <alignment vertical="center" shrinkToFit="1"/>
    </xf>
    <xf numFmtId="38" fontId="108" fillId="0" borderId="85" xfId="49" applyFont="1" applyFill="1" applyBorder="1" applyAlignment="1">
      <alignment vertical="center" shrinkToFit="1"/>
    </xf>
    <xf numFmtId="0" fontId="117" fillId="12" borderId="19" xfId="0" applyFont="1" applyFill="1" applyBorder="1" applyAlignment="1">
      <alignment horizontal="center" vertical="center" wrapText="1"/>
    </xf>
    <xf numFmtId="0" fontId="108" fillId="0" borderId="19" xfId="0" applyFont="1" applyFill="1" applyBorder="1" applyAlignment="1">
      <alignment vertical="center" wrapText="1"/>
    </xf>
    <xf numFmtId="0" fontId="117" fillId="12" borderId="88" xfId="0" applyFont="1" applyFill="1" applyBorder="1" applyAlignment="1">
      <alignment horizontal="center" vertical="center" wrapText="1"/>
    </xf>
    <xf numFmtId="180" fontId="123" fillId="0" borderId="0" xfId="0" applyNumberFormat="1" applyFont="1" applyAlignment="1">
      <alignment vertical="center"/>
    </xf>
    <xf numFmtId="38" fontId="108" fillId="0" borderId="17" xfId="49" applyFont="1" applyFill="1" applyBorder="1" applyAlignment="1">
      <alignment vertical="center" shrinkToFit="1"/>
    </xf>
    <xf numFmtId="38" fontId="108" fillId="0" borderId="91" xfId="49" applyFont="1" applyFill="1" applyBorder="1" applyAlignment="1">
      <alignment vertical="center" shrinkToFit="1"/>
    </xf>
    <xf numFmtId="38" fontId="108" fillId="6" borderId="18" xfId="0" applyNumberFormat="1" applyFont="1" applyFill="1" applyBorder="1" applyAlignment="1">
      <alignment vertical="center" wrapText="1"/>
    </xf>
    <xf numFmtId="38" fontId="108" fillId="6" borderId="94" xfId="0" applyNumberFormat="1" applyFont="1" applyFill="1" applyBorder="1" applyAlignment="1">
      <alignment vertical="center" wrapText="1"/>
    </xf>
    <xf numFmtId="0" fontId="108" fillId="0" borderId="17" xfId="0" applyFont="1" applyFill="1" applyBorder="1" applyAlignment="1">
      <alignment vertical="center" wrapText="1"/>
    </xf>
    <xf numFmtId="0" fontId="108" fillId="35" borderId="114" xfId="0" applyFont="1" applyFill="1" applyBorder="1" applyAlignment="1">
      <alignment horizontal="center" vertical="center" wrapText="1"/>
    </xf>
    <xf numFmtId="38" fontId="108" fillId="6" borderId="18" xfId="49" applyFont="1" applyFill="1" applyBorder="1" applyAlignment="1">
      <alignment vertical="center"/>
    </xf>
    <xf numFmtId="181" fontId="108" fillId="0" borderId="116" xfId="0" applyNumberFormat="1" applyFont="1" applyFill="1" applyBorder="1" applyAlignment="1">
      <alignment horizontal="right" vertical="center" wrapText="1"/>
    </xf>
    <xf numFmtId="181" fontId="108" fillId="0" borderId="117" xfId="0" applyNumberFormat="1" applyFont="1" applyFill="1" applyBorder="1" applyAlignment="1">
      <alignment horizontal="right" vertical="center" wrapText="1"/>
    </xf>
    <xf numFmtId="181" fontId="108" fillId="0" borderId="118" xfId="0" applyNumberFormat="1" applyFont="1" applyFill="1" applyBorder="1" applyAlignment="1">
      <alignment horizontal="right" vertical="center" wrapText="1"/>
    </xf>
    <xf numFmtId="38" fontId="108" fillId="6" borderId="17" xfId="49" applyFont="1" applyFill="1" applyBorder="1" applyAlignment="1">
      <alignment vertical="center"/>
    </xf>
    <xf numFmtId="0" fontId="108" fillId="12" borderId="19" xfId="0" applyFont="1" applyFill="1" applyBorder="1" applyAlignment="1">
      <alignment horizontal="center" vertical="center"/>
    </xf>
    <xf numFmtId="38" fontId="108" fillId="6" borderId="19" xfId="49" applyFont="1" applyFill="1" applyBorder="1" applyAlignment="1">
      <alignment vertical="center"/>
    </xf>
    <xf numFmtId="0" fontId="124" fillId="0" borderId="0" xfId="0" applyFont="1" applyAlignment="1">
      <alignment horizontal="left" vertical="center" wrapText="1"/>
    </xf>
    <xf numFmtId="181" fontId="108" fillId="12" borderId="19" xfId="0" applyNumberFormat="1" applyFont="1" applyFill="1" applyBorder="1" applyAlignment="1">
      <alignment horizontal="center" vertical="center" wrapText="1"/>
    </xf>
    <xf numFmtId="0" fontId="125" fillId="36" borderId="0" xfId="0" applyFont="1" applyFill="1" applyAlignment="1">
      <alignment horizontal="center" vertical="center"/>
    </xf>
    <xf numFmtId="38" fontId="108" fillId="6" borderId="109" xfId="49" applyFont="1" applyFill="1" applyBorder="1" applyAlignment="1">
      <alignment horizontal="right" vertical="center"/>
    </xf>
    <xf numFmtId="38" fontId="108" fillId="6" borderId="62" xfId="49" applyFont="1" applyFill="1" applyBorder="1" applyAlignment="1">
      <alignment horizontal="right" vertical="center"/>
    </xf>
    <xf numFmtId="38" fontId="108" fillId="6" borderId="86" xfId="49" applyFont="1" applyFill="1" applyBorder="1" applyAlignment="1">
      <alignment horizontal="right" vertical="center"/>
    </xf>
    <xf numFmtId="181" fontId="117" fillId="12" borderId="109" xfId="0" applyNumberFormat="1" applyFont="1" applyFill="1" applyBorder="1" applyAlignment="1">
      <alignment horizontal="center" vertical="center" wrapText="1"/>
    </xf>
    <xf numFmtId="181" fontId="117" fillId="12" borderId="86" xfId="0" applyNumberFormat="1" applyFont="1" applyFill="1" applyBorder="1" applyAlignment="1">
      <alignment horizontal="center" vertical="center" wrapText="1"/>
    </xf>
    <xf numFmtId="0" fontId="7" fillId="35" borderId="109" xfId="64" applyFont="1" applyFill="1" applyBorder="1" applyAlignment="1">
      <alignment horizontal="center" vertical="center"/>
      <protection/>
    </xf>
    <xf numFmtId="0" fontId="7" fillId="35" borderId="62" xfId="64" applyFont="1" applyFill="1" applyBorder="1" applyAlignment="1">
      <alignment horizontal="center" vertical="center"/>
      <protection/>
    </xf>
    <xf numFmtId="0" fontId="7" fillId="35" borderId="86" xfId="64" applyFont="1" applyFill="1" applyBorder="1" applyAlignment="1">
      <alignment horizontal="center" vertical="center"/>
      <protection/>
    </xf>
    <xf numFmtId="0" fontId="7" fillId="35" borderId="119" xfId="64" applyFont="1" applyFill="1" applyBorder="1" applyAlignment="1">
      <alignment horizontal="center" vertical="center" wrapText="1"/>
      <protection/>
    </xf>
    <xf numFmtId="0" fontId="7" fillId="35" borderId="120" xfId="64" applyFont="1" applyFill="1" applyBorder="1" applyAlignment="1">
      <alignment horizontal="center" vertical="center" wrapText="1"/>
      <protection/>
    </xf>
    <xf numFmtId="0" fontId="7" fillId="35" borderId="50" xfId="64" applyFont="1" applyFill="1" applyBorder="1" applyAlignment="1">
      <alignment horizontal="center" vertical="center" wrapText="1"/>
      <protection/>
    </xf>
    <xf numFmtId="0" fontId="0" fillId="6" borderId="0" xfId="69" applyFont="1" applyFill="1" applyAlignment="1">
      <alignment horizontal="center" vertical="center" shrinkToFit="1"/>
      <protection/>
    </xf>
    <xf numFmtId="0" fontId="0" fillId="6" borderId="0" xfId="64" applyFont="1" applyFill="1" applyBorder="1" applyAlignment="1">
      <alignment horizontal="center" vertical="center"/>
      <protection/>
    </xf>
    <xf numFmtId="0" fontId="5" fillId="0" borderId="0" xfId="0" applyFont="1" applyFill="1" applyBorder="1" applyAlignment="1">
      <alignment horizontal="right" vertical="center" wrapText="1" shrinkToFit="1"/>
    </xf>
    <xf numFmtId="0" fontId="7" fillId="35" borderId="111" xfId="64" applyFont="1" applyFill="1" applyBorder="1" applyAlignment="1">
      <alignment horizontal="center" vertical="center"/>
      <protection/>
    </xf>
    <xf numFmtId="0" fontId="7" fillId="35" borderId="113" xfId="64" applyFont="1" applyFill="1" applyBorder="1" applyAlignment="1">
      <alignment horizontal="center" vertical="center"/>
      <protection/>
    </xf>
    <xf numFmtId="0" fontId="7" fillId="35" borderId="99" xfId="64" applyFont="1" applyFill="1" applyBorder="1" applyAlignment="1">
      <alignment horizontal="center" vertical="center"/>
      <protection/>
    </xf>
    <xf numFmtId="0" fontId="7" fillId="35" borderId="121" xfId="64" applyFont="1" applyFill="1" applyBorder="1" applyAlignment="1">
      <alignment horizontal="center" vertical="center" wrapText="1"/>
      <protection/>
    </xf>
    <xf numFmtId="0" fontId="7" fillId="35" borderId="122" xfId="64" applyFont="1" applyFill="1" applyBorder="1" applyAlignment="1">
      <alignment horizontal="center" vertical="center" wrapText="1"/>
      <protection/>
    </xf>
    <xf numFmtId="0" fontId="7" fillId="35" borderId="49" xfId="64" applyFont="1" applyFill="1" applyBorder="1" applyAlignment="1">
      <alignment horizontal="center" vertical="center" wrapText="1"/>
      <protection/>
    </xf>
    <xf numFmtId="0" fontId="11" fillId="0" borderId="123" xfId="64" applyNumberFormat="1" applyFont="1" applyFill="1" applyBorder="1" applyAlignment="1">
      <alignment horizontal="center" vertical="center"/>
      <protection/>
    </xf>
    <xf numFmtId="0" fontId="11" fillId="0" borderId="44" xfId="64" applyNumberFormat="1" applyFont="1" applyFill="1" applyBorder="1" applyAlignment="1">
      <alignment horizontal="center" vertical="center"/>
      <protection/>
    </xf>
    <xf numFmtId="211" fontId="11" fillId="34" borderId="36" xfId="64" applyNumberFormat="1" applyFont="1" applyFill="1" applyBorder="1" applyAlignment="1">
      <alignment horizontal="center" vertical="center"/>
      <protection/>
    </xf>
    <xf numFmtId="211" fontId="11" fillId="34" borderId="37" xfId="64" applyNumberFormat="1" applyFont="1" applyFill="1" applyBorder="1" applyAlignment="1">
      <alignment horizontal="center" vertical="center"/>
      <protection/>
    </xf>
    <xf numFmtId="0" fontId="0" fillId="35" borderId="124" xfId="69" applyFont="1" applyFill="1" applyBorder="1" applyAlignment="1">
      <alignment horizontal="center" vertical="center" shrinkToFit="1"/>
      <protection/>
    </xf>
    <xf numFmtId="0" fontId="0" fillId="35" borderId="47" xfId="69" applyFont="1" applyFill="1" applyBorder="1" applyAlignment="1">
      <alignment horizontal="center" vertical="center" shrinkToFit="1"/>
      <protection/>
    </xf>
    <xf numFmtId="0" fontId="0" fillId="35" borderId="56" xfId="69" applyFont="1" applyFill="1" applyBorder="1" applyAlignment="1">
      <alignment horizontal="center" vertical="center" textRotation="255" shrinkToFit="1"/>
      <protection/>
    </xf>
    <xf numFmtId="0" fontId="0" fillId="35" borderId="57" xfId="69" applyFont="1" applyFill="1" applyBorder="1" applyAlignment="1">
      <alignment horizontal="center" vertical="center" textRotation="255" shrinkToFit="1"/>
      <protection/>
    </xf>
    <xf numFmtId="0" fontId="0" fillId="35" borderId="125" xfId="69" applyFont="1" applyFill="1" applyBorder="1" applyAlignment="1">
      <alignment horizontal="center" vertical="center" shrinkToFit="1"/>
      <protection/>
    </xf>
    <xf numFmtId="0" fontId="0" fillId="35" borderId="48" xfId="69" applyFont="1" applyFill="1" applyBorder="1" applyAlignment="1">
      <alignment horizontal="center" vertical="center" shrinkToFit="1"/>
      <protection/>
    </xf>
    <xf numFmtId="0" fontId="0" fillId="35" borderId="46" xfId="69" applyFont="1" applyFill="1" applyBorder="1" applyAlignment="1">
      <alignment horizontal="center" vertical="center" shrinkToFit="1"/>
      <protection/>
    </xf>
    <xf numFmtId="0" fontId="0" fillId="35" borderId="45" xfId="69" applyFont="1" applyFill="1" applyBorder="1" applyAlignment="1">
      <alignment horizontal="center" vertical="center" shrinkToFit="1"/>
      <protection/>
    </xf>
    <xf numFmtId="0" fontId="0" fillId="35" borderId="42" xfId="69" applyFont="1" applyFill="1" applyBorder="1" applyAlignment="1">
      <alignment horizontal="center" vertical="center" shrinkToFit="1"/>
      <protection/>
    </xf>
    <xf numFmtId="0" fontId="0" fillId="35" borderId="126" xfId="69" applyFont="1" applyFill="1" applyBorder="1" applyAlignment="1">
      <alignment horizontal="center" vertical="center" shrinkToFit="1"/>
      <protection/>
    </xf>
    <xf numFmtId="0" fontId="4" fillId="35" borderId="48" xfId="69" applyFont="1" applyFill="1" applyBorder="1" applyAlignment="1">
      <alignment horizontal="center" vertical="center" wrapText="1" shrinkToFit="1"/>
      <protection/>
    </xf>
    <xf numFmtId="0" fontId="4" fillId="35" borderId="46" xfId="69" applyFont="1" applyFill="1" applyBorder="1" applyAlignment="1">
      <alignment horizontal="center" vertical="center" shrinkToFit="1"/>
      <protection/>
    </xf>
    <xf numFmtId="38" fontId="0" fillId="35" borderId="84" xfId="51" applyFont="1" applyFill="1" applyBorder="1" applyAlignment="1">
      <alignment horizontal="center" vertical="center" wrapText="1" shrinkToFit="1"/>
    </xf>
    <xf numFmtId="38" fontId="0" fillId="35" borderId="18" xfId="51" applyFont="1" applyFill="1" applyBorder="1" applyAlignment="1">
      <alignment horizontal="center" vertical="center" wrapText="1" shrinkToFit="1"/>
    </xf>
    <xf numFmtId="38" fontId="0" fillId="35" borderId="125" xfId="51" applyFont="1" applyFill="1" applyBorder="1" applyAlignment="1">
      <alignment horizontal="center" vertical="center" shrinkToFit="1"/>
    </xf>
    <xf numFmtId="38" fontId="0" fillId="35" borderId="45" xfId="51" applyFont="1" applyFill="1" applyBorder="1" applyAlignment="1">
      <alignment horizontal="center" vertical="center" shrinkToFit="1"/>
    </xf>
    <xf numFmtId="0" fontId="8" fillId="36" borderId="0" xfId="69" applyFont="1" applyFill="1" applyBorder="1" applyAlignment="1">
      <alignment horizontal="center" vertical="center" shrinkToFit="1"/>
      <protection/>
    </xf>
    <xf numFmtId="0" fontId="8" fillId="36" borderId="0" xfId="64" applyFont="1" applyFill="1" applyAlignment="1">
      <alignment horizontal="center" vertical="center" shrinkToFit="1"/>
      <protection/>
    </xf>
    <xf numFmtId="0" fontId="0" fillId="35" borderId="84" xfId="69" applyFont="1" applyFill="1" applyBorder="1" applyAlignment="1">
      <alignment horizontal="center" vertical="center" shrinkToFit="1"/>
      <protection/>
    </xf>
    <xf numFmtId="0" fontId="0" fillId="35" borderId="18" xfId="69" applyFont="1" applyFill="1" applyBorder="1" applyAlignment="1">
      <alignment horizontal="center" vertical="center" shrinkToFit="1"/>
      <protection/>
    </xf>
    <xf numFmtId="181" fontId="0" fillId="35" borderId="125" xfId="69" applyNumberFormat="1" applyFont="1" applyFill="1" applyBorder="1" applyAlignment="1">
      <alignment horizontal="center" vertical="center" shrinkToFit="1"/>
      <protection/>
    </xf>
    <xf numFmtId="38" fontId="0" fillId="35" borderId="111" xfId="51" applyFont="1" applyFill="1" applyBorder="1" applyAlignment="1">
      <alignment horizontal="center" vertical="center" wrapText="1" shrinkToFit="1"/>
    </xf>
    <xf numFmtId="38" fontId="0" fillId="35" borderId="99" xfId="51" applyFont="1" applyFill="1" applyBorder="1" applyAlignment="1">
      <alignment horizontal="center" vertical="center" shrinkToFit="1"/>
    </xf>
    <xf numFmtId="201" fontId="0" fillId="35" borderId="42" xfId="69" applyNumberFormat="1" applyFont="1" applyFill="1" applyBorder="1" applyAlignment="1">
      <alignment horizontal="center" vertical="center" shrinkToFit="1"/>
      <protection/>
    </xf>
    <xf numFmtId="201" fontId="0" fillId="35" borderId="126" xfId="69" applyNumberFormat="1" applyFont="1" applyFill="1" applyBorder="1" applyAlignment="1">
      <alignment horizontal="center" vertical="center" shrinkToFit="1"/>
      <protection/>
    </xf>
    <xf numFmtId="181" fontId="0" fillId="35" borderId="48" xfId="69" applyNumberFormat="1" applyFont="1" applyFill="1" applyBorder="1" applyAlignment="1">
      <alignment horizontal="center" vertical="center" shrinkToFit="1"/>
      <protection/>
    </xf>
    <xf numFmtId="0" fontId="0" fillId="35" borderId="125" xfId="69" applyFont="1" applyFill="1" applyBorder="1" applyAlignment="1">
      <alignment horizontal="center" vertical="center" wrapText="1" shrinkToFit="1"/>
      <protection/>
    </xf>
    <xf numFmtId="0" fontId="0" fillId="0" borderId="0" xfId="69" applyFont="1" applyAlignment="1">
      <alignment horizontal="left" vertical="center" wrapText="1"/>
      <protection/>
    </xf>
    <xf numFmtId="0" fontId="126" fillId="6" borderId="0" xfId="69" applyFont="1" applyFill="1" applyAlignment="1">
      <alignment horizontal="center" vertical="center" shrinkToFit="1"/>
      <protection/>
    </xf>
    <xf numFmtId="0" fontId="0" fillId="0" borderId="0" xfId="69" applyFont="1" applyAlignment="1">
      <alignment horizontal="right" vertical="center"/>
      <protection/>
    </xf>
    <xf numFmtId="38" fontId="0" fillId="35" borderId="111" xfId="51" applyFont="1" applyFill="1" applyBorder="1" applyAlignment="1">
      <alignment horizontal="center" vertical="center" shrinkToFit="1"/>
    </xf>
    <xf numFmtId="0" fontId="7" fillId="0" borderId="55" xfId="69" applyFont="1" applyFill="1" applyBorder="1" applyAlignment="1">
      <alignment horizontal="right" vertical="center"/>
      <protection/>
    </xf>
    <xf numFmtId="0" fontId="0" fillId="34" borderId="55" xfId="69" applyFont="1" applyFill="1" applyBorder="1" applyAlignment="1">
      <alignment horizontal="center" vertical="center"/>
      <protection/>
    </xf>
    <xf numFmtId="0" fontId="0" fillId="34" borderId="99" xfId="69" applyFont="1" applyFill="1" applyBorder="1" applyAlignment="1">
      <alignment horizontal="center" vertical="center"/>
      <protection/>
    </xf>
    <xf numFmtId="0" fontId="0" fillId="35" borderId="127" xfId="64" applyFont="1" applyFill="1" applyBorder="1" applyAlignment="1">
      <alignment horizontal="center" vertical="center"/>
      <protection/>
    </xf>
    <xf numFmtId="0" fontId="0" fillId="35" borderId="62" xfId="64" applyFont="1" applyFill="1" applyBorder="1" applyAlignment="1">
      <alignment horizontal="center" vertical="center"/>
      <protection/>
    </xf>
    <xf numFmtId="0" fontId="0" fillId="35" borderId="86" xfId="64" applyFont="1" applyFill="1" applyBorder="1" applyAlignment="1">
      <alignment horizontal="center" vertical="center"/>
      <protection/>
    </xf>
    <xf numFmtId="0" fontId="126" fillId="6" borderId="0" xfId="69" applyFont="1" applyFill="1" applyBorder="1" applyAlignment="1">
      <alignment horizontal="center" vertical="center" shrinkToFit="1"/>
      <protection/>
    </xf>
    <xf numFmtId="0" fontId="7" fillId="0" borderId="0" xfId="64" applyFont="1" applyFill="1" applyAlignment="1">
      <alignment horizontal="left" vertical="center"/>
      <protection/>
    </xf>
    <xf numFmtId="0" fontId="0" fillId="0" borderId="54" xfId="64" applyFont="1" applyFill="1" applyBorder="1" applyAlignment="1">
      <alignment horizontal="center" vertical="center" shrinkToFit="1"/>
      <protection/>
    </xf>
    <xf numFmtId="0" fontId="0" fillId="0" borderId="106" xfId="64" applyFont="1" applyFill="1" applyBorder="1" applyAlignment="1">
      <alignment horizontal="center" vertical="center" shrinkToFit="1"/>
      <protection/>
    </xf>
    <xf numFmtId="0" fontId="0" fillId="0" borderId="44" xfId="64" applyFont="1" applyFill="1" applyBorder="1" applyAlignment="1">
      <alignment horizontal="center" vertical="center" shrinkToFit="1"/>
      <protection/>
    </xf>
    <xf numFmtId="0" fontId="0" fillId="0" borderId="35" xfId="64" applyFont="1" applyFill="1" applyBorder="1" applyAlignment="1">
      <alignment horizontal="center" vertical="center" shrinkToFit="1"/>
      <protection/>
    </xf>
    <xf numFmtId="0" fontId="0" fillId="0" borderId="64" xfId="64" applyFont="1" applyFill="1" applyBorder="1" applyAlignment="1">
      <alignment horizontal="center" vertical="center" shrinkToFit="1"/>
      <protection/>
    </xf>
    <xf numFmtId="0" fontId="0" fillId="0" borderId="37" xfId="64" applyFont="1" applyFill="1" applyBorder="1" applyAlignment="1">
      <alignment horizontal="center" vertical="center" shrinkToFit="1"/>
      <protection/>
    </xf>
    <xf numFmtId="0" fontId="0" fillId="0" borderId="0" xfId="64" applyFont="1" applyFill="1" applyAlignment="1">
      <alignment horizontal="center" vertical="center"/>
      <protection/>
    </xf>
    <xf numFmtId="0" fontId="7" fillId="35" borderId="102" xfId="64" applyFont="1" applyFill="1" applyBorder="1" applyAlignment="1">
      <alignment horizontal="center" vertical="center" shrinkToFit="1"/>
      <protection/>
    </xf>
    <xf numFmtId="0" fontId="7" fillId="35" borderId="60" xfId="64" applyFont="1" applyFill="1" applyBorder="1" applyAlignment="1">
      <alignment horizontal="center" vertical="center" shrinkToFit="1"/>
      <protection/>
    </xf>
    <xf numFmtId="0" fontId="7" fillId="35" borderId="121" xfId="64" applyFont="1" applyFill="1" applyBorder="1" applyAlignment="1">
      <alignment horizontal="center" vertical="center" wrapText="1" shrinkToFit="1"/>
      <protection/>
    </xf>
    <xf numFmtId="0" fontId="7" fillId="35" borderId="49" xfId="64" applyFont="1" applyFill="1" applyBorder="1" applyAlignment="1">
      <alignment horizontal="center" vertical="center" shrinkToFit="1"/>
      <protection/>
    </xf>
    <xf numFmtId="0" fontId="7" fillId="35" borderId="110" xfId="64" applyFont="1" applyFill="1" applyBorder="1" applyAlignment="1">
      <alignment horizontal="center" vertical="center" shrinkToFit="1"/>
      <protection/>
    </xf>
    <xf numFmtId="0" fontId="7" fillId="35" borderId="111" xfId="64" applyFont="1" applyFill="1" applyBorder="1" applyAlignment="1">
      <alignment horizontal="center" vertical="center" shrinkToFit="1"/>
      <protection/>
    </xf>
    <xf numFmtId="0" fontId="7" fillId="35" borderId="55" xfId="64" applyFont="1" applyFill="1" applyBorder="1" applyAlignment="1">
      <alignment horizontal="center" vertical="center" shrinkToFit="1"/>
      <protection/>
    </xf>
    <xf numFmtId="0" fontId="7" fillId="35" borderId="99" xfId="64" applyFont="1" applyFill="1" applyBorder="1" applyAlignment="1">
      <alignment horizontal="center" vertical="center" shrinkToFit="1"/>
      <protection/>
    </xf>
    <xf numFmtId="0" fontId="0" fillId="0" borderId="28" xfId="64" applyFont="1" applyFill="1" applyBorder="1" applyAlignment="1">
      <alignment horizontal="left" vertical="center" shrinkToFit="1"/>
      <protection/>
    </xf>
    <xf numFmtId="0" fontId="0" fillId="0" borderId="128" xfId="64" applyFont="1" applyFill="1" applyBorder="1" applyAlignment="1">
      <alignment horizontal="center" vertical="center" shrinkToFit="1"/>
      <protection/>
    </xf>
    <xf numFmtId="0" fontId="0" fillId="0" borderId="65" xfId="64" applyFont="1" applyFill="1" applyBorder="1" applyAlignment="1">
      <alignment horizontal="center" vertical="center" shrinkToFit="1"/>
      <protection/>
    </xf>
    <xf numFmtId="0" fontId="0" fillId="0" borderId="27" xfId="64" applyFont="1" applyFill="1" applyBorder="1" applyAlignment="1">
      <alignment horizontal="center" vertical="center" shrinkToFit="1"/>
      <protection/>
    </xf>
    <xf numFmtId="0" fontId="0" fillId="35" borderId="52" xfId="64" applyFont="1" applyFill="1" applyBorder="1" applyAlignment="1">
      <alignment horizontal="left" vertical="center" shrinkToFit="1"/>
      <protection/>
    </xf>
    <xf numFmtId="0" fontId="0" fillId="0" borderId="33" xfId="64" applyFont="1" applyFill="1" applyBorder="1" applyAlignment="1">
      <alignment horizontal="left" vertical="center" shrinkToFit="1"/>
      <protection/>
    </xf>
    <xf numFmtId="3" fontId="7" fillId="12" borderId="66" xfId="64" applyNumberFormat="1" applyFont="1" applyFill="1" applyBorder="1" applyAlignment="1">
      <alignment horizontal="right" vertical="center"/>
      <protection/>
    </xf>
    <xf numFmtId="3" fontId="7" fillId="12" borderId="21" xfId="64" applyNumberFormat="1" applyFont="1" applyFill="1" applyBorder="1" applyAlignment="1">
      <alignment horizontal="right" vertical="center"/>
      <protection/>
    </xf>
    <xf numFmtId="0" fontId="7" fillId="35" borderId="110" xfId="64" applyFont="1" applyFill="1" applyBorder="1" applyAlignment="1">
      <alignment horizontal="center" vertical="center" wrapText="1" shrinkToFit="1"/>
      <protection/>
    </xf>
    <xf numFmtId="0" fontId="7" fillId="35" borderId="129" xfId="64" applyFont="1" applyFill="1" applyBorder="1" applyAlignment="1">
      <alignment horizontal="center" vertical="center" shrinkToFit="1"/>
      <protection/>
    </xf>
    <xf numFmtId="0" fontId="7" fillId="35" borderId="61" xfId="64" applyFont="1" applyFill="1" applyBorder="1" applyAlignment="1">
      <alignment horizontal="center" vertical="center" shrinkToFit="1"/>
      <protection/>
    </xf>
    <xf numFmtId="0" fontId="0" fillId="0" borderId="0" xfId="69" applyFont="1" applyAlignment="1">
      <alignment horizontal="right" vertical="center" shrinkToFit="1"/>
      <protection/>
    </xf>
    <xf numFmtId="0" fontId="0" fillId="6" borderId="0" xfId="69" applyFont="1" applyFill="1" applyAlignment="1">
      <alignment horizontal="left" vertical="center" shrinkToFit="1"/>
      <protection/>
    </xf>
    <xf numFmtId="0" fontId="0" fillId="0" borderId="39" xfId="64" applyFont="1" applyFill="1" applyBorder="1" applyAlignment="1">
      <alignment horizontal="left" vertical="center" shrinkToFit="1"/>
      <protection/>
    </xf>
    <xf numFmtId="0" fontId="7" fillId="35" borderId="130" xfId="64" applyFont="1" applyFill="1" applyBorder="1" applyAlignment="1">
      <alignment horizontal="center" vertical="center" shrinkToFit="1"/>
      <protection/>
    </xf>
    <xf numFmtId="0" fontId="7" fillId="35" borderId="51" xfId="64" applyFont="1" applyFill="1" applyBorder="1" applyAlignment="1">
      <alignment horizontal="center" vertical="center" shrinkToFit="1"/>
      <protection/>
    </xf>
    <xf numFmtId="203" fontId="7" fillId="35" borderId="109" xfId="64" applyNumberFormat="1" applyFont="1" applyFill="1" applyBorder="1" applyAlignment="1">
      <alignment horizontal="center" vertical="center" shrinkToFit="1"/>
      <protection/>
    </xf>
    <xf numFmtId="203" fontId="7" fillId="35" borderId="62" xfId="64" applyNumberFormat="1" applyFont="1" applyFill="1" applyBorder="1" applyAlignment="1">
      <alignment horizontal="center" vertical="center" shrinkToFit="1"/>
      <protection/>
    </xf>
    <xf numFmtId="203" fontId="7" fillId="35" borderId="86" xfId="64" applyNumberFormat="1" applyFont="1" applyFill="1" applyBorder="1" applyAlignment="1">
      <alignment horizontal="center" vertical="center" shrinkToFit="1"/>
      <protection/>
    </xf>
    <xf numFmtId="203" fontId="7" fillId="35" borderId="102" xfId="64" applyNumberFormat="1" applyFont="1" applyFill="1" applyBorder="1" applyAlignment="1">
      <alignment horizontal="center" vertical="center" shrinkToFit="1"/>
      <protection/>
    </xf>
    <xf numFmtId="203" fontId="7" fillId="35" borderId="60" xfId="64" applyNumberFormat="1" applyFont="1" applyFill="1" applyBorder="1" applyAlignment="1">
      <alignment horizontal="center" vertical="center" shrinkToFit="1"/>
      <protection/>
    </xf>
    <xf numFmtId="0" fontId="7" fillId="35" borderId="121" xfId="64" applyFont="1" applyFill="1" applyBorder="1" applyAlignment="1">
      <alignment horizontal="center" vertical="center" shrinkToFit="1"/>
      <protection/>
    </xf>
    <xf numFmtId="49" fontId="94" fillId="0" borderId="71" xfId="0" applyNumberFormat="1" applyFont="1" applyFill="1" applyBorder="1" applyAlignment="1">
      <alignment vertical="center" wrapText="1"/>
    </xf>
    <xf numFmtId="49" fontId="94" fillId="0" borderId="72" xfId="0" applyNumberFormat="1" applyFont="1" applyFill="1" applyBorder="1" applyAlignment="1">
      <alignment vertical="center" wrapText="1"/>
    </xf>
    <xf numFmtId="49" fontId="94" fillId="0" borderId="73" xfId="0" applyNumberFormat="1" applyFont="1" applyFill="1" applyBorder="1" applyAlignment="1">
      <alignment vertical="center" wrapText="1"/>
    </xf>
    <xf numFmtId="49" fontId="127" fillId="0" borderId="71" xfId="0" applyNumberFormat="1" applyFont="1" applyFill="1" applyBorder="1" applyAlignment="1">
      <alignment vertical="center"/>
    </xf>
    <xf numFmtId="49" fontId="127" fillId="0" borderId="72" xfId="0" applyNumberFormat="1" applyFont="1" applyFill="1" applyBorder="1" applyAlignment="1">
      <alignment vertical="center"/>
    </xf>
    <xf numFmtId="49" fontId="127" fillId="0" borderId="73" xfId="0" applyNumberFormat="1" applyFont="1" applyFill="1" applyBorder="1" applyAlignment="1">
      <alignment vertical="center"/>
    </xf>
    <xf numFmtId="49" fontId="94" fillId="0" borderId="74" xfId="0" applyNumberFormat="1" applyFont="1" applyFill="1" applyBorder="1" applyAlignment="1">
      <alignment vertical="top" wrapText="1"/>
    </xf>
    <xf numFmtId="49" fontId="94" fillId="0" borderId="0" xfId="0" applyNumberFormat="1" applyFont="1" applyFill="1" applyBorder="1" applyAlignment="1">
      <alignment vertical="top" wrapText="1"/>
    </xf>
    <xf numFmtId="49" fontId="94" fillId="0" borderId="75" xfId="0" applyNumberFormat="1" applyFont="1" applyFill="1" applyBorder="1" applyAlignment="1">
      <alignment vertical="top" wrapText="1"/>
    </xf>
    <xf numFmtId="49" fontId="94" fillId="0" borderId="76" xfId="0" applyNumberFormat="1" applyFont="1" applyFill="1" applyBorder="1" applyAlignment="1">
      <alignment vertical="top" wrapText="1"/>
    </xf>
    <xf numFmtId="49" fontId="94" fillId="0" borderId="77" xfId="0" applyNumberFormat="1" applyFont="1" applyFill="1" applyBorder="1" applyAlignment="1">
      <alignment vertical="top" wrapText="1"/>
    </xf>
    <xf numFmtId="49" fontId="94" fillId="0" borderId="78" xfId="0" applyNumberFormat="1" applyFont="1" applyFill="1" applyBorder="1" applyAlignment="1">
      <alignment vertical="top" wrapText="1"/>
    </xf>
    <xf numFmtId="49" fontId="116" fillId="0" borderId="74" xfId="0" applyNumberFormat="1" applyFont="1" applyFill="1" applyBorder="1" applyAlignment="1">
      <alignment vertical="top" wrapText="1"/>
    </xf>
    <xf numFmtId="49" fontId="116" fillId="0" borderId="0" xfId="0" applyNumberFormat="1" applyFont="1" applyFill="1" applyBorder="1" applyAlignment="1">
      <alignment vertical="top" wrapText="1"/>
    </xf>
    <xf numFmtId="49" fontId="116" fillId="0" borderId="75" xfId="0" applyNumberFormat="1" applyFont="1" applyFill="1" applyBorder="1" applyAlignment="1">
      <alignment vertical="top" wrapText="1"/>
    </xf>
    <xf numFmtId="49" fontId="116" fillId="0" borderId="76" xfId="0" applyNumberFormat="1" applyFont="1" applyFill="1" applyBorder="1" applyAlignment="1">
      <alignment vertical="top" wrapText="1"/>
    </xf>
    <xf numFmtId="49" fontId="116" fillId="0" borderId="77" xfId="0" applyNumberFormat="1" applyFont="1" applyFill="1" applyBorder="1" applyAlignment="1">
      <alignment vertical="top" wrapText="1"/>
    </xf>
    <xf numFmtId="49" fontId="116" fillId="0" borderId="78" xfId="0" applyNumberFormat="1" applyFont="1" applyFill="1" applyBorder="1" applyAlignment="1">
      <alignment vertical="top" wrapText="1"/>
    </xf>
    <xf numFmtId="49" fontId="5" fillId="35" borderId="71" xfId="0" applyNumberFormat="1" applyFont="1" applyFill="1" applyBorder="1" applyAlignment="1">
      <alignment horizontal="center" vertical="center"/>
    </xf>
    <xf numFmtId="49" fontId="94" fillId="35" borderId="72" xfId="0" applyNumberFormat="1" applyFont="1" applyFill="1" applyBorder="1" applyAlignment="1">
      <alignment horizontal="center" vertical="center"/>
    </xf>
    <xf numFmtId="49" fontId="94" fillId="35" borderId="131" xfId="0" applyNumberFormat="1" applyFont="1" applyFill="1" applyBorder="1" applyAlignment="1">
      <alignment horizontal="center" vertical="center"/>
    </xf>
    <xf numFmtId="49" fontId="94" fillId="35" borderId="76" xfId="0" applyNumberFormat="1" applyFont="1" applyFill="1" applyBorder="1" applyAlignment="1">
      <alignment horizontal="center" vertical="center"/>
    </xf>
    <xf numFmtId="49" fontId="94" fillId="35" borderId="77" xfId="0" applyNumberFormat="1" applyFont="1" applyFill="1" applyBorder="1" applyAlignment="1">
      <alignment horizontal="center" vertical="center"/>
    </xf>
    <xf numFmtId="49" fontId="94" fillId="35" borderId="132" xfId="0" applyNumberFormat="1" applyFont="1" applyFill="1" applyBorder="1" applyAlignment="1">
      <alignment horizontal="center" vertical="center"/>
    </xf>
    <xf numFmtId="49" fontId="114" fillId="0" borderId="133" xfId="0" applyNumberFormat="1" applyFont="1" applyFill="1" applyBorder="1" applyAlignment="1">
      <alignment horizontal="left" vertical="center" shrinkToFit="1"/>
    </xf>
    <xf numFmtId="49" fontId="114" fillId="0" borderId="72" xfId="0" applyNumberFormat="1" applyFont="1" applyFill="1" applyBorder="1" applyAlignment="1">
      <alignment horizontal="left" vertical="center" shrinkToFit="1"/>
    </xf>
    <xf numFmtId="49" fontId="114" fillId="0" borderId="73" xfId="0" applyNumberFormat="1" applyFont="1" applyFill="1" applyBorder="1" applyAlignment="1">
      <alignment horizontal="left" vertical="center" shrinkToFit="1"/>
    </xf>
    <xf numFmtId="49" fontId="99" fillId="0" borderId="134" xfId="0" applyNumberFormat="1" applyFont="1" applyFill="1" applyBorder="1" applyAlignment="1">
      <alignment horizontal="right" vertical="center" wrapText="1" shrinkToFit="1"/>
    </xf>
    <xf numFmtId="49" fontId="99" fillId="0" borderId="77" xfId="0" applyNumberFormat="1" applyFont="1" applyFill="1" applyBorder="1" applyAlignment="1">
      <alignment horizontal="right" vertical="center" wrapText="1" shrinkToFit="1"/>
    </xf>
    <xf numFmtId="49" fontId="99" fillId="0" borderId="78" xfId="0" applyNumberFormat="1" applyFont="1" applyFill="1" applyBorder="1" applyAlignment="1">
      <alignment horizontal="right" vertical="center" wrapText="1" shrinkToFit="1"/>
    </xf>
    <xf numFmtId="49" fontId="94" fillId="0" borderId="0" xfId="0" applyNumberFormat="1" applyFont="1" applyFill="1" applyBorder="1" applyAlignment="1">
      <alignment vertical="center"/>
    </xf>
    <xf numFmtId="49" fontId="94" fillId="0" borderId="0" xfId="0" applyNumberFormat="1" applyFont="1" applyFill="1" applyAlignment="1">
      <alignment vertical="center" wrapText="1"/>
    </xf>
    <xf numFmtId="49" fontId="94" fillId="0" borderId="0" xfId="0" applyNumberFormat="1" applyFont="1" applyFill="1" applyAlignment="1">
      <alignment vertical="center"/>
    </xf>
    <xf numFmtId="49" fontId="94" fillId="35" borderId="135" xfId="0" applyNumberFormat="1" applyFont="1" applyFill="1" applyBorder="1" applyAlignment="1">
      <alignment horizontal="center" vertical="center"/>
    </xf>
    <xf numFmtId="49" fontId="114" fillId="0" borderId="136" xfId="0" applyNumberFormat="1" applyFont="1" applyFill="1" applyBorder="1" applyAlignment="1">
      <alignment horizontal="left" vertical="center" shrinkToFit="1"/>
    </xf>
    <xf numFmtId="49" fontId="114" fillId="0" borderId="68" xfId="0" applyNumberFormat="1" applyFont="1" applyFill="1" applyBorder="1" applyAlignment="1">
      <alignment horizontal="left" vertical="center" shrinkToFit="1"/>
    </xf>
    <xf numFmtId="49" fontId="114" fillId="0" borderId="69" xfId="0" applyNumberFormat="1" applyFont="1" applyFill="1" applyBorder="1" applyAlignment="1">
      <alignment horizontal="left" vertical="center" shrinkToFit="1"/>
    </xf>
    <xf numFmtId="49" fontId="5" fillId="35" borderId="135" xfId="0" applyNumberFormat="1" applyFont="1" applyFill="1" applyBorder="1" applyAlignment="1">
      <alignment horizontal="center" vertical="center" wrapText="1"/>
    </xf>
    <xf numFmtId="49" fontId="99" fillId="0" borderId="68" xfId="0" applyNumberFormat="1" applyFont="1" applyFill="1" applyBorder="1" applyAlignment="1">
      <alignment horizontal="right"/>
    </xf>
    <xf numFmtId="49" fontId="99" fillId="0" borderId="69" xfId="0" applyNumberFormat="1" applyFont="1" applyFill="1" applyBorder="1" applyAlignment="1">
      <alignment horizontal="right"/>
    </xf>
    <xf numFmtId="49" fontId="94" fillId="35" borderId="71" xfId="0" applyNumberFormat="1" applyFont="1" applyFill="1" applyBorder="1" applyAlignment="1">
      <alignment horizontal="center" vertical="center"/>
    </xf>
    <xf numFmtId="49" fontId="114" fillId="35" borderId="68" xfId="0" applyNumberFormat="1" applyFont="1" applyFill="1" applyBorder="1" applyAlignment="1">
      <alignment horizontal="left" vertical="center" shrinkToFit="1"/>
    </xf>
    <xf numFmtId="0" fontId="114" fillId="0" borderId="137" xfId="0" applyNumberFormat="1" applyFont="1" applyFill="1" applyBorder="1" applyAlignment="1">
      <alignment horizontal="center" vertical="center" shrinkToFit="1"/>
    </xf>
    <xf numFmtId="0" fontId="114" fillId="0" borderId="137" xfId="0" applyNumberFormat="1" applyFont="1" applyFill="1" applyBorder="1" applyAlignment="1">
      <alignment horizontal="center" vertical="center"/>
    </xf>
    <xf numFmtId="0" fontId="114" fillId="0" borderId="138" xfId="0" applyNumberFormat="1" applyFont="1" applyFill="1" applyBorder="1" applyAlignment="1">
      <alignment horizontal="center" vertical="center"/>
    </xf>
    <xf numFmtId="49" fontId="94" fillId="0" borderId="139" xfId="0" applyNumberFormat="1" applyFont="1" applyFill="1" applyBorder="1" applyAlignment="1">
      <alignment vertical="center" shrinkToFit="1"/>
    </xf>
    <xf numFmtId="49" fontId="94" fillId="0" borderId="140" xfId="0" applyNumberFormat="1" applyFont="1" applyFill="1" applyBorder="1" applyAlignment="1">
      <alignment vertical="center" shrinkToFit="1"/>
    </xf>
    <xf numFmtId="49" fontId="94" fillId="0" borderId="141" xfId="0" applyNumberFormat="1" applyFont="1" applyFill="1" applyBorder="1" applyAlignment="1">
      <alignment vertical="center" shrinkToFit="1"/>
    </xf>
    <xf numFmtId="49" fontId="94" fillId="0" borderId="142" xfId="0" applyNumberFormat="1" applyFont="1" applyFill="1" applyBorder="1" applyAlignment="1">
      <alignment vertical="center" shrinkToFit="1"/>
    </xf>
    <xf numFmtId="49" fontId="94" fillId="0" borderId="143" xfId="0" applyNumberFormat="1" applyFont="1" applyFill="1" applyBorder="1" applyAlignment="1">
      <alignment vertical="center" shrinkToFit="1"/>
    </xf>
    <xf numFmtId="49" fontId="94" fillId="0" borderId="144" xfId="0" applyNumberFormat="1" applyFont="1" applyFill="1" applyBorder="1" applyAlignment="1">
      <alignment vertical="center" shrinkToFit="1"/>
    </xf>
    <xf numFmtId="49" fontId="94" fillId="35" borderId="145" xfId="0" applyNumberFormat="1" applyFont="1" applyFill="1" applyBorder="1" applyAlignment="1">
      <alignment horizontal="center" vertical="center" wrapText="1"/>
    </xf>
    <xf numFmtId="49" fontId="94" fillId="35" borderId="146" xfId="0" applyNumberFormat="1" applyFont="1" applyFill="1" applyBorder="1" applyAlignment="1">
      <alignment horizontal="center" vertical="center" wrapText="1"/>
    </xf>
    <xf numFmtId="49" fontId="94" fillId="35" borderId="147" xfId="0" applyNumberFormat="1" applyFont="1" applyFill="1" applyBorder="1" applyAlignment="1">
      <alignment horizontal="center" vertical="center" wrapText="1"/>
    </xf>
    <xf numFmtId="49" fontId="94" fillId="35" borderId="148" xfId="0" applyNumberFormat="1" applyFont="1" applyFill="1" applyBorder="1" applyAlignment="1">
      <alignment horizontal="center" vertical="center" wrapText="1"/>
    </xf>
    <xf numFmtId="49" fontId="94" fillId="35" borderId="149" xfId="0" applyNumberFormat="1" applyFont="1" applyFill="1" applyBorder="1" applyAlignment="1">
      <alignment horizontal="center" vertical="center" wrapText="1"/>
    </xf>
    <xf numFmtId="49" fontId="94" fillId="35" borderId="150" xfId="0" applyNumberFormat="1" applyFont="1" applyFill="1" applyBorder="1" applyAlignment="1">
      <alignment horizontal="center" vertical="center" wrapText="1"/>
    </xf>
    <xf numFmtId="49" fontId="94" fillId="35" borderId="135" xfId="0" applyNumberFormat="1" applyFont="1" applyFill="1" applyBorder="1" applyAlignment="1">
      <alignment horizontal="center" vertical="center" wrapText="1" shrinkToFit="1"/>
    </xf>
    <xf numFmtId="49" fontId="114" fillId="0" borderId="151" xfId="0" applyNumberFormat="1" applyFont="1" applyFill="1" applyBorder="1" applyAlignment="1">
      <alignment horizontal="left" vertical="center" shrinkToFit="1"/>
    </xf>
    <xf numFmtId="49" fontId="94" fillId="35" borderId="71" xfId="0" applyNumberFormat="1" applyFont="1" applyFill="1" applyBorder="1" applyAlignment="1">
      <alignment horizontal="center" vertical="center" wrapText="1"/>
    </xf>
    <xf numFmtId="49" fontId="94" fillId="35" borderId="73" xfId="0" applyNumberFormat="1" applyFont="1" applyFill="1" applyBorder="1" applyAlignment="1">
      <alignment horizontal="center" vertical="center"/>
    </xf>
    <xf numFmtId="49" fontId="94" fillId="35" borderId="74" xfId="0" applyNumberFormat="1" applyFont="1" applyFill="1" applyBorder="1" applyAlignment="1">
      <alignment horizontal="center" vertical="center"/>
    </xf>
    <xf numFmtId="49" fontId="94" fillId="35" borderId="75" xfId="0" applyNumberFormat="1" applyFont="1" applyFill="1" applyBorder="1" applyAlignment="1">
      <alignment horizontal="center" vertical="center"/>
    </xf>
    <xf numFmtId="49" fontId="94" fillId="35" borderId="78" xfId="0" applyNumberFormat="1" applyFont="1" applyFill="1" applyBorder="1" applyAlignment="1">
      <alignment horizontal="center" vertical="center"/>
    </xf>
    <xf numFmtId="49" fontId="94" fillId="35" borderId="152" xfId="0" applyNumberFormat="1" applyFont="1" applyFill="1" applyBorder="1" applyAlignment="1">
      <alignment horizontal="center" vertical="center" shrinkToFit="1"/>
    </xf>
    <xf numFmtId="49" fontId="94" fillId="35" borderId="135" xfId="0" applyNumberFormat="1" applyFont="1" applyFill="1" applyBorder="1" applyAlignment="1">
      <alignment horizontal="center" vertical="center" shrinkToFit="1"/>
    </xf>
    <xf numFmtId="49" fontId="114" fillId="0" borderId="68" xfId="0" applyNumberFormat="1" applyFont="1" applyFill="1" applyBorder="1" applyAlignment="1">
      <alignment horizontal="center" vertical="center"/>
    </xf>
    <xf numFmtId="49" fontId="114" fillId="0" borderId="153" xfId="0" applyNumberFormat="1" applyFont="1" applyFill="1" applyBorder="1" applyAlignment="1">
      <alignment horizontal="center" vertical="center"/>
    </xf>
    <xf numFmtId="49" fontId="94" fillId="35" borderId="72" xfId="0" applyNumberFormat="1" applyFont="1" applyFill="1" applyBorder="1" applyAlignment="1">
      <alignment horizontal="center" vertical="center" wrapText="1"/>
    </xf>
    <xf numFmtId="49" fontId="94" fillId="35" borderId="131" xfId="0" applyNumberFormat="1" applyFont="1" applyFill="1" applyBorder="1" applyAlignment="1">
      <alignment horizontal="center" vertical="center" wrapText="1"/>
    </xf>
    <xf numFmtId="49" fontId="94" fillId="35" borderId="76" xfId="0" applyNumberFormat="1" applyFont="1" applyFill="1" applyBorder="1" applyAlignment="1">
      <alignment horizontal="center" vertical="center" wrapText="1"/>
    </xf>
    <xf numFmtId="49" fontId="94" fillId="35" borderId="77" xfId="0" applyNumberFormat="1" applyFont="1" applyFill="1" applyBorder="1" applyAlignment="1">
      <alignment horizontal="center" vertical="center" wrapText="1"/>
    </xf>
    <xf numFmtId="49" fontId="94" fillId="35" borderId="132" xfId="0" applyNumberFormat="1" applyFont="1" applyFill="1" applyBorder="1" applyAlignment="1">
      <alignment horizontal="center" vertical="center" wrapText="1"/>
    </xf>
    <xf numFmtId="49" fontId="99" fillId="0" borderId="133" xfId="0" applyNumberFormat="1" applyFont="1" applyFill="1" applyBorder="1" applyAlignment="1">
      <alignment horizontal="left" vertical="center"/>
    </xf>
    <xf numFmtId="49" fontId="99" fillId="0" borderId="72" xfId="0" applyNumberFormat="1" applyFont="1" applyFill="1" applyBorder="1" applyAlignment="1">
      <alignment horizontal="left" vertical="center"/>
    </xf>
    <xf numFmtId="49" fontId="99" fillId="0" borderId="134" xfId="0" applyNumberFormat="1" applyFont="1" applyFill="1" applyBorder="1" applyAlignment="1">
      <alignment horizontal="left" vertical="center"/>
    </xf>
    <xf numFmtId="49" fontId="99" fillId="0" borderId="77" xfId="0" applyNumberFormat="1" applyFont="1" applyFill="1" applyBorder="1" applyAlignment="1">
      <alignment horizontal="left" vertical="center"/>
    </xf>
    <xf numFmtId="49" fontId="99" fillId="35" borderId="72" xfId="0" applyNumberFormat="1" applyFont="1" applyFill="1" applyBorder="1" applyAlignment="1">
      <alignment horizontal="left" vertical="center" wrapText="1"/>
    </xf>
    <xf numFmtId="49" fontId="99" fillId="35" borderId="77" xfId="0" applyNumberFormat="1" applyFont="1" applyFill="1" applyBorder="1" applyAlignment="1">
      <alignment horizontal="left" vertical="center" wrapText="1"/>
    </xf>
    <xf numFmtId="49" fontId="114" fillId="0" borderId="77" xfId="0" applyNumberFormat="1" applyFont="1" applyFill="1" applyBorder="1" applyAlignment="1">
      <alignment horizontal="left" vertical="center" shrinkToFit="1"/>
    </xf>
    <xf numFmtId="49" fontId="114" fillId="0" borderId="78" xfId="0" applyNumberFormat="1" applyFont="1" applyFill="1" applyBorder="1" applyAlignment="1">
      <alignment horizontal="left" vertical="center" shrinkToFit="1"/>
    </xf>
    <xf numFmtId="180" fontId="94" fillId="0" borderId="133" xfId="0" applyNumberFormat="1" applyFont="1" applyFill="1" applyBorder="1" applyAlignment="1">
      <alignment vertical="center"/>
    </xf>
    <xf numFmtId="180" fontId="94" fillId="0" borderId="72" xfId="0" applyNumberFormat="1" applyFont="1" applyFill="1" applyBorder="1" applyAlignment="1">
      <alignment vertical="center"/>
    </xf>
    <xf numFmtId="180" fontId="94" fillId="0" borderId="134" xfId="0" applyNumberFormat="1" applyFont="1" applyFill="1" applyBorder="1" applyAlignment="1">
      <alignment vertical="center"/>
    </xf>
    <xf numFmtId="180" fontId="94" fillId="0" borderId="77" xfId="0" applyNumberFormat="1" applyFont="1" applyFill="1" applyBorder="1" applyAlignment="1">
      <alignment vertical="center"/>
    </xf>
    <xf numFmtId="49" fontId="94" fillId="35" borderId="70" xfId="0" applyNumberFormat="1" applyFont="1" applyFill="1" applyBorder="1" applyAlignment="1">
      <alignment horizontal="center" vertical="center" shrinkToFit="1"/>
    </xf>
    <xf numFmtId="49" fontId="94" fillId="35" borderId="68" xfId="0" applyNumberFormat="1" applyFont="1" applyFill="1" applyBorder="1" applyAlignment="1">
      <alignment horizontal="center" vertical="center" shrinkToFit="1"/>
    </xf>
    <xf numFmtId="49" fontId="94" fillId="35" borderId="151" xfId="0" applyNumberFormat="1" applyFont="1" applyFill="1" applyBorder="1" applyAlignment="1">
      <alignment horizontal="center" vertical="center" shrinkToFit="1"/>
    </xf>
    <xf numFmtId="180" fontId="114" fillId="0" borderId="153" xfId="0" applyNumberFormat="1" applyFont="1" applyFill="1" applyBorder="1" applyAlignment="1">
      <alignment horizontal="center" vertical="center"/>
    </xf>
    <xf numFmtId="180" fontId="114" fillId="0" borderId="137" xfId="0" applyNumberFormat="1" applyFont="1" applyFill="1" applyBorder="1" applyAlignment="1">
      <alignment horizontal="center" vertical="center"/>
    </xf>
    <xf numFmtId="49" fontId="114" fillId="0" borderId="68" xfId="0" applyNumberFormat="1" applyFont="1" applyFill="1" applyBorder="1" applyAlignment="1">
      <alignment vertical="center" shrinkToFit="1"/>
    </xf>
    <xf numFmtId="49" fontId="114" fillId="0" borderId="69" xfId="0" applyNumberFormat="1" applyFont="1" applyFill="1" applyBorder="1" applyAlignment="1">
      <alignment vertical="center" shrinkToFit="1"/>
    </xf>
    <xf numFmtId="49" fontId="94" fillId="0" borderId="68" xfId="0" applyNumberFormat="1" applyFont="1" applyFill="1" applyBorder="1" applyAlignment="1">
      <alignment horizontal="center" vertical="center"/>
    </xf>
    <xf numFmtId="49" fontId="94" fillId="0" borderId="69" xfId="0" applyNumberFormat="1" applyFont="1" applyFill="1" applyBorder="1" applyAlignment="1">
      <alignment horizontal="center" vertical="center"/>
    </xf>
    <xf numFmtId="180" fontId="114" fillId="0" borderId="154" xfId="0" applyNumberFormat="1" applyFont="1" applyFill="1" applyBorder="1" applyAlignment="1">
      <alignment horizontal="center" vertical="center"/>
    </xf>
    <xf numFmtId="180" fontId="114" fillId="0" borderId="68" xfId="0" applyNumberFormat="1" applyFont="1" applyFill="1" applyBorder="1" applyAlignment="1">
      <alignment horizontal="center" vertical="center"/>
    </xf>
    <xf numFmtId="49" fontId="94" fillId="0" borderId="155" xfId="0" applyNumberFormat="1" applyFont="1" applyFill="1" applyBorder="1" applyAlignment="1">
      <alignment horizontal="center" vertical="center"/>
    </xf>
    <xf numFmtId="49" fontId="94" fillId="0" borderId="156" xfId="0" applyNumberFormat="1" applyFont="1" applyFill="1" applyBorder="1" applyAlignment="1">
      <alignment horizontal="center" vertical="center"/>
    </xf>
    <xf numFmtId="49" fontId="94" fillId="0" borderId="157" xfId="0" applyNumberFormat="1" applyFont="1" applyFill="1" applyBorder="1" applyAlignment="1">
      <alignment horizontal="center" vertical="center"/>
    </xf>
    <xf numFmtId="180" fontId="114" fillId="0" borderId="158" xfId="0" applyNumberFormat="1" applyFont="1" applyFill="1" applyBorder="1" applyAlignment="1">
      <alignment horizontal="center" vertical="center"/>
    </xf>
    <xf numFmtId="180" fontId="94" fillId="0" borderId="159" xfId="0" applyNumberFormat="1" applyFont="1" applyFill="1" applyBorder="1" applyAlignment="1">
      <alignment horizontal="center" vertical="center"/>
    </xf>
    <xf numFmtId="180" fontId="94" fillId="0" borderId="160" xfId="0" applyNumberFormat="1" applyFont="1" applyFill="1" applyBorder="1" applyAlignment="1">
      <alignment horizontal="center" vertical="center"/>
    </xf>
    <xf numFmtId="49" fontId="94" fillId="0" borderId="0" xfId="0" applyNumberFormat="1" applyFont="1" applyFill="1" applyBorder="1" applyAlignment="1">
      <alignment horizontal="left" vertical="center" wrapText="1"/>
    </xf>
    <xf numFmtId="49" fontId="94" fillId="35" borderId="109" xfId="0" applyNumberFormat="1" applyFont="1" applyFill="1" applyBorder="1" applyAlignment="1">
      <alignment horizontal="center" vertical="center"/>
    </xf>
    <xf numFmtId="49" fontId="94" fillId="35" borderId="62" xfId="0" applyNumberFormat="1" applyFont="1" applyFill="1" applyBorder="1" applyAlignment="1">
      <alignment horizontal="center" vertical="center"/>
    </xf>
    <xf numFmtId="49" fontId="94" fillId="35" borderId="161" xfId="0" applyNumberFormat="1" applyFont="1" applyFill="1" applyBorder="1" applyAlignment="1">
      <alignment horizontal="center" vertical="center"/>
    </xf>
    <xf numFmtId="49" fontId="114" fillId="0" borderId="127" xfId="0" applyNumberFormat="1" applyFont="1" applyFill="1" applyBorder="1" applyAlignment="1">
      <alignment horizontal="center" vertical="center" wrapText="1"/>
    </xf>
    <xf numFmtId="49" fontId="114" fillId="0" borderId="62" xfId="0" applyNumberFormat="1" applyFont="1" applyFill="1" applyBorder="1" applyAlignment="1">
      <alignment horizontal="center" vertical="center" wrapText="1"/>
    </xf>
    <xf numFmtId="49" fontId="114" fillId="0" borderId="86" xfId="0" applyNumberFormat="1" applyFont="1" applyFill="1" applyBorder="1" applyAlignment="1">
      <alignment horizontal="center" vertical="center" wrapText="1"/>
    </xf>
    <xf numFmtId="49" fontId="116" fillId="35" borderId="109" xfId="0" applyNumberFormat="1" applyFont="1" applyFill="1" applyBorder="1" applyAlignment="1">
      <alignment horizontal="left" vertical="center" wrapText="1"/>
    </xf>
    <xf numFmtId="49" fontId="116" fillId="35" borderId="62" xfId="0" applyNumberFormat="1" applyFont="1" applyFill="1" applyBorder="1" applyAlignment="1">
      <alignment horizontal="left" vertical="center" wrapText="1"/>
    </xf>
    <xf numFmtId="49" fontId="116" fillId="35" borderId="161" xfId="0" applyNumberFormat="1" applyFont="1" applyFill="1" applyBorder="1" applyAlignment="1">
      <alignment horizontal="left" vertical="center" wrapText="1"/>
    </xf>
    <xf numFmtId="49" fontId="116" fillId="0" borderId="127" xfId="0" applyNumberFormat="1" applyFont="1" applyFill="1" applyBorder="1" applyAlignment="1">
      <alignment horizontal="center" vertical="center" wrapText="1"/>
    </xf>
    <xf numFmtId="49" fontId="116" fillId="0" borderId="62" xfId="0" applyNumberFormat="1" applyFont="1" applyFill="1" applyBorder="1" applyAlignment="1">
      <alignment horizontal="center" vertical="center" wrapText="1"/>
    </xf>
    <xf numFmtId="49" fontId="116" fillId="0" borderId="86" xfId="0" applyNumberFormat="1" applyFont="1" applyFill="1" applyBorder="1" applyAlignment="1">
      <alignment horizontal="center" vertical="center" wrapText="1"/>
    </xf>
    <xf numFmtId="49" fontId="94" fillId="35" borderId="70" xfId="0" applyNumberFormat="1" applyFont="1" applyFill="1" applyBorder="1" applyAlignment="1">
      <alignment horizontal="center" vertical="center" wrapText="1" shrinkToFit="1"/>
    </xf>
    <xf numFmtId="180" fontId="114" fillId="0" borderId="138" xfId="0" applyNumberFormat="1" applyFont="1" applyFill="1" applyBorder="1" applyAlignment="1">
      <alignment horizontal="center" vertical="center"/>
    </xf>
    <xf numFmtId="49" fontId="114" fillId="0" borderId="133" xfId="0" applyNumberFormat="1" applyFont="1" applyFill="1" applyBorder="1" applyAlignment="1">
      <alignment horizontal="left" vertical="center" wrapText="1"/>
    </xf>
    <xf numFmtId="49" fontId="114" fillId="0" borderId="72" xfId="0" applyNumberFormat="1" applyFont="1" applyFill="1" applyBorder="1" applyAlignment="1">
      <alignment horizontal="left" vertical="center" wrapText="1"/>
    </xf>
    <xf numFmtId="49" fontId="114" fillId="0" borderId="73" xfId="0" applyNumberFormat="1" applyFont="1" applyFill="1" applyBorder="1" applyAlignment="1">
      <alignment horizontal="left" vertical="center" wrapText="1"/>
    </xf>
    <xf numFmtId="49" fontId="114" fillId="0" borderId="134" xfId="0" applyNumberFormat="1" applyFont="1" applyFill="1" applyBorder="1" applyAlignment="1">
      <alignment horizontal="left" vertical="center" wrapText="1"/>
    </xf>
    <xf numFmtId="49" fontId="114" fillId="0" borderId="77" xfId="0" applyNumberFormat="1" applyFont="1" applyFill="1" applyBorder="1" applyAlignment="1">
      <alignment horizontal="left" vertical="center" wrapText="1"/>
    </xf>
    <xf numFmtId="49" fontId="114" fillId="0" borderId="78" xfId="0" applyNumberFormat="1" applyFont="1" applyFill="1" applyBorder="1" applyAlignment="1">
      <alignment horizontal="left" vertical="center" wrapText="1"/>
    </xf>
    <xf numFmtId="49" fontId="99" fillId="0" borderId="0" xfId="0" applyNumberFormat="1" applyFont="1" applyFill="1" applyBorder="1" applyAlignment="1">
      <alignment horizontal="right" vertical="top"/>
    </xf>
    <xf numFmtId="49" fontId="5" fillId="35" borderId="162" xfId="66" applyNumberFormat="1" applyFont="1" applyFill="1" applyBorder="1" applyAlignment="1">
      <alignment horizontal="center" vertical="center"/>
      <protection/>
    </xf>
    <xf numFmtId="49" fontId="5" fillId="35" borderId="145" xfId="66" applyNumberFormat="1" applyFont="1" applyFill="1" applyBorder="1" applyAlignment="1">
      <alignment horizontal="center" vertical="center"/>
      <protection/>
    </xf>
    <xf numFmtId="49" fontId="5" fillId="35" borderId="163" xfId="66" applyNumberFormat="1" applyFont="1" applyFill="1" applyBorder="1" applyAlignment="1">
      <alignment horizontal="center" vertical="center"/>
      <protection/>
    </xf>
    <xf numFmtId="49" fontId="5" fillId="35" borderId="149" xfId="66" applyNumberFormat="1" applyFont="1" applyFill="1" applyBorder="1" applyAlignment="1">
      <alignment horizontal="center" vertical="center"/>
      <protection/>
    </xf>
    <xf numFmtId="49" fontId="94" fillId="0" borderId="164" xfId="0" applyNumberFormat="1" applyFont="1" applyFill="1" applyBorder="1" applyAlignment="1">
      <alignment vertical="center"/>
    </xf>
    <xf numFmtId="49" fontId="94" fillId="0" borderId="165" xfId="0" applyNumberFormat="1" applyFont="1" applyFill="1" applyBorder="1" applyAlignment="1">
      <alignment vertical="center"/>
    </xf>
    <xf numFmtId="49" fontId="94" fillId="35" borderId="82" xfId="66" applyNumberFormat="1" applyFont="1" applyFill="1" applyBorder="1" applyAlignment="1">
      <alignment horizontal="center" vertical="center"/>
      <protection/>
    </xf>
    <xf numFmtId="49" fontId="94" fillId="35" borderId="166" xfId="66" applyNumberFormat="1" applyFont="1" applyFill="1" applyBorder="1" applyAlignment="1">
      <alignment horizontal="center" vertical="center"/>
      <protection/>
    </xf>
    <xf numFmtId="49" fontId="94" fillId="35" borderId="70" xfId="0" applyNumberFormat="1" applyFont="1" applyFill="1" applyBorder="1" applyAlignment="1">
      <alignment horizontal="center" vertical="center"/>
    </xf>
    <xf numFmtId="49" fontId="94" fillId="35" borderId="68" xfId="0" applyNumberFormat="1" applyFont="1" applyFill="1" applyBorder="1" applyAlignment="1">
      <alignment horizontal="center" vertical="center"/>
    </xf>
    <xf numFmtId="0" fontId="114" fillId="0" borderId="136" xfId="0" applyNumberFormat="1" applyFont="1" applyFill="1" applyBorder="1" applyAlignment="1">
      <alignment horizontal="center" vertical="center" shrinkToFit="1"/>
    </xf>
    <xf numFmtId="0" fontId="114" fillId="0" borderId="68" xfId="0" applyNumberFormat="1" applyFont="1" applyFill="1" applyBorder="1" applyAlignment="1">
      <alignment horizontal="center" vertical="center" shrinkToFit="1"/>
    </xf>
    <xf numFmtId="49" fontId="128" fillId="0" borderId="154" xfId="0" applyNumberFormat="1" applyFont="1" applyFill="1" applyBorder="1" applyAlignment="1">
      <alignment horizontal="left" vertical="center" wrapText="1"/>
    </xf>
    <xf numFmtId="49" fontId="128" fillId="0" borderId="68" xfId="0" applyNumberFormat="1" applyFont="1" applyFill="1" applyBorder="1" applyAlignment="1">
      <alignment horizontal="left" vertical="center" wrapText="1"/>
    </xf>
    <xf numFmtId="49" fontId="128" fillId="0" borderId="69" xfId="0" applyNumberFormat="1" applyFont="1" applyFill="1" applyBorder="1" applyAlignment="1">
      <alignment horizontal="left" vertical="center" wrapText="1"/>
    </xf>
    <xf numFmtId="49" fontId="94" fillId="35" borderId="68" xfId="0" applyNumberFormat="1" applyFont="1" applyFill="1" applyBorder="1" applyAlignment="1">
      <alignment horizontal="center" vertical="center" wrapText="1"/>
    </xf>
    <xf numFmtId="186" fontId="114" fillId="0" borderId="68" xfId="0" applyNumberFormat="1" applyFont="1" applyFill="1" applyBorder="1" applyAlignment="1">
      <alignment horizontal="right" vertical="center"/>
    </xf>
    <xf numFmtId="186" fontId="114" fillId="0" borderId="68" xfId="0" applyNumberFormat="1" applyFont="1" applyFill="1" applyBorder="1" applyAlignment="1">
      <alignment horizontal="right" vertical="center" shrinkToFit="1"/>
    </xf>
    <xf numFmtId="49" fontId="116" fillId="0" borderId="55" xfId="0" applyNumberFormat="1" applyFont="1" applyFill="1" applyBorder="1" applyAlignment="1">
      <alignment horizontal="center" vertical="center"/>
    </xf>
    <xf numFmtId="49" fontId="92" fillId="0" borderId="55" xfId="0" applyNumberFormat="1" applyFont="1" applyFill="1" applyBorder="1" applyAlignment="1">
      <alignment horizontal="center" vertical="center"/>
    </xf>
    <xf numFmtId="49" fontId="92" fillId="0" borderId="0" xfId="0" applyNumberFormat="1" applyFont="1" applyFill="1" applyBorder="1" applyAlignment="1">
      <alignment horizontal="center" vertical="center"/>
    </xf>
    <xf numFmtId="0" fontId="114" fillId="0" borderId="69" xfId="0" applyNumberFormat="1" applyFont="1" applyFill="1" applyBorder="1" applyAlignment="1">
      <alignment horizontal="center" vertical="center" shrinkToFit="1"/>
    </xf>
    <xf numFmtId="0" fontId="107" fillId="36" borderId="0" xfId="0" applyFont="1" applyFill="1" applyAlignment="1">
      <alignment horizontal="left" vertical="center"/>
    </xf>
    <xf numFmtId="49" fontId="120" fillId="0" borderId="0" xfId="0" applyNumberFormat="1" applyFont="1" applyFill="1" applyAlignment="1">
      <alignment horizontal="center" vertical="center"/>
    </xf>
    <xf numFmtId="49" fontId="12" fillId="0" borderId="0" xfId="0" applyNumberFormat="1" applyFont="1" applyFill="1" applyAlignment="1">
      <alignment horizontal="center" vertical="center"/>
    </xf>
    <xf numFmtId="49" fontId="94" fillId="0" borderId="70" xfId="0" applyNumberFormat="1" applyFont="1" applyFill="1" applyBorder="1" applyAlignment="1">
      <alignment horizontal="center" vertical="center"/>
    </xf>
    <xf numFmtId="180" fontId="94" fillId="0" borderId="68" xfId="0" applyNumberFormat="1" applyFont="1" applyFill="1" applyBorder="1" applyAlignment="1">
      <alignment horizontal="center" vertical="center" shrinkToFit="1"/>
    </xf>
    <xf numFmtId="0" fontId="93" fillId="0" borderId="14" xfId="0" applyFont="1" applyBorder="1" applyAlignment="1">
      <alignment horizontal="center" vertical="center" shrinkToFit="1"/>
    </xf>
    <xf numFmtId="0" fontId="93" fillId="0" borderId="15" xfId="0" applyFont="1" applyBorder="1" applyAlignment="1">
      <alignment horizontal="center" vertical="center" shrinkToFit="1"/>
    </xf>
    <xf numFmtId="181" fontId="93" fillId="0" borderId="14" xfId="0" applyNumberFormat="1" applyFont="1" applyBorder="1" applyAlignment="1">
      <alignment vertical="center" wrapText="1"/>
    </xf>
    <xf numFmtId="181" fontId="93" fillId="0" borderId="15" xfId="0" applyNumberFormat="1" applyFont="1" applyBorder="1" applyAlignment="1">
      <alignment vertical="center" wrapText="1"/>
    </xf>
    <xf numFmtId="181" fontId="93" fillId="0" borderId="14" xfId="0" applyNumberFormat="1" applyFont="1" applyBorder="1" applyAlignment="1">
      <alignment horizontal="center" vertical="center" wrapText="1"/>
    </xf>
    <xf numFmtId="181" fontId="93" fillId="0" borderId="167" xfId="0" applyNumberFormat="1" applyFont="1" applyBorder="1" applyAlignment="1">
      <alignment horizontal="center" vertical="center" wrapText="1"/>
    </xf>
    <xf numFmtId="181" fontId="93" fillId="0" borderId="15" xfId="0" applyNumberFormat="1" applyFont="1" applyBorder="1" applyAlignment="1">
      <alignment horizontal="center" vertical="center" wrapText="1"/>
    </xf>
    <xf numFmtId="0" fontId="93" fillId="34" borderId="14" xfId="0" applyFont="1" applyFill="1" applyBorder="1" applyAlignment="1">
      <alignment horizontal="center" vertical="center" shrinkToFit="1"/>
    </xf>
    <xf numFmtId="0" fontId="93" fillId="34" borderId="15" xfId="0" applyFont="1" applyFill="1" applyBorder="1" applyAlignment="1">
      <alignment horizontal="center" vertical="center" shrinkToFit="1"/>
    </xf>
    <xf numFmtId="0" fontId="116" fillId="0" borderId="14" xfId="0" applyFont="1" applyBorder="1" applyAlignment="1">
      <alignment horizontal="left" vertical="center" wrapText="1"/>
    </xf>
    <xf numFmtId="0" fontId="116" fillId="0" borderId="15" xfId="0" applyFont="1" applyBorder="1" applyAlignment="1">
      <alignment horizontal="left" vertical="center" wrapText="1"/>
    </xf>
    <xf numFmtId="181" fontId="93" fillId="0" borderId="14" xfId="0" applyNumberFormat="1" applyFont="1" applyBorder="1" applyAlignment="1">
      <alignment horizontal="right" vertical="center" wrapText="1"/>
    </xf>
    <xf numFmtId="181" fontId="93" fillId="0" borderId="15" xfId="0" applyNumberFormat="1" applyFont="1" applyBorder="1" applyAlignment="1">
      <alignment horizontal="right" vertical="center" wrapText="1"/>
    </xf>
    <xf numFmtId="181" fontId="93" fillId="0" borderId="14" xfId="0" applyNumberFormat="1" applyFont="1" applyBorder="1" applyAlignment="1">
      <alignment horizontal="center" vertical="center" shrinkToFit="1"/>
    </xf>
    <xf numFmtId="181" fontId="93" fillId="0" borderId="15" xfId="0" applyNumberFormat="1" applyFont="1" applyBorder="1" applyAlignment="1">
      <alignment horizontal="center" vertical="center" shrinkToFit="1"/>
    </xf>
    <xf numFmtId="0" fontId="116" fillId="0" borderId="14" xfId="0" applyFont="1" applyBorder="1" applyAlignment="1">
      <alignment horizontal="center" vertical="center" wrapText="1"/>
    </xf>
    <xf numFmtId="0" fontId="116" fillId="0" borderId="15" xfId="0" applyFont="1" applyBorder="1" applyAlignment="1">
      <alignment horizontal="center" vertical="center" wrapText="1"/>
    </xf>
    <xf numFmtId="0" fontId="93" fillId="0" borderId="14" xfId="0" applyFont="1" applyBorder="1" applyAlignment="1">
      <alignment horizontal="center" vertical="center" wrapText="1"/>
    </xf>
    <xf numFmtId="0" fontId="93" fillId="0" borderId="15" xfId="0" applyFont="1" applyBorder="1" applyAlignment="1">
      <alignment horizontal="center" vertical="center" wrapText="1"/>
    </xf>
    <xf numFmtId="181" fontId="93" fillId="33" borderId="14" xfId="0" applyNumberFormat="1" applyFont="1" applyFill="1" applyBorder="1" applyAlignment="1">
      <alignment horizontal="right" vertical="center" wrapText="1"/>
    </xf>
    <xf numFmtId="181" fontId="93" fillId="33" borderId="15" xfId="0" applyNumberFormat="1" applyFont="1" applyFill="1" applyBorder="1" applyAlignment="1">
      <alignment horizontal="right" vertical="center" wrapText="1"/>
    </xf>
    <xf numFmtId="0" fontId="114" fillId="0" borderId="0" xfId="0" applyFont="1" applyAlignment="1">
      <alignment horizontal="center" vertical="center"/>
    </xf>
    <xf numFmtId="0" fontId="93" fillId="0" borderId="10" xfId="0" applyFont="1" applyBorder="1" applyAlignment="1">
      <alignment horizontal="center" vertical="center" wrapText="1"/>
    </xf>
    <xf numFmtId="0" fontId="93" fillId="0" borderId="168" xfId="0" applyFont="1" applyBorder="1" applyAlignment="1">
      <alignment horizontal="center" vertical="center" textRotation="255" wrapText="1"/>
    </xf>
    <xf numFmtId="0" fontId="93" fillId="0" borderId="169" xfId="0" applyFont="1" applyBorder="1" applyAlignment="1">
      <alignment horizontal="center" vertical="center" textRotation="255" wrapText="1"/>
    </xf>
    <xf numFmtId="0" fontId="93" fillId="0" borderId="170" xfId="0" applyFont="1" applyBorder="1" applyAlignment="1">
      <alignment horizontal="center" vertical="center" textRotation="255" wrapText="1"/>
    </xf>
    <xf numFmtId="0" fontId="93" fillId="0" borderId="167" xfId="0" applyFont="1" applyBorder="1" applyAlignment="1">
      <alignment horizontal="center" vertical="center" wrapText="1"/>
    </xf>
    <xf numFmtId="0" fontId="93" fillId="0" borderId="14" xfId="0" applyFont="1" applyBorder="1" applyAlignment="1">
      <alignment horizontal="center" wrapText="1"/>
    </xf>
    <xf numFmtId="0" fontId="93" fillId="0" borderId="167" xfId="0" applyFont="1" applyBorder="1" applyAlignment="1">
      <alignment horizontal="center" wrapText="1"/>
    </xf>
    <xf numFmtId="0" fontId="93" fillId="0" borderId="15" xfId="0" applyFont="1" applyBorder="1" applyAlignment="1">
      <alignment horizontal="center" wrapText="1"/>
    </xf>
    <xf numFmtId="0" fontId="128" fillId="0" borderId="14" xfId="0" applyFont="1" applyBorder="1" applyAlignment="1">
      <alignment horizontal="left" wrapText="1"/>
    </xf>
    <xf numFmtId="0" fontId="128" fillId="0" borderId="167" xfId="0" applyFont="1" applyBorder="1" applyAlignment="1">
      <alignment horizontal="left" wrapText="1"/>
    </xf>
    <xf numFmtId="0" fontId="128" fillId="0" borderId="15" xfId="0" applyFont="1" applyBorder="1" applyAlignment="1">
      <alignment horizontal="left" wrapText="1"/>
    </xf>
    <xf numFmtId="0" fontId="128" fillId="0" borderId="171" xfId="0" applyFont="1" applyBorder="1" applyAlignment="1">
      <alignment horizontal="left" vertical="center" wrapText="1"/>
    </xf>
    <xf numFmtId="0" fontId="93" fillId="0" borderId="14" xfId="0" applyFont="1" applyBorder="1" applyAlignment="1">
      <alignment vertical="center" wrapText="1"/>
    </xf>
    <xf numFmtId="0" fontId="93" fillId="0" borderId="167" xfId="0" applyFont="1" applyBorder="1" applyAlignment="1">
      <alignment vertical="center" wrapText="1"/>
    </xf>
    <xf numFmtId="0" fontId="93" fillId="0" borderId="15" xfId="0" applyFont="1" applyBorder="1" applyAlignment="1">
      <alignment vertical="center" wrapText="1"/>
    </xf>
    <xf numFmtId="0" fontId="129" fillId="0" borderId="14" xfId="0" applyFont="1" applyBorder="1" applyAlignment="1">
      <alignment horizontal="left" vertical="center" wrapText="1"/>
    </xf>
    <xf numFmtId="0" fontId="129" fillId="0" borderId="167" xfId="0" applyFont="1" applyBorder="1" applyAlignment="1">
      <alignment horizontal="left" vertical="center" wrapText="1"/>
    </xf>
    <xf numFmtId="0" fontId="129" fillId="0" borderId="15" xfId="0" applyFont="1" applyBorder="1" applyAlignment="1">
      <alignment horizontal="left" vertical="center" wrapText="1"/>
    </xf>
    <xf numFmtId="181" fontId="113" fillId="0" borderId="12" xfId="0" applyNumberFormat="1" applyFont="1" applyBorder="1" applyAlignment="1">
      <alignment horizontal="center" vertical="center"/>
    </xf>
    <xf numFmtId="0" fontId="99" fillId="0" borderId="12" xfId="0" applyFont="1" applyBorder="1" applyAlignment="1">
      <alignment horizontal="right" vertical="center"/>
    </xf>
    <xf numFmtId="0" fontId="92" fillId="0" borderId="15" xfId="0" applyFont="1" applyBorder="1" applyAlignment="1">
      <alignment horizontal="center" vertical="center" wrapText="1"/>
    </xf>
    <xf numFmtId="0" fontId="99" fillId="0" borderId="14" xfId="0" applyFont="1" applyBorder="1" applyAlignment="1">
      <alignment horizontal="center" vertical="center" wrapText="1" shrinkToFit="1"/>
    </xf>
    <xf numFmtId="0" fontId="99" fillId="0" borderId="15" xfId="0" applyFont="1" applyBorder="1" applyAlignment="1">
      <alignment horizontal="center" vertical="center" shrinkToFit="1"/>
    </xf>
    <xf numFmtId="0" fontId="102" fillId="0" borderId="14" xfId="0" applyFont="1" applyBorder="1" applyAlignment="1">
      <alignment horizontal="center" vertical="center" wrapText="1"/>
    </xf>
    <xf numFmtId="0" fontId="102" fillId="0" borderId="15" xfId="0" applyFont="1" applyBorder="1" applyAlignment="1">
      <alignment horizontal="center" vertical="center" wrapText="1"/>
    </xf>
    <xf numFmtId="0" fontId="116" fillId="38" borderId="14" xfId="0" applyFont="1" applyFill="1" applyBorder="1" applyAlignment="1">
      <alignment horizontal="left" vertical="center" wrapText="1"/>
    </xf>
    <xf numFmtId="0" fontId="116" fillId="38" borderId="15" xfId="0" applyFont="1" applyFill="1" applyBorder="1" applyAlignment="1">
      <alignment horizontal="left" vertical="center" wrapText="1"/>
    </xf>
    <xf numFmtId="0" fontId="130" fillId="0" borderId="14" xfId="0" applyFont="1" applyBorder="1" applyAlignment="1">
      <alignment horizontal="left" vertical="center" wrapText="1"/>
    </xf>
    <xf numFmtId="0" fontId="130" fillId="0" borderId="167" xfId="0" applyFont="1" applyBorder="1" applyAlignment="1">
      <alignment horizontal="left" vertical="center" wrapText="1"/>
    </xf>
    <xf numFmtId="0" fontId="93" fillId="0" borderId="167" xfId="0" applyFont="1" applyBorder="1" applyAlignment="1">
      <alignment horizontal="left" vertical="center" wrapText="1"/>
    </xf>
    <xf numFmtId="0" fontId="93" fillId="0" borderId="15" xfId="0" applyFont="1" applyBorder="1" applyAlignment="1">
      <alignment horizontal="left" vertical="center" wrapText="1"/>
    </xf>
    <xf numFmtId="0" fontId="0" fillId="0" borderId="84" xfId="0" applyBorder="1" applyAlignment="1">
      <alignment horizontal="center" vertical="top"/>
    </xf>
    <xf numFmtId="0" fontId="0" fillId="0" borderId="172" xfId="0" applyBorder="1" applyAlignment="1">
      <alignment horizontal="center" vertical="top"/>
    </xf>
    <xf numFmtId="0" fontId="131" fillId="0" borderId="84" xfId="0" applyFont="1" applyBorder="1" applyAlignment="1">
      <alignment horizontal="center" vertical="top" wrapText="1"/>
    </xf>
    <xf numFmtId="0" fontId="131" fillId="0" borderId="172" xfId="0" applyFont="1" applyBorder="1" applyAlignment="1">
      <alignment horizontal="center" vertical="top" wrapText="1"/>
    </xf>
    <xf numFmtId="0" fontId="0" fillId="0" borderId="84" xfId="0" applyBorder="1" applyAlignment="1">
      <alignment horizontal="center" vertical="top" wrapText="1"/>
    </xf>
    <xf numFmtId="0" fontId="0" fillId="0" borderId="172" xfId="0" applyBorder="1" applyAlignment="1">
      <alignment horizontal="center" vertical="top" wrapText="1"/>
    </xf>
    <xf numFmtId="0" fontId="0" fillId="0" borderId="109" xfId="0" applyBorder="1" applyAlignment="1">
      <alignment horizontal="center" vertical="center"/>
    </xf>
    <xf numFmtId="0" fontId="0" fillId="0" borderId="62" xfId="0" applyBorder="1" applyAlignment="1">
      <alignment horizontal="center" vertical="center"/>
    </xf>
    <xf numFmtId="0" fontId="0" fillId="0" borderId="86" xfId="0" applyBorder="1" applyAlignment="1">
      <alignment horizontal="center" vertical="center"/>
    </xf>
    <xf numFmtId="0" fontId="0" fillId="0" borderId="84" xfId="0" applyFill="1" applyBorder="1" applyAlignment="1">
      <alignment horizontal="center" vertical="top"/>
    </xf>
    <xf numFmtId="0" fontId="0" fillId="0" borderId="172" xfId="0" applyFill="1" applyBorder="1" applyAlignment="1">
      <alignment horizontal="center" vertical="top"/>
    </xf>
    <xf numFmtId="0" fontId="131" fillId="0" borderId="84" xfId="0" applyFont="1" applyFill="1" applyBorder="1" applyAlignment="1">
      <alignment horizontal="center" vertical="top" wrapText="1"/>
    </xf>
    <xf numFmtId="0" fontId="131" fillId="0" borderId="172" xfId="0" applyFont="1" applyFill="1" applyBorder="1" applyAlignment="1">
      <alignment horizontal="center" vertical="top" wrapText="1"/>
    </xf>
    <xf numFmtId="0" fontId="0" fillId="0" borderId="84" xfId="0" applyFill="1" applyBorder="1" applyAlignment="1">
      <alignment horizontal="center" vertical="top" wrapText="1"/>
    </xf>
    <xf numFmtId="0" fontId="0" fillId="0" borderId="172" xfId="0" applyFill="1" applyBorder="1" applyAlignment="1">
      <alignment horizontal="center" vertical="top" wrapText="1"/>
    </xf>
    <xf numFmtId="0" fontId="0" fillId="0" borderId="109" xfId="0" applyFill="1" applyBorder="1" applyAlignment="1">
      <alignment horizontal="center" vertical="center"/>
    </xf>
    <xf numFmtId="0" fontId="0" fillId="0" borderId="62" xfId="0" applyFill="1" applyBorder="1" applyAlignment="1">
      <alignment horizontal="center" vertical="center"/>
    </xf>
    <xf numFmtId="0" fontId="0" fillId="0" borderId="86" xfId="0" applyFill="1" applyBorder="1" applyAlignment="1">
      <alignment horizontal="center" vertical="center"/>
    </xf>
    <xf numFmtId="0" fontId="0" fillId="0" borderId="84" xfId="0" applyBorder="1" applyAlignment="1">
      <alignment horizontal="center" vertical="top" shrinkToFit="1"/>
    </xf>
    <xf numFmtId="0" fontId="0" fillId="0" borderId="172" xfId="0" applyBorder="1" applyAlignment="1">
      <alignment horizontal="center" vertical="top" shrinkToFit="1"/>
    </xf>
    <xf numFmtId="0" fontId="0" fillId="0" borderId="19" xfId="0" applyBorder="1" applyAlignment="1">
      <alignment horizontal="center" vertical="top" shrinkToFit="1"/>
    </xf>
    <xf numFmtId="0" fontId="0" fillId="0" borderId="17" xfId="0" applyBorder="1" applyAlignment="1">
      <alignment horizontal="center" vertical="top" shrinkToFit="1"/>
    </xf>
    <xf numFmtId="0" fontId="131" fillId="0" borderId="19" xfId="0" applyFont="1" applyBorder="1" applyAlignment="1">
      <alignment horizontal="center" vertical="top" wrapText="1"/>
    </xf>
    <xf numFmtId="0" fontId="131" fillId="0" borderId="17" xfId="0" applyFont="1" applyBorder="1" applyAlignment="1">
      <alignment horizontal="center" vertical="top"/>
    </xf>
    <xf numFmtId="0" fontId="0" fillId="0" borderId="19" xfId="0" applyBorder="1" applyAlignment="1">
      <alignment horizontal="center" vertical="top" wrapText="1"/>
    </xf>
    <xf numFmtId="0" fontId="0" fillId="0" borderId="17" xfId="0" applyBorder="1" applyAlignment="1">
      <alignment horizontal="center" vertical="top"/>
    </xf>
    <xf numFmtId="0" fontId="0" fillId="0" borderId="19" xfId="0" applyBorder="1" applyAlignment="1">
      <alignment horizontal="center" vertical="center"/>
    </xf>
    <xf numFmtId="0" fontId="0" fillId="0" borderId="19" xfId="0" applyBorder="1" applyAlignment="1">
      <alignment horizontal="center" vertical="top"/>
    </xf>
    <xf numFmtId="0" fontId="0" fillId="0" borderId="55" xfId="0" applyBorder="1" applyAlignment="1">
      <alignment horizontal="left" vertical="center" wrapText="1"/>
    </xf>
    <xf numFmtId="0" fontId="0" fillId="0" borderId="0" xfId="0" applyBorder="1" applyAlignment="1">
      <alignment horizontal="left" vertical="top"/>
    </xf>
    <xf numFmtId="0" fontId="0" fillId="0" borderId="0" xfId="0" applyFill="1" applyBorder="1" applyAlignment="1">
      <alignment horizontal="left" vertical="top"/>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2 3" xfId="65"/>
    <cellStyle name="標準 3" xfId="66"/>
    <cellStyle name="標準 4" xfId="67"/>
    <cellStyle name="標準 5" xfId="68"/>
    <cellStyle name="標準_H17本物公演団体旅費算定基礎" xfId="69"/>
    <cellStyle name="Followed Hyperlink" xfId="70"/>
    <cellStyle name="良い" xfId="71"/>
  </cellStyles>
  <dxfs count="32">
    <dxf>
      <fill>
        <patternFill>
          <bgColor theme="9" tint="0.7999799847602844"/>
        </patternFill>
      </fill>
    </dxf>
    <dxf>
      <fill>
        <patternFill>
          <bgColor theme="0" tint="-0.24993999302387238"/>
        </patternFill>
      </fill>
    </dxf>
    <dxf>
      <fill>
        <patternFill>
          <bgColor rgb="FFFFFFCC"/>
        </patternFill>
      </fill>
    </dxf>
    <dxf>
      <fill>
        <patternFill>
          <bgColor theme="0" tint="-0.24993999302387238"/>
        </patternFill>
      </fill>
    </dxf>
    <dxf>
      <fill>
        <patternFill>
          <bgColor theme="0" tint="-0.24993999302387238"/>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theme="8" tint="0.7999799847602844"/>
      </font>
    </dxf>
    <dxf>
      <font>
        <color theme="0"/>
      </font>
    </dxf>
    <dxf>
      <font>
        <color theme="7" tint="0.7999799847602844"/>
      </font>
    </dxf>
    <dxf>
      <fill>
        <patternFill>
          <bgColor theme="9" tint="0.7999799847602844"/>
        </patternFill>
      </fill>
    </dxf>
    <dxf>
      <font>
        <color theme="8" tint="0.7999799847602844"/>
      </font>
    </dxf>
    <dxf>
      <fill>
        <patternFill>
          <bgColor rgb="FFFFFFCC"/>
        </patternFill>
      </fill>
    </dxf>
    <dxf>
      <fill>
        <patternFill>
          <bgColor rgb="FFFFFFCC"/>
        </patternFill>
      </fill>
    </dxf>
    <dxf>
      <fill>
        <patternFill>
          <bgColor rgb="FFFFFFCC"/>
        </patternFill>
      </fill>
    </dxf>
    <dxf>
      <font>
        <color theme="8" tint="0.7999799847602844"/>
      </font>
    </dxf>
    <dxf>
      <fill>
        <patternFill>
          <bgColor theme="9" tint="0.7999799847602844"/>
        </patternFill>
      </fill>
    </dxf>
    <dxf>
      <font>
        <color theme="0"/>
      </font>
    </dxf>
    <dxf>
      <font>
        <color theme="8" tint="0.7999799847602844"/>
      </font>
    </dxf>
    <dxf>
      <fill>
        <patternFill>
          <bgColor theme="9" tint="0.7999799847602844"/>
        </patternFill>
      </fill>
    </dxf>
    <dxf>
      <fill>
        <patternFill>
          <bgColor theme="9" tint="0.7999799847602844"/>
        </patternFill>
      </fill>
    </dxf>
    <dxf>
      <fill>
        <patternFill>
          <bgColor rgb="FFFFFFCC"/>
        </patternFill>
      </fill>
    </dxf>
    <dxf>
      <fill>
        <patternFill>
          <bgColor theme="9" tint="0.7999799847602844"/>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theme="8" tint="0.7999799847602844"/>
      </font>
      <border/>
    </dxf>
    <dxf>
      <font>
        <color theme="0"/>
      </font>
      <border/>
    </dxf>
    <dxf>
      <font>
        <color theme="7" tint="0.7999799847602844"/>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33</xdr:row>
      <xdr:rowOff>47625</xdr:rowOff>
    </xdr:from>
    <xdr:to>
      <xdr:col>24</xdr:col>
      <xdr:colOff>190500</xdr:colOff>
      <xdr:row>33</xdr:row>
      <xdr:rowOff>533400</xdr:rowOff>
    </xdr:to>
    <xdr:grpSp>
      <xdr:nvGrpSpPr>
        <xdr:cNvPr id="1" name="グループ化 10"/>
        <xdr:cNvGrpSpPr>
          <a:grpSpLocks/>
        </xdr:cNvGrpSpPr>
      </xdr:nvGrpSpPr>
      <xdr:grpSpPr>
        <a:xfrm>
          <a:off x="3533775" y="10325100"/>
          <a:ext cx="2447925" cy="485775"/>
          <a:chOff x="9521407" y="10028747"/>
          <a:chExt cx="831012" cy="489369"/>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K39"/>
  <sheetViews>
    <sheetView showGridLines="0" tabSelected="1" zoomScaleSheetLayoutView="82" workbookViewId="0" topLeftCell="A16">
      <selection activeCell="G32" sqref="G32"/>
    </sheetView>
  </sheetViews>
  <sheetFormatPr defaultColWidth="9.00390625" defaultRowHeight="13.5"/>
  <cols>
    <col min="1" max="1" width="13.375" style="247" customWidth="1"/>
    <col min="2" max="2" width="15.875" style="4" customWidth="1"/>
    <col min="3" max="3" width="13.375" style="2" customWidth="1"/>
    <col min="4" max="8" width="13.375" style="5" customWidth="1"/>
    <col min="9" max="16384" width="9.00390625" style="5" customWidth="1"/>
  </cols>
  <sheetData>
    <row r="1" spans="1:8" ht="22.5" customHeight="1">
      <c r="A1" s="267" t="s">
        <v>550</v>
      </c>
      <c r="B1" s="486"/>
      <c r="C1" s="486"/>
      <c r="D1" s="486"/>
      <c r="E1" s="486"/>
      <c r="F1" s="486"/>
      <c r="G1" s="486"/>
      <c r="H1" s="486"/>
    </row>
    <row r="2" spans="1:8" ht="22.5" customHeight="1">
      <c r="A2" s="276"/>
      <c r="D2" s="474" t="s">
        <v>510</v>
      </c>
      <c r="E2" s="487"/>
      <c r="F2" s="487"/>
      <c r="G2" s="487"/>
      <c r="H2" s="487"/>
    </row>
    <row r="3" spans="1:2" ht="22.5" customHeight="1">
      <c r="A3" s="279" t="s">
        <v>715</v>
      </c>
      <c r="B3" s="279"/>
    </row>
    <row r="4" spans="1:8" ht="15" customHeight="1">
      <c r="A4" s="276"/>
      <c r="B4" s="265"/>
      <c r="C4" s="265"/>
      <c r="D4" s="265"/>
      <c r="E4" s="265"/>
      <c r="F4" s="265"/>
      <c r="G4" s="265"/>
      <c r="H4" s="265"/>
    </row>
    <row r="5" spans="2:11" ht="46.5" customHeight="1">
      <c r="B5" s="247"/>
      <c r="C5" s="247"/>
      <c r="D5" s="454" t="s">
        <v>605</v>
      </c>
      <c r="E5" s="488"/>
      <c r="F5" s="488"/>
      <c r="G5" s="488"/>
      <c r="H5" s="488"/>
      <c r="I5" s="265"/>
      <c r="J5" s="265"/>
      <c r="K5" s="265"/>
    </row>
    <row r="6" spans="2:11" ht="46.5" customHeight="1">
      <c r="B6" s="247"/>
      <c r="C6" s="247"/>
      <c r="D6" s="455" t="s">
        <v>606</v>
      </c>
      <c r="E6" s="488"/>
      <c r="F6" s="488"/>
      <c r="G6" s="488"/>
      <c r="H6" s="488"/>
      <c r="I6" s="265"/>
      <c r="J6" s="265"/>
      <c r="K6" s="265"/>
    </row>
    <row r="7" spans="2:8" ht="46.5" customHeight="1">
      <c r="B7" s="247"/>
      <c r="C7" s="247"/>
      <c r="D7" s="456" t="s">
        <v>607</v>
      </c>
      <c r="E7" s="488"/>
      <c r="F7" s="488"/>
      <c r="G7" s="488"/>
      <c r="H7" s="266" t="s">
        <v>604</v>
      </c>
    </row>
    <row r="8" spans="2:3" ht="13.5">
      <c r="B8" s="247"/>
      <c r="C8" s="247"/>
    </row>
    <row r="9" spans="2:5" ht="19.5" customHeight="1">
      <c r="B9" s="247"/>
      <c r="C9" s="247"/>
      <c r="D9" s="247"/>
      <c r="E9" s="247"/>
    </row>
    <row r="10" spans="1:8" s="277" customFormat="1" ht="43.5" customHeight="1">
      <c r="A10" s="493" t="s">
        <v>626</v>
      </c>
      <c r="B10" s="494"/>
      <c r="C10" s="494"/>
      <c r="D10" s="494"/>
      <c r="E10" s="494"/>
      <c r="F10" s="494"/>
      <c r="G10" s="494"/>
      <c r="H10" s="494"/>
    </row>
    <row r="11" spans="2:5" ht="12" customHeight="1">
      <c r="B11" s="247"/>
      <c r="C11" s="247"/>
      <c r="D11" s="247"/>
      <c r="E11" s="247"/>
    </row>
    <row r="12" spans="1:8" ht="23.25" customHeight="1">
      <c r="A12" s="506" t="s">
        <v>603</v>
      </c>
      <c r="B12" s="507"/>
      <c r="C12" s="507"/>
      <c r="D12" s="507"/>
      <c r="E12" s="507"/>
      <c r="F12" s="507"/>
      <c r="G12" s="507"/>
      <c r="H12" s="507"/>
    </row>
    <row r="13" spans="1:8" ht="13.5">
      <c r="A13" s="507"/>
      <c r="B13" s="507"/>
      <c r="C13" s="507"/>
      <c r="D13" s="507"/>
      <c r="E13" s="507"/>
      <c r="F13" s="507"/>
      <c r="G13" s="507"/>
      <c r="H13" s="507"/>
    </row>
    <row r="14" spans="1:8" ht="13.5">
      <c r="A14" s="507"/>
      <c r="B14" s="507"/>
      <c r="C14" s="507"/>
      <c r="D14" s="507"/>
      <c r="E14" s="507"/>
      <c r="F14" s="507"/>
      <c r="G14" s="507"/>
      <c r="H14" s="507"/>
    </row>
    <row r="15" ht="13.5" customHeight="1"/>
    <row r="17" spans="2:7" ht="13.5">
      <c r="B17" s="489" t="s">
        <v>608</v>
      </c>
      <c r="C17" s="497"/>
      <c r="D17" s="498"/>
      <c r="E17" s="498"/>
      <c r="F17" s="498"/>
      <c r="G17" s="499"/>
    </row>
    <row r="18" spans="2:7" ht="13.5">
      <c r="B18" s="489"/>
      <c r="C18" s="500"/>
      <c r="D18" s="501"/>
      <c r="E18" s="501"/>
      <c r="F18" s="501"/>
      <c r="G18" s="502"/>
    </row>
    <row r="19" spans="2:7" ht="13.5">
      <c r="B19" s="489"/>
      <c r="C19" s="500"/>
      <c r="D19" s="501"/>
      <c r="E19" s="501"/>
      <c r="F19" s="501"/>
      <c r="G19" s="502"/>
    </row>
    <row r="20" spans="2:7" ht="13.5">
      <c r="B20" s="489"/>
      <c r="C20" s="503"/>
      <c r="D20" s="487"/>
      <c r="E20" s="487"/>
      <c r="F20" s="487"/>
      <c r="G20" s="504"/>
    </row>
    <row r="26" ht="13.5">
      <c r="B26" s="4" t="s">
        <v>609</v>
      </c>
    </row>
    <row r="27" spans="2:7" ht="28.5" customHeight="1">
      <c r="B27" s="490" t="s">
        <v>616</v>
      </c>
      <c r="C27" s="490"/>
      <c r="D27" s="490"/>
      <c r="E27" s="490"/>
      <c r="F27" s="490"/>
      <c r="G27" s="278" t="s">
        <v>615</v>
      </c>
    </row>
    <row r="28" spans="2:7" ht="26.25" customHeight="1">
      <c r="B28" s="495" t="s">
        <v>610</v>
      </c>
      <c r="C28" s="495"/>
      <c r="D28" s="495"/>
      <c r="E28" s="495"/>
      <c r="F28" s="496"/>
      <c r="G28" s="485"/>
    </row>
    <row r="29" spans="2:7" ht="26.25" customHeight="1">
      <c r="B29" s="495" t="s">
        <v>611</v>
      </c>
      <c r="C29" s="495"/>
      <c r="D29" s="495"/>
      <c r="E29" s="495"/>
      <c r="F29" s="496"/>
      <c r="G29" s="485"/>
    </row>
    <row r="30" spans="2:7" ht="39" customHeight="1">
      <c r="B30" s="495" t="s">
        <v>612</v>
      </c>
      <c r="C30" s="495"/>
      <c r="D30" s="495"/>
      <c r="E30" s="495"/>
      <c r="F30" s="496"/>
      <c r="G30" s="485"/>
    </row>
    <row r="31" spans="2:7" ht="26.25" customHeight="1">
      <c r="B31" s="495" t="s">
        <v>613</v>
      </c>
      <c r="C31" s="495"/>
      <c r="D31" s="495"/>
      <c r="E31" s="495"/>
      <c r="F31" s="496"/>
      <c r="G31" s="485"/>
    </row>
    <row r="32" spans="2:7" ht="28.5" customHeight="1">
      <c r="B32" s="505" t="s">
        <v>614</v>
      </c>
      <c r="C32" s="505"/>
      <c r="D32" s="505"/>
      <c r="E32" s="505"/>
      <c r="F32" s="505"/>
      <c r="G32" s="485"/>
    </row>
    <row r="36" spans="4:7" ht="22.5" customHeight="1">
      <c r="D36" s="492" t="s">
        <v>619</v>
      </c>
      <c r="E36" s="492"/>
      <c r="F36" s="491"/>
      <c r="G36" s="491"/>
    </row>
    <row r="37" spans="4:7" ht="22.5" customHeight="1">
      <c r="D37" s="492" t="s">
        <v>617</v>
      </c>
      <c r="E37" s="492"/>
      <c r="F37" s="491"/>
      <c r="G37" s="491"/>
    </row>
    <row r="38" spans="4:7" ht="22.5" customHeight="1">
      <c r="D38" s="492" t="s">
        <v>618</v>
      </c>
      <c r="E38" s="492"/>
      <c r="F38" s="491"/>
      <c r="G38" s="491"/>
    </row>
    <row r="39" spans="4:7" ht="22.5" customHeight="1">
      <c r="D39" s="492" t="s">
        <v>716</v>
      </c>
      <c r="E39" s="492"/>
      <c r="F39" s="491"/>
      <c r="G39" s="491"/>
    </row>
  </sheetData>
  <sheetProtection/>
  <mergeCells count="23">
    <mergeCell ref="D37:E37"/>
    <mergeCell ref="B29:F29"/>
    <mergeCell ref="A12:H14"/>
    <mergeCell ref="B30:F30"/>
    <mergeCell ref="F36:G36"/>
    <mergeCell ref="F37:G37"/>
    <mergeCell ref="F38:G38"/>
    <mergeCell ref="D38:E38"/>
    <mergeCell ref="D39:E39"/>
    <mergeCell ref="A10:H10"/>
    <mergeCell ref="B28:F28"/>
    <mergeCell ref="F39:G39"/>
    <mergeCell ref="C17:G20"/>
    <mergeCell ref="B31:F31"/>
    <mergeCell ref="B32:F32"/>
    <mergeCell ref="D36:E36"/>
    <mergeCell ref="B1:H1"/>
    <mergeCell ref="E2:H2"/>
    <mergeCell ref="E5:H5"/>
    <mergeCell ref="E6:H6"/>
    <mergeCell ref="B17:B20"/>
    <mergeCell ref="B27:F27"/>
    <mergeCell ref="E7:G7"/>
  </mergeCells>
  <conditionalFormatting sqref="E2">
    <cfRule type="expression" priority="6" dxfId="2">
      <formula>ISBLANK(E2)</formula>
    </cfRule>
  </conditionalFormatting>
  <conditionalFormatting sqref="E5">
    <cfRule type="expression" priority="5" dxfId="2">
      <formula>ISBLANK(E5)</formula>
    </cfRule>
  </conditionalFormatting>
  <conditionalFormatting sqref="E6:E7">
    <cfRule type="expression" priority="4" dxfId="2">
      <formula>ISBLANK(E6)</formula>
    </cfRule>
  </conditionalFormatting>
  <conditionalFormatting sqref="C17">
    <cfRule type="expression" priority="3" dxfId="2">
      <formula>ISBLANK(C17)</formula>
    </cfRule>
  </conditionalFormatting>
  <conditionalFormatting sqref="G28:G32">
    <cfRule type="containsBlanks" priority="7" dxfId="0">
      <formula>LEN(TRIM(G28))=0</formula>
    </cfRule>
  </conditionalFormatting>
  <conditionalFormatting sqref="F36:F39">
    <cfRule type="expression" priority="1" dxfId="2">
      <formula>ISBLANK(F36)</formula>
    </cfRule>
  </conditionalFormatting>
  <dataValidations count="1">
    <dataValidation type="list" allowBlank="1" showInputMessage="1" showErrorMessage="1" sqref="G28:G32">
      <formula1>"○,×"</formula1>
    </dataValidation>
  </dataValidations>
  <printOptions/>
  <pageMargins left="0.5905511811023623" right="0.5905511811023623" top="0.7874015748031497" bottom="0.7874015748031497" header="0.5118110236220472" footer="0.5118110236220472"/>
  <pageSetup fitToHeight="0" fitToWidth="1" horizontalDpi="600" verticalDpi="600" orientation="portrait" paperSize="9" scale="84" r:id="rId1"/>
  <headerFooter alignWithMargins="0">
    <oddFooter>&amp;C令和2年度  子供のための文化芸術体験機会の創出事業 経費報告書兼 支払依頼書（学校による提案型）&amp;R&amp;P/&amp;N</oddFooter>
  </headerFooter>
</worksheet>
</file>

<file path=xl/worksheets/sheet10.xml><?xml version="1.0" encoding="utf-8"?>
<worksheet xmlns="http://schemas.openxmlformats.org/spreadsheetml/2006/main" xmlns:r="http://schemas.openxmlformats.org/officeDocument/2006/relationships">
  <dimension ref="B2:P634"/>
  <sheetViews>
    <sheetView view="pageBreakPreview" zoomScale="78" zoomScaleNormal="60" zoomScaleSheetLayoutView="78" zoomScalePageLayoutView="0" workbookViewId="0" topLeftCell="A1">
      <selection activeCell="M1" sqref="M1:Q16384"/>
    </sheetView>
  </sheetViews>
  <sheetFormatPr defaultColWidth="9.00390625" defaultRowHeight="13.5"/>
  <cols>
    <col min="2" max="2" width="14.375" style="0" customWidth="1"/>
    <col min="3" max="9" width="12.50390625" style="0" customWidth="1"/>
    <col min="10" max="10" width="21.00390625" style="0" bestFit="1" customWidth="1"/>
    <col min="11" max="11" width="9.625" style="0" bestFit="1" customWidth="1"/>
    <col min="12" max="12" width="24.75390625" style="136" bestFit="1" customWidth="1"/>
    <col min="13" max="13" width="9.00390625" style="136" customWidth="1"/>
    <col min="14" max="14" width="15.25390625" style="137" customWidth="1"/>
    <col min="15" max="15" width="9.625" style="136" bestFit="1" customWidth="1"/>
    <col min="16" max="17" width="9.00390625" style="136" customWidth="1"/>
  </cols>
  <sheetData>
    <row r="1" ht="16.5" customHeight="1"/>
    <row r="2" spans="2:4" ht="16.5" customHeight="1">
      <c r="B2" t="s">
        <v>356</v>
      </c>
      <c r="D2" s="84"/>
    </row>
    <row r="3" spans="2:14" ht="16.5" customHeight="1">
      <c r="B3" s="871" t="s">
        <v>345</v>
      </c>
      <c r="C3" s="873" t="s">
        <v>348</v>
      </c>
      <c r="D3" s="875" t="s">
        <v>346</v>
      </c>
      <c r="E3" s="877" t="s">
        <v>347</v>
      </c>
      <c r="F3" s="878"/>
      <c r="G3" s="878"/>
      <c r="H3" s="878"/>
      <c r="I3" s="879"/>
      <c r="J3" s="871" t="s">
        <v>349</v>
      </c>
      <c r="N3" s="900" t="s">
        <v>349</v>
      </c>
    </row>
    <row r="4" spans="2:14" ht="16.5" customHeight="1" thickBot="1">
      <c r="B4" s="872"/>
      <c r="C4" s="874"/>
      <c r="D4" s="876"/>
      <c r="E4" s="85" t="s">
        <v>350</v>
      </c>
      <c r="F4" s="85" t="s">
        <v>351</v>
      </c>
      <c r="G4" s="85" t="s">
        <v>352</v>
      </c>
      <c r="H4" s="85" t="s">
        <v>353</v>
      </c>
      <c r="I4" s="85" t="s">
        <v>354</v>
      </c>
      <c r="J4" s="872"/>
      <c r="N4" s="900"/>
    </row>
    <row r="5" spans="2:14" ht="16.5" customHeight="1" thickTop="1">
      <c r="B5" s="86">
        <v>43556</v>
      </c>
      <c r="C5" s="91">
        <v>12241</v>
      </c>
      <c r="D5" s="91">
        <v>358279</v>
      </c>
      <c r="E5" s="91">
        <v>256600</v>
      </c>
      <c r="F5" s="91">
        <v>14968</v>
      </c>
      <c r="G5" s="91">
        <v>0</v>
      </c>
      <c r="H5" s="91">
        <v>74470</v>
      </c>
      <c r="I5" s="92">
        <v>0</v>
      </c>
      <c r="J5" s="92"/>
      <c r="N5" s="138"/>
    </row>
    <row r="6" spans="2:14" ht="16.5" customHeight="1">
      <c r="B6" s="88">
        <v>43586</v>
      </c>
      <c r="C6" s="93">
        <v>12241</v>
      </c>
      <c r="D6" s="93">
        <v>422310</v>
      </c>
      <c r="E6" s="93">
        <v>256600</v>
      </c>
      <c r="F6" s="93">
        <v>65219</v>
      </c>
      <c r="G6" s="93">
        <v>0</v>
      </c>
      <c r="H6" s="91">
        <v>88250</v>
      </c>
      <c r="I6" s="93">
        <v>0</v>
      </c>
      <c r="J6" s="94"/>
      <c r="N6" s="138"/>
    </row>
    <row r="7" spans="2:14" ht="16.5" customHeight="1">
      <c r="B7" s="88">
        <v>43617</v>
      </c>
      <c r="C7" s="93">
        <v>12241</v>
      </c>
      <c r="D7" s="93">
        <v>429122</v>
      </c>
      <c r="E7" s="93">
        <v>256600</v>
      </c>
      <c r="F7" s="93">
        <v>70565</v>
      </c>
      <c r="G7" s="93">
        <v>0</v>
      </c>
      <c r="H7" s="91">
        <v>89716</v>
      </c>
      <c r="I7" s="93">
        <v>0</v>
      </c>
      <c r="J7" s="94"/>
      <c r="N7" s="138"/>
    </row>
    <row r="8" spans="2:14" ht="16.5" customHeight="1">
      <c r="B8" s="88">
        <v>43647</v>
      </c>
      <c r="C8" s="93">
        <v>12241</v>
      </c>
      <c r="D8" s="93">
        <v>427319</v>
      </c>
      <c r="E8" s="93">
        <v>256600</v>
      </c>
      <c r="F8" s="93">
        <v>51320</v>
      </c>
      <c r="G8" s="93">
        <v>22720</v>
      </c>
      <c r="H8" s="91">
        <v>84438</v>
      </c>
      <c r="I8" s="93">
        <v>0</v>
      </c>
      <c r="J8" s="94"/>
      <c r="N8" s="138"/>
    </row>
    <row r="9" spans="2:14" ht="16.5" customHeight="1">
      <c r="B9" s="88">
        <v>43678</v>
      </c>
      <c r="C9" s="93">
        <v>12241</v>
      </c>
      <c r="D9" s="93">
        <v>435933</v>
      </c>
      <c r="E9" s="93">
        <v>256600</v>
      </c>
      <c r="F9" s="93">
        <v>75911</v>
      </c>
      <c r="G9" s="93">
        <v>0</v>
      </c>
      <c r="H9" s="91">
        <v>91181</v>
      </c>
      <c r="I9" s="93">
        <v>0</v>
      </c>
      <c r="J9" s="94"/>
      <c r="N9" s="138"/>
    </row>
    <row r="10" spans="2:14" ht="16.5" customHeight="1">
      <c r="B10" s="88">
        <v>43709</v>
      </c>
      <c r="C10" s="93">
        <v>12241</v>
      </c>
      <c r="D10" s="93">
        <v>411411</v>
      </c>
      <c r="E10" s="93">
        <v>256600</v>
      </c>
      <c r="F10" s="93">
        <v>56666</v>
      </c>
      <c r="G10" s="93">
        <v>0</v>
      </c>
      <c r="H10" s="91">
        <v>85904</v>
      </c>
      <c r="I10" s="93">
        <v>0</v>
      </c>
      <c r="J10" s="94"/>
      <c r="N10" s="138"/>
    </row>
    <row r="11" spans="2:14" ht="16.5" customHeight="1">
      <c r="B11" s="88">
        <v>43739</v>
      </c>
      <c r="C11" s="93">
        <v>7326</v>
      </c>
      <c r="D11" s="93">
        <v>456903</v>
      </c>
      <c r="E11" s="93">
        <v>256600</v>
      </c>
      <c r="F11" s="93">
        <v>96225</v>
      </c>
      <c r="G11" s="93">
        <v>0</v>
      </c>
      <c r="H11" s="91">
        <v>96752</v>
      </c>
      <c r="I11" s="93">
        <v>0</v>
      </c>
      <c r="J11" s="94"/>
      <c r="N11" s="138"/>
    </row>
    <row r="12" spans="2:14" ht="16.5" customHeight="1">
      <c r="B12" s="88">
        <v>43770</v>
      </c>
      <c r="C12" s="93">
        <v>7326</v>
      </c>
      <c r="D12" s="93">
        <v>414670</v>
      </c>
      <c r="E12" s="93">
        <v>256600</v>
      </c>
      <c r="F12" s="93">
        <v>63081</v>
      </c>
      <c r="G12" s="93">
        <v>0</v>
      </c>
      <c r="H12" s="91">
        <v>87663</v>
      </c>
      <c r="I12" s="93">
        <v>0</v>
      </c>
      <c r="J12" s="94"/>
      <c r="N12" s="138"/>
    </row>
    <row r="13" spans="2:14" ht="16.5" customHeight="1">
      <c r="B13" s="88">
        <v>43800</v>
      </c>
      <c r="C13" s="93">
        <v>7326</v>
      </c>
      <c r="D13" s="93">
        <v>454178</v>
      </c>
      <c r="E13" s="93">
        <v>256600</v>
      </c>
      <c r="F13" s="93">
        <v>94087</v>
      </c>
      <c r="G13" s="93">
        <v>0</v>
      </c>
      <c r="H13" s="93">
        <v>96166</v>
      </c>
      <c r="I13" s="93">
        <v>0</v>
      </c>
      <c r="J13" s="94"/>
      <c r="N13" s="138"/>
    </row>
    <row r="14" spans="2:14" ht="16.5" customHeight="1">
      <c r="B14" s="88">
        <v>43831</v>
      </c>
      <c r="C14" s="93">
        <v>7326</v>
      </c>
      <c r="D14" s="93">
        <v>482788</v>
      </c>
      <c r="E14" s="93">
        <v>256600</v>
      </c>
      <c r="F14" s="93">
        <v>116539</v>
      </c>
      <c r="G14" s="93">
        <v>0</v>
      </c>
      <c r="H14" s="93">
        <v>102323</v>
      </c>
      <c r="I14" s="93">
        <v>0</v>
      </c>
      <c r="J14" s="94"/>
      <c r="N14" s="138"/>
    </row>
    <row r="15" spans="2:14" ht="16.5" customHeight="1">
      <c r="B15" s="88">
        <v>43862</v>
      </c>
      <c r="C15" s="93">
        <v>7326</v>
      </c>
      <c r="D15" s="93">
        <v>508362</v>
      </c>
      <c r="E15" s="93">
        <v>256600</v>
      </c>
      <c r="F15" s="93">
        <v>124023</v>
      </c>
      <c r="G15" s="93">
        <v>16038</v>
      </c>
      <c r="H15" s="93">
        <v>104375</v>
      </c>
      <c r="I15" s="93">
        <v>0</v>
      </c>
      <c r="J15" s="94"/>
      <c r="N15" s="138"/>
    </row>
    <row r="16" spans="2:14" ht="16.5" customHeight="1" thickBot="1">
      <c r="B16" s="89">
        <v>43891</v>
      </c>
      <c r="C16" s="95">
        <v>7326</v>
      </c>
      <c r="D16" s="95">
        <v>578505</v>
      </c>
      <c r="E16" s="95">
        <v>256600</v>
      </c>
      <c r="F16" s="95">
        <v>150753</v>
      </c>
      <c r="G16" s="95">
        <v>52122</v>
      </c>
      <c r="H16" s="95">
        <v>111705</v>
      </c>
      <c r="I16" s="95">
        <v>0</v>
      </c>
      <c r="J16" s="96"/>
      <c r="N16" s="138"/>
    </row>
    <row r="17" spans="2:16" ht="16.5" customHeight="1" thickTop="1">
      <c r="B17" s="90" t="s">
        <v>355</v>
      </c>
      <c r="C17" s="97">
        <v>117402</v>
      </c>
      <c r="D17" s="97">
        <v>5379780</v>
      </c>
      <c r="E17" s="97">
        <v>3079200</v>
      </c>
      <c r="F17" s="97">
        <v>979357</v>
      </c>
      <c r="G17" s="97">
        <v>90879</v>
      </c>
      <c r="H17" s="97">
        <v>1112941</v>
      </c>
      <c r="I17" s="97">
        <v>0</v>
      </c>
      <c r="J17" s="87" t="s">
        <v>408</v>
      </c>
      <c r="K17" s="126">
        <f>D17</f>
        <v>5379780</v>
      </c>
      <c r="L17" s="136" t="s">
        <v>441</v>
      </c>
      <c r="M17" s="136" t="s">
        <v>333</v>
      </c>
      <c r="N17" s="137" t="s">
        <v>408</v>
      </c>
      <c r="O17" s="139">
        <v>5379780</v>
      </c>
      <c r="P17" s="136" t="s">
        <v>491</v>
      </c>
    </row>
    <row r="18" ht="16.5" customHeight="1">
      <c r="C18" s="98"/>
    </row>
    <row r="19" spans="2:6" ht="16.5" customHeight="1">
      <c r="B19" t="s">
        <v>357</v>
      </c>
      <c r="D19" s="84" t="s">
        <v>358</v>
      </c>
      <c r="F19" t="s">
        <v>359</v>
      </c>
    </row>
    <row r="20" spans="2:14" ht="16.5" customHeight="1">
      <c r="B20" s="871" t="s">
        <v>345</v>
      </c>
      <c r="C20" s="873" t="s">
        <v>348</v>
      </c>
      <c r="D20" s="875" t="s">
        <v>346</v>
      </c>
      <c r="E20" s="877" t="s">
        <v>347</v>
      </c>
      <c r="F20" s="878"/>
      <c r="G20" s="878"/>
      <c r="H20" s="878"/>
      <c r="I20" s="879"/>
      <c r="J20" s="871" t="s">
        <v>349</v>
      </c>
      <c r="N20" s="900" t="s">
        <v>349</v>
      </c>
    </row>
    <row r="21" spans="2:14" ht="16.5" customHeight="1" thickBot="1">
      <c r="B21" s="872"/>
      <c r="C21" s="874"/>
      <c r="D21" s="876"/>
      <c r="E21" s="85" t="s">
        <v>350</v>
      </c>
      <c r="F21" s="85" t="s">
        <v>351</v>
      </c>
      <c r="G21" s="85" t="s">
        <v>352</v>
      </c>
      <c r="H21" s="85" t="s">
        <v>353</v>
      </c>
      <c r="I21" s="85" t="s">
        <v>354</v>
      </c>
      <c r="J21" s="872"/>
      <c r="N21" s="900"/>
    </row>
    <row r="22" spans="2:14" ht="16.5" customHeight="1" thickTop="1">
      <c r="B22" s="99">
        <v>43556</v>
      </c>
      <c r="C22" s="91"/>
      <c r="D22" s="91">
        <v>0</v>
      </c>
      <c r="E22" s="91"/>
      <c r="F22" s="91">
        <v>0</v>
      </c>
      <c r="G22" s="91">
        <v>0</v>
      </c>
      <c r="H22" s="91">
        <v>0</v>
      </c>
      <c r="I22" s="92">
        <v>0</v>
      </c>
      <c r="J22" s="92"/>
      <c r="N22" s="138"/>
    </row>
    <row r="23" spans="2:14" ht="16.5" customHeight="1">
      <c r="B23" s="100">
        <v>43586</v>
      </c>
      <c r="C23" s="93">
        <v>7150</v>
      </c>
      <c r="D23" s="93">
        <v>454465</v>
      </c>
      <c r="E23" s="93">
        <v>238000</v>
      </c>
      <c r="F23" s="93">
        <v>113050</v>
      </c>
      <c r="G23" s="93">
        <v>0</v>
      </c>
      <c r="H23" s="91">
        <v>96265</v>
      </c>
      <c r="I23" s="93">
        <v>0</v>
      </c>
      <c r="J23" s="94"/>
      <c r="N23" s="138"/>
    </row>
    <row r="24" spans="2:14" ht="16.5" customHeight="1">
      <c r="B24" s="100">
        <v>43617</v>
      </c>
      <c r="C24" s="93">
        <v>7150</v>
      </c>
      <c r="D24" s="93">
        <v>408976</v>
      </c>
      <c r="E24" s="93">
        <v>238000</v>
      </c>
      <c r="F24" s="93">
        <v>77350</v>
      </c>
      <c r="G24" s="93">
        <v>0</v>
      </c>
      <c r="H24" s="91">
        <v>86476</v>
      </c>
      <c r="I24" s="93">
        <v>0</v>
      </c>
      <c r="J24" s="94"/>
      <c r="N24" s="138"/>
    </row>
    <row r="25" spans="2:14" ht="16.5" customHeight="1">
      <c r="B25" s="100">
        <v>43647</v>
      </c>
      <c r="C25" s="93">
        <v>7150</v>
      </c>
      <c r="D25" s="93">
        <v>340741</v>
      </c>
      <c r="E25" s="93">
        <v>238000</v>
      </c>
      <c r="F25" s="93">
        <v>23800</v>
      </c>
      <c r="G25" s="93">
        <v>0</v>
      </c>
      <c r="H25" s="91">
        <v>71791</v>
      </c>
      <c r="I25" s="93">
        <v>0</v>
      </c>
      <c r="J25" s="94"/>
      <c r="N25" s="138"/>
    </row>
    <row r="26" spans="2:14" ht="16.5" customHeight="1">
      <c r="B26" s="100">
        <v>43678</v>
      </c>
      <c r="C26" s="93">
        <v>7150</v>
      </c>
      <c r="D26" s="93">
        <v>328105</v>
      </c>
      <c r="E26" s="93">
        <v>238000</v>
      </c>
      <c r="F26" s="93">
        <v>13883</v>
      </c>
      <c r="G26" s="93">
        <v>0</v>
      </c>
      <c r="H26" s="91">
        <v>69072</v>
      </c>
      <c r="I26" s="93">
        <v>0</v>
      </c>
      <c r="J26" s="94"/>
      <c r="N26" s="138"/>
    </row>
    <row r="27" spans="2:14" ht="16.5" customHeight="1">
      <c r="B27" s="100">
        <v>43709</v>
      </c>
      <c r="C27" s="93">
        <v>7150</v>
      </c>
      <c r="D27" s="93">
        <v>349586</v>
      </c>
      <c r="E27" s="93">
        <v>238000</v>
      </c>
      <c r="F27" s="93">
        <v>30742</v>
      </c>
      <c r="G27" s="93">
        <v>0</v>
      </c>
      <c r="H27" s="91">
        <v>73695</v>
      </c>
      <c r="I27" s="93">
        <v>0</v>
      </c>
      <c r="J27" s="94"/>
      <c r="N27" s="138"/>
    </row>
    <row r="28" spans="2:14" ht="16.5" customHeight="1">
      <c r="B28" s="100">
        <v>43739</v>
      </c>
      <c r="C28" s="93">
        <v>7290</v>
      </c>
      <c r="D28" s="93">
        <v>348463</v>
      </c>
      <c r="E28" s="93">
        <v>238000</v>
      </c>
      <c r="F28" s="93">
        <v>29750</v>
      </c>
      <c r="G28" s="93">
        <v>0</v>
      </c>
      <c r="H28" s="91">
        <v>73423</v>
      </c>
      <c r="I28" s="93">
        <v>0</v>
      </c>
      <c r="J28" s="94"/>
      <c r="N28" s="138"/>
    </row>
    <row r="29" spans="2:14" ht="16.5" customHeight="1">
      <c r="B29" s="100">
        <v>43770</v>
      </c>
      <c r="C29" s="93">
        <v>7290</v>
      </c>
      <c r="D29" s="93">
        <v>339617</v>
      </c>
      <c r="E29" s="93">
        <v>238000</v>
      </c>
      <c r="F29" s="93">
        <v>22808</v>
      </c>
      <c r="G29" s="93">
        <v>0</v>
      </c>
      <c r="H29" s="91">
        <v>71519</v>
      </c>
      <c r="I29" s="93">
        <v>0</v>
      </c>
      <c r="J29" s="94"/>
      <c r="N29" s="138"/>
    </row>
    <row r="30" spans="2:14" ht="16.5" customHeight="1">
      <c r="B30" s="100">
        <v>43800</v>
      </c>
      <c r="C30" s="93">
        <v>7290</v>
      </c>
      <c r="D30" s="93">
        <v>338354</v>
      </c>
      <c r="E30" s="93">
        <v>238000</v>
      </c>
      <c r="F30" s="93">
        <v>21817</v>
      </c>
      <c r="G30" s="93">
        <v>0</v>
      </c>
      <c r="H30" s="93">
        <v>71247</v>
      </c>
      <c r="I30" s="93">
        <v>0</v>
      </c>
      <c r="J30" s="94"/>
      <c r="N30" s="138"/>
    </row>
    <row r="31" spans="2:14" ht="16.5" customHeight="1">
      <c r="B31" s="100">
        <v>43831</v>
      </c>
      <c r="C31" s="93">
        <v>7290</v>
      </c>
      <c r="D31" s="93">
        <v>335827</v>
      </c>
      <c r="E31" s="93">
        <v>238000</v>
      </c>
      <c r="F31" s="93">
        <v>19833</v>
      </c>
      <c r="G31" s="93">
        <v>0</v>
      </c>
      <c r="H31" s="93">
        <v>70703</v>
      </c>
      <c r="I31" s="93">
        <v>0</v>
      </c>
      <c r="J31" s="94"/>
      <c r="N31" s="138"/>
    </row>
    <row r="32" spans="2:14" ht="16.5" customHeight="1">
      <c r="B32" s="100">
        <v>43862</v>
      </c>
      <c r="C32" s="93">
        <v>7290</v>
      </c>
      <c r="D32" s="93">
        <v>345935</v>
      </c>
      <c r="E32" s="93">
        <v>238000</v>
      </c>
      <c r="F32" s="93">
        <v>27767</v>
      </c>
      <c r="G32" s="93">
        <v>0</v>
      </c>
      <c r="H32" s="93">
        <v>72879</v>
      </c>
      <c r="I32" s="93">
        <v>0</v>
      </c>
      <c r="J32" s="94"/>
      <c r="N32" s="138"/>
    </row>
    <row r="33" spans="2:14" ht="16.5" customHeight="1" thickBot="1">
      <c r="B33" s="101">
        <v>43891</v>
      </c>
      <c r="C33" s="95">
        <v>7290</v>
      </c>
      <c r="D33" s="95">
        <v>310555</v>
      </c>
      <c r="E33" s="95">
        <v>238000</v>
      </c>
      <c r="F33" s="95">
        <v>0</v>
      </c>
      <c r="G33" s="95">
        <v>0</v>
      </c>
      <c r="H33" s="95">
        <v>65265</v>
      </c>
      <c r="I33" s="95">
        <v>0</v>
      </c>
      <c r="J33" s="96"/>
      <c r="N33" s="138"/>
    </row>
    <row r="34" spans="2:16" ht="16.5" customHeight="1" thickTop="1">
      <c r="B34" s="102" t="s">
        <v>355</v>
      </c>
      <c r="C34" s="103">
        <v>79490</v>
      </c>
      <c r="D34" s="103">
        <v>3900624</v>
      </c>
      <c r="E34" s="103">
        <v>2618000</v>
      </c>
      <c r="F34" s="103">
        <v>380800</v>
      </c>
      <c r="G34" s="103">
        <v>0</v>
      </c>
      <c r="H34" s="103">
        <v>822334</v>
      </c>
      <c r="I34" s="103">
        <v>0</v>
      </c>
      <c r="J34" s="87" t="s">
        <v>409</v>
      </c>
      <c r="K34" s="126">
        <f>D34</f>
        <v>3900624</v>
      </c>
      <c r="L34" s="136" t="s">
        <v>441</v>
      </c>
      <c r="M34" s="136" t="s">
        <v>472</v>
      </c>
      <c r="N34" s="137" t="s">
        <v>409</v>
      </c>
      <c r="O34" s="139">
        <v>3900624</v>
      </c>
      <c r="P34" s="136" t="s">
        <v>491</v>
      </c>
    </row>
    <row r="35" spans="2:14" ht="16.5" customHeight="1">
      <c r="B35" s="105"/>
      <c r="C35" s="105"/>
      <c r="D35" s="105"/>
      <c r="E35" s="105"/>
      <c r="F35" s="105"/>
      <c r="G35" s="105"/>
      <c r="H35" s="105"/>
      <c r="I35" s="105"/>
      <c r="J35" s="105"/>
      <c r="N35" s="140"/>
    </row>
    <row r="36" spans="2:14" ht="16.5" customHeight="1">
      <c r="B36" s="105" t="s">
        <v>360</v>
      </c>
      <c r="C36" s="105"/>
      <c r="D36" s="106" t="s">
        <v>361</v>
      </c>
      <c r="E36" s="105"/>
      <c r="F36" s="105" t="s">
        <v>362</v>
      </c>
      <c r="G36" s="105" t="s">
        <v>363</v>
      </c>
      <c r="H36" s="105"/>
      <c r="I36" s="105"/>
      <c r="J36" s="105"/>
      <c r="N36" s="140"/>
    </row>
    <row r="37" spans="2:14" ht="16.5" customHeight="1">
      <c r="B37" s="880" t="s">
        <v>345</v>
      </c>
      <c r="C37" s="882" t="s">
        <v>348</v>
      </c>
      <c r="D37" s="884" t="s">
        <v>346</v>
      </c>
      <c r="E37" s="886" t="s">
        <v>347</v>
      </c>
      <c r="F37" s="887"/>
      <c r="G37" s="887"/>
      <c r="H37" s="887"/>
      <c r="I37" s="888"/>
      <c r="J37" s="880" t="s">
        <v>349</v>
      </c>
      <c r="N37" s="901" t="s">
        <v>349</v>
      </c>
    </row>
    <row r="38" spans="2:14" ht="16.5" customHeight="1" thickBot="1">
      <c r="B38" s="881"/>
      <c r="C38" s="883"/>
      <c r="D38" s="885"/>
      <c r="E38" s="107" t="s">
        <v>350</v>
      </c>
      <c r="F38" s="107" t="s">
        <v>351</v>
      </c>
      <c r="G38" s="107" t="s">
        <v>352</v>
      </c>
      <c r="H38" s="107" t="s">
        <v>353</v>
      </c>
      <c r="I38" s="107" t="s">
        <v>354</v>
      </c>
      <c r="J38" s="881"/>
      <c r="N38" s="901"/>
    </row>
    <row r="39" spans="2:14" ht="16.5" customHeight="1" thickTop="1">
      <c r="B39" s="99">
        <v>43556</v>
      </c>
      <c r="C39" s="91">
        <v>16610</v>
      </c>
      <c r="D39" s="91">
        <v>376798</v>
      </c>
      <c r="E39" s="91">
        <v>281500</v>
      </c>
      <c r="F39" s="91">
        <v>1173</v>
      </c>
      <c r="G39" s="91">
        <v>0</v>
      </c>
      <c r="H39" s="91">
        <v>77515</v>
      </c>
      <c r="I39" s="92">
        <v>0</v>
      </c>
      <c r="J39" s="92"/>
      <c r="N39" s="138"/>
    </row>
    <row r="40" spans="2:14" ht="16.5" customHeight="1">
      <c r="B40" s="100">
        <v>43586</v>
      </c>
      <c r="C40" s="93">
        <v>16610</v>
      </c>
      <c r="D40" s="93">
        <v>415656</v>
      </c>
      <c r="E40" s="93">
        <v>281500</v>
      </c>
      <c r="F40" s="93">
        <v>31669</v>
      </c>
      <c r="G40" s="93">
        <v>0</v>
      </c>
      <c r="H40" s="91">
        <v>85877</v>
      </c>
      <c r="I40" s="94"/>
      <c r="J40" s="94"/>
      <c r="N40" s="138"/>
    </row>
    <row r="41" spans="2:14" ht="16.5" customHeight="1">
      <c r="B41" s="100">
        <v>43617</v>
      </c>
      <c r="C41" s="93">
        <v>16610</v>
      </c>
      <c r="D41" s="93">
        <v>445547</v>
      </c>
      <c r="E41" s="93">
        <v>281500</v>
      </c>
      <c r="F41" s="93">
        <v>55127</v>
      </c>
      <c r="G41" s="93">
        <v>0</v>
      </c>
      <c r="H41" s="91">
        <v>92310</v>
      </c>
      <c r="I41" s="94"/>
      <c r="J41" s="94"/>
      <c r="N41" s="138"/>
    </row>
    <row r="42" spans="2:14" ht="16.5" customHeight="1">
      <c r="B42" s="100">
        <v>43647</v>
      </c>
      <c r="C42" s="93">
        <v>16610</v>
      </c>
      <c r="D42" s="93">
        <v>490327</v>
      </c>
      <c r="E42" s="93">
        <v>281500</v>
      </c>
      <c r="F42" s="93">
        <v>87969</v>
      </c>
      <c r="G42" s="93">
        <v>2932</v>
      </c>
      <c r="H42" s="91">
        <v>101316</v>
      </c>
      <c r="I42" s="94"/>
      <c r="J42" s="94"/>
      <c r="N42" s="138"/>
    </row>
    <row r="43" spans="2:14" ht="16.5" customHeight="1">
      <c r="B43" s="100">
        <v>43678</v>
      </c>
      <c r="C43" s="93">
        <v>16610</v>
      </c>
      <c r="D43" s="93">
        <v>470955</v>
      </c>
      <c r="E43" s="93">
        <v>281500</v>
      </c>
      <c r="F43" s="93">
        <v>75067</v>
      </c>
      <c r="G43" s="93">
        <v>0</v>
      </c>
      <c r="H43" s="91">
        <v>97778</v>
      </c>
      <c r="I43" s="94"/>
      <c r="J43" s="94"/>
      <c r="N43" s="138"/>
    </row>
    <row r="44" spans="2:14" ht="16.5" customHeight="1">
      <c r="B44" s="100">
        <v>43709</v>
      </c>
      <c r="C44" s="93">
        <v>16610</v>
      </c>
      <c r="D44" s="93">
        <v>454458</v>
      </c>
      <c r="E44" s="93">
        <v>281500</v>
      </c>
      <c r="F44" s="93">
        <v>59819</v>
      </c>
      <c r="G44" s="93">
        <v>2932</v>
      </c>
      <c r="H44" s="91">
        <v>93597</v>
      </c>
      <c r="I44" s="94"/>
      <c r="J44" s="94"/>
      <c r="N44" s="138"/>
    </row>
    <row r="45" spans="2:14" ht="16.5" customHeight="1">
      <c r="B45" s="100">
        <v>43739</v>
      </c>
      <c r="C45" s="93">
        <v>16930</v>
      </c>
      <c r="D45" s="93">
        <v>501137</v>
      </c>
      <c r="E45" s="93">
        <v>281500</v>
      </c>
      <c r="F45" s="93">
        <v>97352</v>
      </c>
      <c r="G45" s="93">
        <v>1466</v>
      </c>
      <c r="H45" s="91">
        <v>103889</v>
      </c>
      <c r="I45" s="94"/>
      <c r="J45" s="94"/>
      <c r="N45" s="138"/>
    </row>
    <row r="46" spans="2:14" ht="16.5" customHeight="1">
      <c r="B46" s="100">
        <v>43770</v>
      </c>
      <c r="C46" s="93">
        <v>16930</v>
      </c>
      <c r="D46" s="93">
        <v>409998</v>
      </c>
      <c r="E46" s="93">
        <v>281500</v>
      </c>
      <c r="F46" s="93">
        <v>26977</v>
      </c>
      <c r="G46" s="93">
        <v>0</v>
      </c>
      <c r="H46" s="91">
        <v>84591</v>
      </c>
      <c r="I46" s="94"/>
      <c r="J46" s="94"/>
      <c r="N46" s="138"/>
    </row>
    <row r="47" spans="2:14" ht="16.5" customHeight="1">
      <c r="B47" s="100">
        <v>43800</v>
      </c>
      <c r="C47" s="93">
        <v>16930</v>
      </c>
      <c r="D47" s="93">
        <v>424944</v>
      </c>
      <c r="E47" s="93">
        <v>281500</v>
      </c>
      <c r="F47" s="93">
        <v>38706</v>
      </c>
      <c r="G47" s="93">
        <v>0</v>
      </c>
      <c r="H47" s="93">
        <v>87807</v>
      </c>
      <c r="I47" s="93">
        <v>0</v>
      </c>
      <c r="J47" s="94"/>
      <c r="N47" s="138"/>
    </row>
    <row r="48" spans="2:14" ht="16.5" customHeight="1">
      <c r="B48" s="100">
        <v>43831</v>
      </c>
      <c r="C48" s="93">
        <v>16930</v>
      </c>
      <c r="D48" s="93">
        <v>399536</v>
      </c>
      <c r="E48" s="93">
        <v>281500</v>
      </c>
      <c r="F48" s="93">
        <v>18767</v>
      </c>
      <c r="G48" s="93">
        <v>0</v>
      </c>
      <c r="H48" s="93">
        <v>82339</v>
      </c>
      <c r="I48" s="93">
        <v>0</v>
      </c>
      <c r="J48" s="94"/>
      <c r="N48" s="138"/>
    </row>
    <row r="49" spans="2:14" ht="16.5" customHeight="1">
      <c r="B49" s="100">
        <v>43862</v>
      </c>
      <c r="C49" s="93">
        <v>16930</v>
      </c>
      <c r="D49" s="93">
        <v>389074</v>
      </c>
      <c r="E49" s="93">
        <v>281500</v>
      </c>
      <c r="F49" s="93">
        <v>10556</v>
      </c>
      <c r="G49" s="93">
        <v>0</v>
      </c>
      <c r="H49" s="93">
        <v>80088</v>
      </c>
      <c r="I49" s="93">
        <v>0</v>
      </c>
      <c r="J49" s="94"/>
      <c r="N49" s="138"/>
    </row>
    <row r="50" spans="2:14" ht="16.5" customHeight="1" thickBot="1">
      <c r="B50" s="101">
        <v>43891</v>
      </c>
      <c r="C50" s="95">
        <v>16930</v>
      </c>
      <c r="D50" s="95">
        <v>429427</v>
      </c>
      <c r="E50" s="95">
        <v>281500</v>
      </c>
      <c r="F50" s="95">
        <v>42225</v>
      </c>
      <c r="G50" s="95">
        <v>0</v>
      </c>
      <c r="H50" s="95">
        <v>88772</v>
      </c>
      <c r="I50" s="95">
        <v>0</v>
      </c>
      <c r="J50" s="96"/>
      <c r="N50" s="138"/>
    </row>
    <row r="51" spans="2:16" ht="16.5" customHeight="1" thickTop="1">
      <c r="B51" s="90" t="s">
        <v>355</v>
      </c>
      <c r="C51" s="97">
        <v>201240</v>
      </c>
      <c r="D51" s="97">
        <v>5207857</v>
      </c>
      <c r="E51" s="97">
        <v>3378000</v>
      </c>
      <c r="F51" s="97">
        <v>545406</v>
      </c>
      <c r="G51" s="97">
        <v>7331</v>
      </c>
      <c r="H51" s="97">
        <v>1075880</v>
      </c>
      <c r="I51" s="97">
        <v>0</v>
      </c>
      <c r="J51" s="87" t="s">
        <v>410</v>
      </c>
      <c r="K51" s="126">
        <f>D51</f>
        <v>5207857</v>
      </c>
      <c r="L51" s="136" t="s">
        <v>441</v>
      </c>
      <c r="M51" s="136" t="s">
        <v>476</v>
      </c>
      <c r="N51" s="137" t="s">
        <v>410</v>
      </c>
      <c r="O51" s="139">
        <v>5207857</v>
      </c>
      <c r="P51" s="136" t="s">
        <v>491</v>
      </c>
    </row>
    <row r="52" spans="2:10" ht="16.5" customHeight="1">
      <c r="B52" s="108"/>
      <c r="C52" s="109"/>
      <c r="D52" s="110"/>
      <c r="E52" s="110"/>
      <c r="F52" s="110"/>
      <c r="G52" s="110"/>
      <c r="H52" s="110"/>
      <c r="I52" s="110"/>
      <c r="J52" s="109"/>
    </row>
    <row r="53" spans="2:10" ht="16.5" customHeight="1">
      <c r="B53" s="108"/>
      <c r="C53" s="110"/>
      <c r="D53" s="110"/>
      <c r="E53" s="110"/>
      <c r="F53" s="110"/>
      <c r="G53" s="110"/>
      <c r="H53" s="110"/>
      <c r="I53" s="110"/>
      <c r="J53" s="109"/>
    </row>
    <row r="54" spans="2:14" ht="16.5" customHeight="1">
      <c r="B54" t="s">
        <v>364</v>
      </c>
      <c r="C54" s="105"/>
      <c r="D54" s="106"/>
      <c r="E54" s="105"/>
      <c r="F54" s="105"/>
      <c r="G54" s="105"/>
      <c r="H54" s="105"/>
      <c r="I54" s="105"/>
      <c r="J54" s="105"/>
      <c r="N54" s="140"/>
    </row>
    <row r="55" spans="2:14" ht="16.5" customHeight="1">
      <c r="B55" s="880" t="s">
        <v>345</v>
      </c>
      <c r="C55" s="882" t="s">
        <v>348</v>
      </c>
      <c r="D55" s="884" t="s">
        <v>346</v>
      </c>
      <c r="E55" s="886" t="s">
        <v>347</v>
      </c>
      <c r="F55" s="887"/>
      <c r="G55" s="887"/>
      <c r="H55" s="887"/>
      <c r="I55" s="888"/>
      <c r="J55" s="880" t="s">
        <v>349</v>
      </c>
      <c r="N55" s="901" t="s">
        <v>349</v>
      </c>
    </row>
    <row r="56" spans="2:14" ht="16.5" customHeight="1" thickBot="1">
      <c r="B56" s="881"/>
      <c r="C56" s="883"/>
      <c r="D56" s="885"/>
      <c r="E56" s="107" t="s">
        <v>350</v>
      </c>
      <c r="F56" s="107" t="s">
        <v>351</v>
      </c>
      <c r="G56" s="107" t="s">
        <v>352</v>
      </c>
      <c r="H56" s="107" t="s">
        <v>353</v>
      </c>
      <c r="I56" s="107" t="s">
        <v>354</v>
      </c>
      <c r="J56" s="881"/>
      <c r="N56" s="901"/>
    </row>
    <row r="57" spans="2:14" ht="16.5" customHeight="1" thickTop="1">
      <c r="B57" s="99">
        <v>43556</v>
      </c>
      <c r="C57" s="91">
        <v>15876</v>
      </c>
      <c r="D57" s="91">
        <v>219751</v>
      </c>
      <c r="E57" s="91">
        <v>160000</v>
      </c>
      <c r="F57" s="91">
        <v>0</v>
      </c>
      <c r="G57" s="91">
        <v>0</v>
      </c>
      <c r="H57" s="91">
        <v>43875</v>
      </c>
      <c r="I57" s="92">
        <v>0</v>
      </c>
      <c r="J57" s="92"/>
      <c r="N57" s="138"/>
    </row>
    <row r="58" spans="2:14" ht="16.5" customHeight="1">
      <c r="B58" s="100">
        <v>43586</v>
      </c>
      <c r="C58" s="93">
        <v>15876</v>
      </c>
      <c r="D58" s="93">
        <v>219751</v>
      </c>
      <c r="E58" s="93">
        <v>160000</v>
      </c>
      <c r="F58" s="93">
        <v>0</v>
      </c>
      <c r="G58" s="93">
        <v>0</v>
      </c>
      <c r="H58" s="91">
        <v>43875</v>
      </c>
      <c r="I58" s="94"/>
      <c r="J58" s="94"/>
      <c r="N58" s="138"/>
    </row>
    <row r="59" spans="2:14" ht="16.5" customHeight="1">
      <c r="B59" s="100">
        <v>43617</v>
      </c>
      <c r="C59" s="93">
        <v>15876</v>
      </c>
      <c r="D59" s="93">
        <v>219751</v>
      </c>
      <c r="E59" s="93">
        <v>160000</v>
      </c>
      <c r="F59" s="93">
        <v>0</v>
      </c>
      <c r="G59" s="93">
        <v>0</v>
      </c>
      <c r="H59" s="91">
        <v>43875</v>
      </c>
      <c r="I59" s="94"/>
      <c r="J59" s="94"/>
      <c r="N59" s="138"/>
    </row>
    <row r="60" spans="2:14" ht="16.5" customHeight="1">
      <c r="B60" s="100">
        <v>43647</v>
      </c>
      <c r="C60" s="93">
        <v>15876</v>
      </c>
      <c r="D60" s="93">
        <v>219751</v>
      </c>
      <c r="E60" s="93">
        <v>160000</v>
      </c>
      <c r="F60" s="93">
        <v>0</v>
      </c>
      <c r="G60" s="93">
        <v>0</v>
      </c>
      <c r="H60" s="91">
        <v>43875</v>
      </c>
      <c r="I60" s="94"/>
      <c r="J60" s="94"/>
      <c r="N60" s="138"/>
    </row>
    <row r="61" spans="2:14" ht="16.5" customHeight="1">
      <c r="B61" s="100">
        <v>43678</v>
      </c>
      <c r="C61" s="93">
        <v>15876</v>
      </c>
      <c r="D61" s="93">
        <v>219751</v>
      </c>
      <c r="E61" s="93">
        <v>160000</v>
      </c>
      <c r="F61" s="93">
        <v>0</v>
      </c>
      <c r="G61" s="93">
        <v>0</v>
      </c>
      <c r="H61" s="91">
        <v>43875</v>
      </c>
      <c r="I61" s="94"/>
      <c r="J61" s="94"/>
      <c r="N61" s="138"/>
    </row>
    <row r="62" spans="2:14" ht="16.5" customHeight="1">
      <c r="B62" s="100">
        <v>43709</v>
      </c>
      <c r="C62" s="93">
        <v>15876</v>
      </c>
      <c r="D62" s="93">
        <v>219751</v>
      </c>
      <c r="E62" s="93">
        <v>160000</v>
      </c>
      <c r="F62" s="93">
        <v>0</v>
      </c>
      <c r="G62" s="93">
        <v>0</v>
      </c>
      <c r="H62" s="91">
        <v>43875</v>
      </c>
      <c r="I62" s="94"/>
      <c r="J62" s="94"/>
      <c r="N62" s="138"/>
    </row>
    <row r="63" spans="2:14" ht="16.5" customHeight="1">
      <c r="B63" s="100">
        <v>43739</v>
      </c>
      <c r="C63" s="93">
        <v>16194</v>
      </c>
      <c r="D63" s="93">
        <v>237058</v>
      </c>
      <c r="E63" s="93">
        <v>160000</v>
      </c>
      <c r="F63" s="93">
        <v>13333</v>
      </c>
      <c r="G63" s="93">
        <v>0</v>
      </c>
      <c r="H63" s="91">
        <v>47532</v>
      </c>
      <c r="I63" s="94"/>
      <c r="J63" s="94"/>
      <c r="N63" s="138"/>
    </row>
    <row r="64" spans="2:14" ht="16.5" customHeight="1">
      <c r="B64" s="100">
        <v>43770</v>
      </c>
      <c r="C64" s="93">
        <v>16194</v>
      </c>
      <c r="D64" s="93">
        <v>228564</v>
      </c>
      <c r="E64" s="93">
        <v>160000</v>
      </c>
      <c r="F64" s="93">
        <v>6667</v>
      </c>
      <c r="G64" s="93">
        <v>0</v>
      </c>
      <c r="H64" s="91">
        <v>45704</v>
      </c>
      <c r="I64" s="94"/>
      <c r="J64" s="94"/>
      <c r="N64" s="138"/>
    </row>
    <row r="65" spans="2:14" ht="16.5" customHeight="1">
      <c r="B65" s="100">
        <v>43800</v>
      </c>
      <c r="C65" s="93">
        <v>16194</v>
      </c>
      <c r="D65" s="93">
        <v>226865</v>
      </c>
      <c r="E65" s="93">
        <v>160000</v>
      </c>
      <c r="F65" s="93">
        <v>5333</v>
      </c>
      <c r="G65" s="93">
        <v>0</v>
      </c>
      <c r="H65" s="93">
        <v>45338</v>
      </c>
      <c r="I65" s="93">
        <v>0</v>
      </c>
      <c r="J65" s="94"/>
      <c r="N65" s="138"/>
    </row>
    <row r="66" spans="2:14" ht="16.5" customHeight="1">
      <c r="B66" s="100">
        <v>43831</v>
      </c>
      <c r="C66" s="93">
        <v>16194</v>
      </c>
      <c r="D66" s="93">
        <v>225166</v>
      </c>
      <c r="E66" s="93">
        <v>160000</v>
      </c>
      <c r="F66" s="93">
        <v>4000</v>
      </c>
      <c r="G66" s="93">
        <v>0</v>
      </c>
      <c r="H66" s="93">
        <v>44972</v>
      </c>
      <c r="I66" s="93">
        <v>0</v>
      </c>
      <c r="J66" s="94"/>
      <c r="N66" s="138"/>
    </row>
    <row r="67" spans="2:14" ht="16.5" customHeight="1">
      <c r="B67" s="100">
        <v>43862</v>
      </c>
      <c r="C67" s="93">
        <v>16194</v>
      </c>
      <c r="D67" s="93">
        <v>223467</v>
      </c>
      <c r="E67" s="93">
        <v>160000</v>
      </c>
      <c r="F67" s="93">
        <v>2667</v>
      </c>
      <c r="G67" s="93">
        <v>0</v>
      </c>
      <c r="H67" s="93">
        <v>44607</v>
      </c>
      <c r="I67" s="93">
        <v>0</v>
      </c>
      <c r="J67" s="94"/>
      <c r="N67" s="138"/>
    </row>
    <row r="68" spans="2:14" ht="16.5" customHeight="1" thickBot="1">
      <c r="B68" s="101">
        <v>43891</v>
      </c>
      <c r="C68" s="95">
        <v>16194</v>
      </c>
      <c r="D68" s="95">
        <v>220069</v>
      </c>
      <c r="E68" s="95">
        <v>160000</v>
      </c>
      <c r="F68" s="95">
        <v>0</v>
      </c>
      <c r="G68" s="95">
        <v>0</v>
      </c>
      <c r="H68" s="95">
        <v>43875</v>
      </c>
      <c r="I68" s="95">
        <v>0</v>
      </c>
      <c r="J68" s="96"/>
      <c r="N68" s="138"/>
    </row>
    <row r="69" spans="2:16" ht="16.5" customHeight="1" thickTop="1">
      <c r="B69" s="90" t="s">
        <v>355</v>
      </c>
      <c r="C69" s="97">
        <v>192417</v>
      </c>
      <c r="D69" s="97">
        <v>2679695</v>
      </c>
      <c r="E69" s="97">
        <v>1920000</v>
      </c>
      <c r="F69" s="97">
        <v>32000</v>
      </c>
      <c r="G69" s="97">
        <v>0</v>
      </c>
      <c r="H69" s="97">
        <v>535279</v>
      </c>
      <c r="I69" s="97">
        <v>0</v>
      </c>
      <c r="J69" s="87" t="s">
        <v>411</v>
      </c>
      <c r="K69" s="126">
        <f>D69</f>
        <v>2679695</v>
      </c>
      <c r="L69" s="136" t="s">
        <v>441</v>
      </c>
      <c r="M69" s="141" t="s">
        <v>473</v>
      </c>
      <c r="N69" s="137" t="s">
        <v>411</v>
      </c>
      <c r="O69" s="139">
        <v>2679695</v>
      </c>
      <c r="P69" s="136" t="s">
        <v>491</v>
      </c>
    </row>
    <row r="70" spans="2:10" ht="16.5" customHeight="1">
      <c r="B70" s="108"/>
      <c r="C70" s="109"/>
      <c r="D70" s="110"/>
      <c r="E70" s="110"/>
      <c r="F70" s="110"/>
      <c r="G70" s="110"/>
      <c r="H70" s="110"/>
      <c r="I70" s="110"/>
      <c r="J70" s="109"/>
    </row>
    <row r="71" spans="2:10" ht="16.5" customHeight="1">
      <c r="B71" s="108"/>
      <c r="C71" s="110"/>
      <c r="D71" s="110"/>
      <c r="E71" s="110"/>
      <c r="F71" s="110"/>
      <c r="G71" s="110"/>
      <c r="H71" s="110"/>
      <c r="I71" s="110"/>
      <c r="J71" s="109"/>
    </row>
    <row r="72" spans="2:14" ht="16.5" customHeight="1">
      <c r="B72" t="s">
        <v>365</v>
      </c>
      <c r="C72" s="105"/>
      <c r="D72" s="106"/>
      <c r="E72" s="105"/>
      <c r="F72" s="105"/>
      <c r="G72" s="105"/>
      <c r="H72" s="105"/>
      <c r="I72" s="105"/>
      <c r="J72" s="105"/>
      <c r="N72" s="140"/>
    </row>
    <row r="73" spans="2:14" ht="16.5" customHeight="1">
      <c r="B73" s="880" t="s">
        <v>345</v>
      </c>
      <c r="C73" s="882" t="s">
        <v>348</v>
      </c>
      <c r="D73" s="884" t="s">
        <v>346</v>
      </c>
      <c r="E73" s="886" t="s">
        <v>347</v>
      </c>
      <c r="F73" s="887"/>
      <c r="G73" s="887"/>
      <c r="H73" s="887"/>
      <c r="I73" s="888"/>
      <c r="J73" s="880" t="s">
        <v>349</v>
      </c>
      <c r="N73" s="901" t="s">
        <v>349</v>
      </c>
    </row>
    <row r="74" spans="2:14" ht="16.5" customHeight="1" thickBot="1">
      <c r="B74" s="881"/>
      <c r="C74" s="883"/>
      <c r="D74" s="885"/>
      <c r="E74" s="107" t="s">
        <v>350</v>
      </c>
      <c r="F74" s="107" t="s">
        <v>351</v>
      </c>
      <c r="G74" s="107" t="s">
        <v>352</v>
      </c>
      <c r="H74" s="107" t="s">
        <v>353</v>
      </c>
      <c r="I74" s="107" t="s">
        <v>354</v>
      </c>
      <c r="J74" s="881"/>
      <c r="N74" s="901"/>
    </row>
    <row r="75" spans="2:14" ht="16.5" customHeight="1" thickTop="1">
      <c r="B75" s="111">
        <v>43556</v>
      </c>
      <c r="C75" s="103"/>
      <c r="D75" s="103">
        <v>0</v>
      </c>
      <c r="E75" s="103">
        <v>0</v>
      </c>
      <c r="F75" s="103">
        <v>0</v>
      </c>
      <c r="G75" s="103">
        <v>0</v>
      </c>
      <c r="H75" s="103">
        <v>0</v>
      </c>
      <c r="I75" s="104">
        <v>0</v>
      </c>
      <c r="J75" s="104"/>
      <c r="N75" s="140"/>
    </row>
    <row r="76" spans="2:14" ht="16.5" customHeight="1">
      <c r="B76" s="112">
        <v>43586</v>
      </c>
      <c r="C76" s="113"/>
      <c r="D76" s="113">
        <v>0</v>
      </c>
      <c r="E76" s="113">
        <v>0</v>
      </c>
      <c r="F76" s="113">
        <v>0</v>
      </c>
      <c r="G76" s="113">
        <v>0</v>
      </c>
      <c r="H76" s="103">
        <v>0</v>
      </c>
      <c r="I76" s="114"/>
      <c r="J76" s="114"/>
      <c r="N76" s="140"/>
    </row>
    <row r="77" spans="2:14" ht="16.5" customHeight="1">
      <c r="B77" s="112">
        <v>43617</v>
      </c>
      <c r="C77" s="113"/>
      <c r="D77" s="113">
        <v>0</v>
      </c>
      <c r="E77" s="113">
        <v>0</v>
      </c>
      <c r="F77" s="113">
        <v>0</v>
      </c>
      <c r="G77" s="113">
        <v>0</v>
      </c>
      <c r="H77" s="103">
        <v>0</v>
      </c>
      <c r="I77" s="114"/>
      <c r="J77" s="114"/>
      <c r="N77" s="140"/>
    </row>
    <row r="78" spans="2:14" ht="16.5" customHeight="1">
      <c r="B78" s="112">
        <v>43647</v>
      </c>
      <c r="C78" s="113"/>
      <c r="D78" s="113">
        <v>0</v>
      </c>
      <c r="E78" s="113">
        <v>0</v>
      </c>
      <c r="F78" s="113">
        <v>0</v>
      </c>
      <c r="G78" s="113">
        <v>0</v>
      </c>
      <c r="H78" s="103">
        <v>0</v>
      </c>
      <c r="I78" s="114"/>
      <c r="J78" s="114"/>
      <c r="N78" s="140"/>
    </row>
    <row r="79" spans="2:14" ht="16.5" customHeight="1">
      <c r="B79" s="112">
        <v>43678</v>
      </c>
      <c r="C79" s="113"/>
      <c r="D79" s="113">
        <v>0</v>
      </c>
      <c r="E79" s="113">
        <v>0</v>
      </c>
      <c r="F79" s="113">
        <v>0</v>
      </c>
      <c r="G79" s="113">
        <v>0</v>
      </c>
      <c r="H79" s="103">
        <v>0</v>
      </c>
      <c r="I79" s="114"/>
      <c r="J79" s="114"/>
      <c r="N79" s="140"/>
    </row>
    <row r="80" spans="2:14" ht="16.5" customHeight="1">
      <c r="B80" s="112">
        <v>43709</v>
      </c>
      <c r="C80" s="113"/>
      <c r="D80" s="113">
        <v>0</v>
      </c>
      <c r="E80" s="113">
        <v>0</v>
      </c>
      <c r="F80" s="113">
        <v>0</v>
      </c>
      <c r="G80" s="113">
        <v>0</v>
      </c>
      <c r="H80" s="103">
        <v>0</v>
      </c>
      <c r="I80" s="114"/>
      <c r="J80" s="114"/>
      <c r="N80" s="140"/>
    </row>
    <row r="81" spans="2:14" ht="16.5" customHeight="1">
      <c r="B81" s="112">
        <v>43739</v>
      </c>
      <c r="C81" s="113"/>
      <c r="D81" s="113">
        <v>0</v>
      </c>
      <c r="E81" s="113">
        <v>0</v>
      </c>
      <c r="F81" s="113">
        <v>0</v>
      </c>
      <c r="G81" s="113">
        <v>0</v>
      </c>
      <c r="H81" s="103">
        <v>0</v>
      </c>
      <c r="I81" s="114"/>
      <c r="J81" s="114"/>
      <c r="N81" s="140"/>
    </row>
    <row r="82" spans="2:14" ht="16.5" customHeight="1">
      <c r="B82" s="112">
        <v>43770</v>
      </c>
      <c r="C82" s="113"/>
      <c r="D82" s="113">
        <v>0</v>
      </c>
      <c r="E82" s="113">
        <v>0</v>
      </c>
      <c r="F82" s="113">
        <v>0</v>
      </c>
      <c r="G82" s="113">
        <v>0</v>
      </c>
      <c r="H82" s="103">
        <v>0</v>
      </c>
      <c r="I82" s="114"/>
      <c r="J82" s="114"/>
      <c r="N82" s="140"/>
    </row>
    <row r="83" spans="2:14" ht="16.5" customHeight="1">
      <c r="B83" s="100">
        <v>43800</v>
      </c>
      <c r="C83" s="93">
        <v>18864</v>
      </c>
      <c r="D83" s="93">
        <v>222739</v>
      </c>
      <c r="E83" s="93">
        <v>160000</v>
      </c>
      <c r="F83" s="93">
        <v>0</v>
      </c>
      <c r="G83" s="93">
        <v>0</v>
      </c>
      <c r="H83" s="93">
        <v>43875</v>
      </c>
      <c r="I83" s="93">
        <v>0</v>
      </c>
      <c r="J83" s="94"/>
      <c r="N83" s="138"/>
    </row>
    <row r="84" spans="2:14" ht="16.5" customHeight="1">
      <c r="B84" s="100">
        <v>43831</v>
      </c>
      <c r="C84" s="93">
        <v>17816</v>
      </c>
      <c r="D84" s="93">
        <v>221691</v>
      </c>
      <c r="E84" s="93">
        <v>160000</v>
      </c>
      <c r="F84" s="93">
        <v>0</v>
      </c>
      <c r="G84" s="93">
        <v>0</v>
      </c>
      <c r="H84" s="93">
        <v>43875</v>
      </c>
      <c r="I84" s="93">
        <v>0</v>
      </c>
      <c r="J84" s="94"/>
      <c r="N84" s="138"/>
    </row>
    <row r="85" spans="2:14" ht="16.5" customHeight="1">
      <c r="B85" s="100">
        <v>43862</v>
      </c>
      <c r="C85" s="93">
        <v>16768</v>
      </c>
      <c r="D85" s="93">
        <v>220643</v>
      </c>
      <c r="E85" s="93">
        <v>160000</v>
      </c>
      <c r="F85" s="93">
        <v>0</v>
      </c>
      <c r="G85" s="93">
        <v>0</v>
      </c>
      <c r="H85" s="93">
        <v>43875</v>
      </c>
      <c r="I85" s="93">
        <v>0</v>
      </c>
      <c r="J85" s="94"/>
      <c r="N85" s="138"/>
    </row>
    <row r="86" spans="2:14" ht="16.5" customHeight="1" thickBot="1">
      <c r="B86" s="127">
        <v>43891</v>
      </c>
      <c r="C86" s="123"/>
      <c r="D86" s="123"/>
      <c r="E86" s="123"/>
      <c r="F86" s="123">
        <v>0</v>
      </c>
      <c r="G86" s="123">
        <v>0</v>
      </c>
      <c r="H86" s="123"/>
      <c r="I86" s="123">
        <v>0</v>
      </c>
      <c r="J86" s="128"/>
      <c r="N86" s="140"/>
    </row>
    <row r="87" spans="2:16" ht="16.5" customHeight="1" thickTop="1">
      <c r="B87" s="90" t="s">
        <v>355</v>
      </c>
      <c r="C87" s="97">
        <v>70216</v>
      </c>
      <c r="D87" s="97">
        <f>SUM(D83:D85)</f>
        <v>665073</v>
      </c>
      <c r="E87" s="97">
        <v>640000</v>
      </c>
      <c r="F87" s="97">
        <v>0</v>
      </c>
      <c r="G87" s="97">
        <v>0</v>
      </c>
      <c r="H87" s="97">
        <v>175501</v>
      </c>
      <c r="I87" s="97">
        <v>0</v>
      </c>
      <c r="J87" s="87" t="s">
        <v>412</v>
      </c>
      <c r="K87" s="126">
        <f>D87</f>
        <v>665073</v>
      </c>
      <c r="L87" s="136" t="s">
        <v>442</v>
      </c>
      <c r="M87" s="136" t="s">
        <v>334</v>
      </c>
      <c r="N87" s="137" t="s">
        <v>412</v>
      </c>
      <c r="O87" s="139">
        <v>665073</v>
      </c>
      <c r="P87" s="136" t="s">
        <v>492</v>
      </c>
    </row>
    <row r="88" spans="2:10" ht="16.5" customHeight="1">
      <c r="B88" s="108"/>
      <c r="C88" s="109"/>
      <c r="D88" s="110"/>
      <c r="E88" s="110"/>
      <c r="F88" s="110"/>
      <c r="G88" s="110"/>
      <c r="H88" s="110"/>
      <c r="I88" s="110"/>
      <c r="J88" s="109"/>
    </row>
    <row r="89" spans="2:4" ht="16.5" customHeight="1">
      <c r="B89" t="s">
        <v>366</v>
      </c>
      <c r="D89" s="84"/>
    </row>
    <row r="90" spans="2:14" ht="16.5" customHeight="1">
      <c r="B90" s="889" t="s">
        <v>345</v>
      </c>
      <c r="C90" s="873" t="s">
        <v>348</v>
      </c>
      <c r="D90" s="875" t="s">
        <v>346</v>
      </c>
      <c r="E90" s="877" t="s">
        <v>347</v>
      </c>
      <c r="F90" s="878"/>
      <c r="G90" s="878"/>
      <c r="H90" s="878"/>
      <c r="I90" s="879"/>
      <c r="J90" s="871" t="s">
        <v>349</v>
      </c>
      <c r="N90" s="900" t="s">
        <v>349</v>
      </c>
    </row>
    <row r="91" spans="2:14" ht="16.5" customHeight="1" thickBot="1">
      <c r="B91" s="890"/>
      <c r="C91" s="874"/>
      <c r="D91" s="876"/>
      <c r="E91" s="85" t="s">
        <v>350</v>
      </c>
      <c r="F91" s="85" t="s">
        <v>351</v>
      </c>
      <c r="G91" s="85" t="s">
        <v>352</v>
      </c>
      <c r="H91" s="85" t="s">
        <v>353</v>
      </c>
      <c r="I91" s="85" t="s">
        <v>354</v>
      </c>
      <c r="J91" s="872"/>
      <c r="N91" s="900"/>
    </row>
    <row r="92" spans="2:14" ht="16.5" customHeight="1" thickTop="1">
      <c r="B92" s="115" t="s">
        <v>367</v>
      </c>
      <c r="C92" s="91"/>
      <c r="D92" s="91">
        <v>0</v>
      </c>
      <c r="E92" s="91"/>
      <c r="F92" s="91">
        <v>0</v>
      </c>
      <c r="G92" s="91">
        <v>0</v>
      </c>
      <c r="H92" s="91">
        <v>0</v>
      </c>
      <c r="I92" s="91">
        <v>0</v>
      </c>
      <c r="J92" s="91"/>
      <c r="N92" s="142"/>
    </row>
    <row r="93" spans="2:14" ht="16.5" customHeight="1">
      <c r="B93" s="116" t="s">
        <v>368</v>
      </c>
      <c r="C93" s="93">
        <v>0</v>
      </c>
      <c r="D93" s="93">
        <v>0</v>
      </c>
      <c r="E93" s="93"/>
      <c r="F93" s="93">
        <v>0</v>
      </c>
      <c r="G93" s="93">
        <v>0</v>
      </c>
      <c r="H93" s="93">
        <v>0</v>
      </c>
      <c r="I93" s="93">
        <v>0</v>
      </c>
      <c r="J93" s="93"/>
      <c r="N93" s="142"/>
    </row>
    <row r="94" spans="2:14" ht="16.5" customHeight="1">
      <c r="B94" s="116" t="s">
        <v>369</v>
      </c>
      <c r="C94" s="93">
        <v>14200</v>
      </c>
      <c r="D94" s="93">
        <v>287455</v>
      </c>
      <c r="E94" s="93">
        <v>186000</v>
      </c>
      <c r="F94" s="93">
        <v>36250</v>
      </c>
      <c r="G94" s="93">
        <v>0</v>
      </c>
      <c r="H94" s="93">
        <v>51005</v>
      </c>
      <c r="I94" s="93">
        <v>0</v>
      </c>
      <c r="J94" s="93"/>
      <c r="N94" s="142"/>
    </row>
    <row r="95" spans="2:14" ht="16.5" customHeight="1">
      <c r="B95" s="116" t="s">
        <v>370</v>
      </c>
      <c r="C95" s="93">
        <v>14200</v>
      </c>
      <c r="D95" s="93">
        <v>470095</v>
      </c>
      <c r="E95" s="93">
        <v>295000</v>
      </c>
      <c r="F95" s="93">
        <v>80000</v>
      </c>
      <c r="G95" s="93">
        <v>0</v>
      </c>
      <c r="H95" s="93">
        <v>80895</v>
      </c>
      <c r="I95" s="93">
        <v>0</v>
      </c>
      <c r="J95" s="93"/>
      <c r="N95" s="142"/>
    </row>
    <row r="96" spans="2:14" ht="16.5" customHeight="1">
      <c r="B96" s="116" t="s">
        <v>371</v>
      </c>
      <c r="C96" s="93">
        <v>14200</v>
      </c>
      <c r="D96" s="93">
        <v>477813</v>
      </c>
      <c r="E96" s="93">
        <v>304000</v>
      </c>
      <c r="F96" s="93">
        <v>76250</v>
      </c>
      <c r="G96" s="93">
        <v>0</v>
      </c>
      <c r="H96" s="93">
        <v>83363</v>
      </c>
      <c r="I96" s="93">
        <v>0</v>
      </c>
      <c r="J96" s="93"/>
      <c r="N96" s="142"/>
    </row>
    <row r="97" spans="2:14" ht="16.5" customHeight="1">
      <c r="B97" s="116" t="s">
        <v>372</v>
      </c>
      <c r="C97" s="93">
        <v>14200</v>
      </c>
      <c r="D97" s="93">
        <v>448385</v>
      </c>
      <c r="E97" s="93">
        <v>276000</v>
      </c>
      <c r="F97" s="93">
        <v>82500</v>
      </c>
      <c r="G97" s="93">
        <v>0</v>
      </c>
      <c r="H97" s="93">
        <v>75685</v>
      </c>
      <c r="I97" s="93">
        <v>0</v>
      </c>
      <c r="J97" s="93"/>
      <c r="N97" s="142"/>
    </row>
    <row r="98" spans="2:14" ht="16.5" customHeight="1">
      <c r="B98" s="116" t="s">
        <v>373</v>
      </c>
      <c r="C98" s="93">
        <v>13058</v>
      </c>
      <c r="D98" s="93">
        <v>460945</v>
      </c>
      <c r="E98" s="93">
        <v>274000</v>
      </c>
      <c r="F98" s="93">
        <v>98750</v>
      </c>
      <c r="G98" s="93">
        <v>0</v>
      </c>
      <c r="H98" s="93">
        <v>75137</v>
      </c>
      <c r="I98" s="93">
        <v>0</v>
      </c>
      <c r="J98" s="93"/>
      <c r="N98" s="142"/>
    </row>
    <row r="99" spans="2:14" ht="16.5" customHeight="1">
      <c r="B99" s="116" t="s">
        <v>374</v>
      </c>
      <c r="C99" s="93">
        <v>11744</v>
      </c>
      <c r="D99" s="93">
        <v>412751</v>
      </c>
      <c r="E99" s="93">
        <v>248000</v>
      </c>
      <c r="F99" s="93">
        <v>85000</v>
      </c>
      <c r="G99" s="93">
        <v>0</v>
      </c>
      <c r="H99" s="93">
        <v>68007</v>
      </c>
      <c r="I99" s="93">
        <v>0</v>
      </c>
      <c r="J99" s="93"/>
      <c r="N99" s="142"/>
    </row>
    <row r="100" spans="2:14" ht="16.5" customHeight="1">
      <c r="B100" s="116" t="s">
        <v>375</v>
      </c>
      <c r="C100" s="93">
        <v>13946</v>
      </c>
      <c r="D100" s="93">
        <v>487341</v>
      </c>
      <c r="E100" s="93">
        <v>295000</v>
      </c>
      <c r="F100" s="93">
        <v>97500</v>
      </c>
      <c r="G100" s="93">
        <v>0</v>
      </c>
      <c r="H100" s="93">
        <v>80895</v>
      </c>
      <c r="I100" s="93">
        <v>0</v>
      </c>
      <c r="J100" s="93"/>
      <c r="N100" s="142"/>
    </row>
    <row r="101" spans="2:14" ht="16.5" customHeight="1">
      <c r="B101" s="116" t="s">
        <v>376</v>
      </c>
      <c r="C101" s="93">
        <v>11744</v>
      </c>
      <c r="D101" s="93">
        <v>419001</v>
      </c>
      <c r="E101" s="93">
        <v>248000</v>
      </c>
      <c r="F101" s="93">
        <v>91250</v>
      </c>
      <c r="G101" s="93">
        <v>0</v>
      </c>
      <c r="H101" s="93">
        <v>68007</v>
      </c>
      <c r="I101" s="93">
        <v>0</v>
      </c>
      <c r="J101" s="93"/>
      <c r="N101" s="142"/>
    </row>
    <row r="102" spans="2:14" ht="16.5" customHeight="1">
      <c r="B102" s="116" t="s">
        <v>377</v>
      </c>
      <c r="C102" s="93">
        <v>16148</v>
      </c>
      <c r="D102" s="93">
        <v>632629</v>
      </c>
      <c r="E102" s="93">
        <v>345000</v>
      </c>
      <c r="F102" s="93">
        <v>161250</v>
      </c>
      <c r="G102" s="93">
        <v>15625</v>
      </c>
      <c r="H102" s="93">
        <v>94606</v>
      </c>
      <c r="I102" s="93">
        <v>0</v>
      </c>
      <c r="J102" s="93"/>
      <c r="N102" s="142"/>
    </row>
    <row r="103" spans="2:14" ht="16.5" customHeight="1">
      <c r="B103" s="116" t="s">
        <v>378</v>
      </c>
      <c r="C103" s="93">
        <v>15414</v>
      </c>
      <c r="D103" s="93">
        <v>681292</v>
      </c>
      <c r="E103" s="93">
        <v>333000</v>
      </c>
      <c r="F103" s="93">
        <v>190000</v>
      </c>
      <c r="G103" s="93">
        <v>51563</v>
      </c>
      <c r="H103" s="93">
        <v>91316</v>
      </c>
      <c r="I103" s="93">
        <v>0</v>
      </c>
      <c r="J103" s="93"/>
      <c r="N103" s="142"/>
    </row>
    <row r="104" spans="2:14" ht="16.5" customHeight="1" thickBot="1">
      <c r="B104" s="117" t="s">
        <v>379</v>
      </c>
      <c r="C104" s="95">
        <v>6529</v>
      </c>
      <c r="D104" s="95">
        <v>552797</v>
      </c>
      <c r="E104" s="95">
        <v>233000</v>
      </c>
      <c r="F104" s="95">
        <v>190000</v>
      </c>
      <c r="G104" s="95">
        <v>59375</v>
      </c>
      <c r="H104" s="95">
        <v>63893</v>
      </c>
      <c r="I104" s="95">
        <v>0</v>
      </c>
      <c r="J104" s="95"/>
      <c r="N104" s="142"/>
    </row>
    <row r="105" spans="2:16" ht="16.5" customHeight="1" thickTop="1">
      <c r="B105" s="118" t="s">
        <v>355</v>
      </c>
      <c r="C105" s="97">
        <v>145383</v>
      </c>
      <c r="D105" s="97">
        <v>5330504</v>
      </c>
      <c r="E105" s="97">
        <v>3037000</v>
      </c>
      <c r="F105" s="97">
        <v>1188750</v>
      </c>
      <c r="G105" s="97">
        <v>126563</v>
      </c>
      <c r="H105" s="97">
        <v>832809</v>
      </c>
      <c r="I105" s="97">
        <v>0</v>
      </c>
      <c r="J105" s="87" t="s">
        <v>413</v>
      </c>
      <c r="K105" s="126">
        <f>D105</f>
        <v>5330504</v>
      </c>
      <c r="L105" s="136" t="s">
        <v>444</v>
      </c>
      <c r="M105" s="136" t="s">
        <v>335</v>
      </c>
      <c r="N105" s="137" t="s">
        <v>413</v>
      </c>
      <c r="O105" s="139">
        <v>5330504</v>
      </c>
      <c r="P105" s="136" t="s">
        <v>493</v>
      </c>
    </row>
    <row r="106" spans="2:10" ht="16.5" customHeight="1">
      <c r="B106" s="119"/>
      <c r="C106" s="110"/>
      <c r="D106" s="110"/>
      <c r="E106" s="110"/>
      <c r="F106" s="110"/>
      <c r="G106" s="110"/>
      <c r="H106" s="110"/>
      <c r="I106" s="110"/>
      <c r="J106" s="109"/>
    </row>
    <row r="107" spans="2:4" ht="16.5" customHeight="1">
      <c r="B107" s="120" t="s">
        <v>380</v>
      </c>
      <c r="D107" s="84"/>
    </row>
    <row r="108" spans="2:14" ht="16.5" customHeight="1">
      <c r="B108" s="891" t="s">
        <v>345</v>
      </c>
      <c r="C108" s="893" t="s">
        <v>348</v>
      </c>
      <c r="D108" s="895" t="s">
        <v>346</v>
      </c>
      <c r="E108" s="897" t="s">
        <v>347</v>
      </c>
      <c r="F108" s="897"/>
      <c r="G108" s="897"/>
      <c r="H108" s="897"/>
      <c r="I108" s="897"/>
      <c r="J108" s="898" t="s">
        <v>349</v>
      </c>
      <c r="N108" s="900" t="s">
        <v>349</v>
      </c>
    </row>
    <row r="109" spans="2:14" ht="16.5" customHeight="1" thickBot="1">
      <c r="B109" s="892"/>
      <c r="C109" s="894"/>
      <c r="D109" s="896"/>
      <c r="E109" s="85" t="s">
        <v>350</v>
      </c>
      <c r="F109" s="85" t="s">
        <v>351</v>
      </c>
      <c r="G109" s="85" t="s">
        <v>352</v>
      </c>
      <c r="H109" s="85" t="s">
        <v>353</v>
      </c>
      <c r="I109" s="85" t="s">
        <v>354</v>
      </c>
      <c r="J109" s="896"/>
      <c r="N109" s="900"/>
    </row>
    <row r="110" spans="2:14" ht="16.5" customHeight="1" thickTop="1">
      <c r="B110" s="115" t="s">
        <v>367</v>
      </c>
      <c r="C110" s="91">
        <v>0</v>
      </c>
      <c r="D110" s="91">
        <v>0</v>
      </c>
      <c r="E110" s="91">
        <v>0</v>
      </c>
      <c r="F110" s="91">
        <v>0</v>
      </c>
      <c r="G110" s="91">
        <v>0</v>
      </c>
      <c r="H110" s="91">
        <v>0</v>
      </c>
      <c r="I110" s="91">
        <v>0</v>
      </c>
      <c r="J110" s="91"/>
      <c r="N110" s="142"/>
    </row>
    <row r="111" spans="2:14" ht="16.5" customHeight="1">
      <c r="B111" s="116" t="s">
        <v>368</v>
      </c>
      <c r="C111" s="93">
        <v>15260</v>
      </c>
      <c r="D111" s="93">
        <v>99760</v>
      </c>
      <c r="E111" s="93">
        <v>62000</v>
      </c>
      <c r="F111" s="93">
        <v>22500</v>
      </c>
      <c r="G111" s="93">
        <v>0</v>
      </c>
      <c r="H111" s="93">
        <v>0</v>
      </c>
      <c r="I111" s="93">
        <v>0</v>
      </c>
      <c r="J111" s="93"/>
      <c r="N111" s="142"/>
    </row>
    <row r="112" spans="2:14" ht="16.5" customHeight="1">
      <c r="B112" s="116" t="s">
        <v>369</v>
      </c>
      <c r="C112" s="93">
        <v>15260</v>
      </c>
      <c r="D112" s="93">
        <v>458631</v>
      </c>
      <c r="E112" s="93">
        <v>294000</v>
      </c>
      <c r="F112" s="93">
        <v>68750</v>
      </c>
      <c r="G112" s="93">
        <v>0</v>
      </c>
      <c r="H112" s="93">
        <v>80621</v>
      </c>
      <c r="I112" s="93">
        <v>0</v>
      </c>
      <c r="J112" s="93"/>
      <c r="N112" s="142"/>
    </row>
    <row r="113" spans="2:14" ht="16.5" customHeight="1">
      <c r="B113" s="116" t="s">
        <v>370</v>
      </c>
      <c r="C113" s="93">
        <v>15260</v>
      </c>
      <c r="D113" s="93">
        <v>400017</v>
      </c>
      <c r="E113" s="93">
        <v>248000</v>
      </c>
      <c r="F113" s="93">
        <v>68750</v>
      </c>
      <c r="G113" s="93">
        <v>0</v>
      </c>
      <c r="H113" s="93">
        <v>68007</v>
      </c>
      <c r="I113" s="93">
        <v>0</v>
      </c>
      <c r="J113" s="93"/>
      <c r="N113" s="142"/>
    </row>
    <row r="114" spans="2:14" ht="16.5" customHeight="1">
      <c r="B114" s="116" t="s">
        <v>371</v>
      </c>
      <c r="C114" s="93">
        <v>15260</v>
      </c>
      <c r="D114" s="93">
        <v>480172</v>
      </c>
      <c r="E114" s="93">
        <v>306000</v>
      </c>
      <c r="F114" s="93">
        <v>75000</v>
      </c>
      <c r="G114" s="93">
        <v>0</v>
      </c>
      <c r="H114" s="93">
        <v>83912</v>
      </c>
      <c r="I114" s="93">
        <v>0</v>
      </c>
      <c r="J114" s="93"/>
      <c r="N114" s="142"/>
    </row>
    <row r="115" spans="2:14" ht="16.5" customHeight="1">
      <c r="B115" s="116" t="s">
        <v>372</v>
      </c>
      <c r="C115" s="93">
        <v>15260</v>
      </c>
      <c r="D115" s="93">
        <v>461058</v>
      </c>
      <c r="E115" s="93">
        <v>291000</v>
      </c>
      <c r="F115" s="93">
        <v>75000</v>
      </c>
      <c r="G115" s="93">
        <v>0</v>
      </c>
      <c r="H115" s="93">
        <v>79798</v>
      </c>
      <c r="I115" s="93">
        <v>0</v>
      </c>
      <c r="J115" s="93"/>
      <c r="N115" s="142"/>
    </row>
    <row r="116" spans="2:14" ht="16.5" customHeight="1">
      <c r="B116" s="116" t="s">
        <v>373</v>
      </c>
      <c r="C116" s="93">
        <v>15260</v>
      </c>
      <c r="D116" s="93">
        <v>393767</v>
      </c>
      <c r="E116" s="93">
        <v>248000</v>
      </c>
      <c r="F116" s="93">
        <v>62500</v>
      </c>
      <c r="G116" s="93">
        <v>0</v>
      </c>
      <c r="H116" s="93">
        <v>68007</v>
      </c>
      <c r="I116" s="93">
        <v>0</v>
      </c>
      <c r="J116" s="93"/>
      <c r="N116" s="142"/>
    </row>
    <row r="117" spans="2:14" ht="16.5" customHeight="1">
      <c r="B117" s="116" t="s">
        <v>374</v>
      </c>
      <c r="C117" s="93">
        <v>15573</v>
      </c>
      <c r="D117" s="93">
        <v>410279</v>
      </c>
      <c r="E117" s="93">
        <v>233000</v>
      </c>
      <c r="F117" s="93">
        <v>96250</v>
      </c>
      <c r="G117" s="93">
        <v>1563</v>
      </c>
      <c r="H117" s="93">
        <v>63893</v>
      </c>
      <c r="I117" s="93">
        <v>0</v>
      </c>
      <c r="J117" s="93"/>
      <c r="N117" s="142"/>
    </row>
    <row r="118" spans="2:14" ht="16.5" customHeight="1">
      <c r="B118" s="116" t="s">
        <v>375</v>
      </c>
      <c r="C118" s="93">
        <v>15573</v>
      </c>
      <c r="D118" s="93">
        <v>475146</v>
      </c>
      <c r="E118" s="93">
        <v>292000</v>
      </c>
      <c r="F118" s="93">
        <v>87500</v>
      </c>
      <c r="G118" s="93">
        <v>0</v>
      </c>
      <c r="H118" s="93">
        <v>80073</v>
      </c>
      <c r="I118" s="93">
        <v>0</v>
      </c>
      <c r="J118" s="93"/>
      <c r="N118" s="142"/>
    </row>
    <row r="119" spans="2:14" ht="16.5" customHeight="1">
      <c r="B119" s="116" t="s">
        <v>376</v>
      </c>
      <c r="C119" s="93">
        <v>15573</v>
      </c>
      <c r="D119" s="93">
        <v>420935</v>
      </c>
      <c r="E119" s="93">
        <v>273000</v>
      </c>
      <c r="F119" s="93">
        <v>57500</v>
      </c>
      <c r="G119" s="93">
        <v>0</v>
      </c>
      <c r="H119" s="93">
        <v>74862</v>
      </c>
      <c r="I119" s="93">
        <v>0</v>
      </c>
      <c r="J119" s="93"/>
      <c r="N119" s="142"/>
    </row>
    <row r="120" spans="2:14" ht="16.5" customHeight="1">
      <c r="B120" s="116" t="s">
        <v>377</v>
      </c>
      <c r="C120" s="93">
        <v>15573</v>
      </c>
      <c r="D120" s="93">
        <v>583830</v>
      </c>
      <c r="E120" s="93">
        <v>328000</v>
      </c>
      <c r="F120" s="93">
        <v>142500</v>
      </c>
      <c r="G120" s="93">
        <v>7813</v>
      </c>
      <c r="H120" s="93">
        <v>89944</v>
      </c>
      <c r="I120" s="93">
        <v>0</v>
      </c>
      <c r="J120" s="93"/>
      <c r="N120" s="142"/>
    </row>
    <row r="121" spans="2:14" ht="16.5" customHeight="1">
      <c r="B121" s="116" t="s">
        <v>378</v>
      </c>
      <c r="C121" s="93">
        <v>15573</v>
      </c>
      <c r="D121" s="93">
        <v>473670</v>
      </c>
      <c r="E121" s="93">
        <v>244000</v>
      </c>
      <c r="F121" s="93">
        <v>123750</v>
      </c>
      <c r="G121" s="93">
        <v>23438</v>
      </c>
      <c r="H121" s="93">
        <v>66910</v>
      </c>
      <c r="I121" s="93">
        <v>0</v>
      </c>
      <c r="J121" s="93"/>
      <c r="N121" s="142"/>
    </row>
    <row r="122" spans="2:14" ht="16.5" customHeight="1" thickBot="1">
      <c r="B122" s="117" t="s">
        <v>379</v>
      </c>
      <c r="C122" s="95">
        <v>7787</v>
      </c>
      <c r="D122" s="95">
        <v>409528</v>
      </c>
      <c r="E122" s="95">
        <v>249000</v>
      </c>
      <c r="F122" s="95">
        <v>85</v>
      </c>
      <c r="G122" s="95">
        <v>84375</v>
      </c>
      <c r="H122" s="95">
        <v>68281</v>
      </c>
      <c r="I122" s="95">
        <v>0</v>
      </c>
      <c r="J122" s="95"/>
      <c r="N122" s="142"/>
    </row>
    <row r="123" spans="2:16" ht="16.5" customHeight="1" thickTop="1">
      <c r="B123" s="118" t="s">
        <v>355</v>
      </c>
      <c r="C123" s="97">
        <v>177212</v>
      </c>
      <c r="D123" s="97">
        <v>5066793</v>
      </c>
      <c r="E123" s="97">
        <v>3068000</v>
      </c>
      <c r="F123" s="97">
        <v>880085</v>
      </c>
      <c r="G123" s="97">
        <v>117188</v>
      </c>
      <c r="H123" s="97">
        <v>824308</v>
      </c>
      <c r="I123" s="97">
        <v>0</v>
      </c>
      <c r="J123" s="87" t="s">
        <v>414</v>
      </c>
      <c r="K123" s="126">
        <f>D123</f>
        <v>5066793</v>
      </c>
      <c r="L123" s="136" t="s">
        <v>443</v>
      </c>
      <c r="M123" s="136" t="s">
        <v>336</v>
      </c>
      <c r="N123" s="137" t="s">
        <v>414</v>
      </c>
      <c r="O123" s="139">
        <v>5066793</v>
      </c>
      <c r="P123" s="136" t="s">
        <v>494</v>
      </c>
    </row>
    <row r="124" spans="2:10" ht="16.5" customHeight="1">
      <c r="B124" s="119"/>
      <c r="C124" s="110"/>
      <c r="D124" s="110"/>
      <c r="E124" s="110"/>
      <c r="F124" s="110"/>
      <c r="G124" s="110"/>
      <c r="H124" s="110"/>
      <c r="I124" s="110"/>
      <c r="J124" s="109"/>
    </row>
    <row r="125" spans="2:4" ht="16.5" customHeight="1">
      <c r="B125" s="120" t="s">
        <v>381</v>
      </c>
      <c r="D125" s="84"/>
    </row>
    <row r="126" spans="2:14" ht="16.5" customHeight="1">
      <c r="B126" s="891" t="s">
        <v>345</v>
      </c>
      <c r="C126" s="893" t="s">
        <v>348</v>
      </c>
      <c r="D126" s="895" t="s">
        <v>346</v>
      </c>
      <c r="E126" s="897" t="s">
        <v>347</v>
      </c>
      <c r="F126" s="897"/>
      <c r="G126" s="897"/>
      <c r="H126" s="897"/>
      <c r="I126" s="897"/>
      <c r="J126" s="898" t="s">
        <v>349</v>
      </c>
      <c r="N126" s="900" t="s">
        <v>349</v>
      </c>
    </row>
    <row r="127" spans="2:14" ht="16.5" customHeight="1" thickBot="1">
      <c r="B127" s="892"/>
      <c r="C127" s="894"/>
      <c r="D127" s="896"/>
      <c r="E127" s="85" t="s">
        <v>350</v>
      </c>
      <c r="F127" s="85" t="s">
        <v>351</v>
      </c>
      <c r="G127" s="85" t="s">
        <v>352</v>
      </c>
      <c r="H127" s="85" t="s">
        <v>353</v>
      </c>
      <c r="I127" s="85" t="s">
        <v>354</v>
      </c>
      <c r="J127" s="896"/>
      <c r="N127" s="900"/>
    </row>
    <row r="128" spans="2:14" ht="16.5" customHeight="1" thickTop="1">
      <c r="B128" s="115" t="s">
        <v>367</v>
      </c>
      <c r="C128" s="91">
        <v>0</v>
      </c>
      <c r="D128" s="91">
        <v>0</v>
      </c>
      <c r="E128" s="91">
        <v>0</v>
      </c>
      <c r="F128" s="91">
        <v>0</v>
      </c>
      <c r="G128" s="91">
        <v>0</v>
      </c>
      <c r="H128" s="91">
        <v>0</v>
      </c>
      <c r="I128" s="91">
        <v>0</v>
      </c>
      <c r="J128" s="91"/>
      <c r="N128" s="142"/>
    </row>
    <row r="129" spans="2:14" ht="16.5" customHeight="1">
      <c r="B129" s="116" t="s">
        <v>368</v>
      </c>
      <c r="C129" s="93">
        <v>0</v>
      </c>
      <c r="D129" s="93">
        <v>0</v>
      </c>
      <c r="E129" s="93"/>
      <c r="F129" s="93">
        <v>0</v>
      </c>
      <c r="G129" s="93">
        <v>0</v>
      </c>
      <c r="H129" s="93">
        <v>0</v>
      </c>
      <c r="I129" s="93">
        <v>0</v>
      </c>
      <c r="J129" s="93"/>
      <c r="N129" s="142"/>
    </row>
    <row r="130" spans="2:14" ht="16.5" customHeight="1">
      <c r="B130" s="116" t="s">
        <v>369</v>
      </c>
      <c r="C130" s="93">
        <v>17670</v>
      </c>
      <c r="D130" s="93">
        <v>409403</v>
      </c>
      <c r="E130" s="93">
        <v>278000</v>
      </c>
      <c r="F130" s="93">
        <v>37500</v>
      </c>
      <c r="G130" s="93">
        <v>0</v>
      </c>
      <c r="H130" s="93">
        <v>76233</v>
      </c>
      <c r="I130" s="93">
        <v>0</v>
      </c>
      <c r="J130" s="93"/>
      <c r="N130" s="142"/>
    </row>
    <row r="131" spans="2:14" ht="16.5" customHeight="1">
      <c r="B131" s="116" t="s">
        <v>370</v>
      </c>
      <c r="C131" s="93">
        <v>17670</v>
      </c>
      <c r="D131" s="93">
        <v>470372</v>
      </c>
      <c r="E131" s="93">
        <v>318000</v>
      </c>
      <c r="F131" s="93">
        <v>47500</v>
      </c>
      <c r="G131" s="93">
        <v>0</v>
      </c>
      <c r="H131" s="93">
        <v>87202</v>
      </c>
      <c r="I131" s="93">
        <v>0</v>
      </c>
      <c r="J131" s="93"/>
      <c r="N131" s="142"/>
    </row>
    <row r="132" spans="2:14" ht="16.5" customHeight="1">
      <c r="B132" s="116" t="s">
        <v>371</v>
      </c>
      <c r="C132" s="93">
        <v>17670</v>
      </c>
      <c r="D132" s="93">
        <v>432267</v>
      </c>
      <c r="E132" s="93">
        <v>293000</v>
      </c>
      <c r="F132" s="93">
        <v>41250</v>
      </c>
      <c r="G132" s="93">
        <v>0</v>
      </c>
      <c r="H132" s="93">
        <v>80347</v>
      </c>
      <c r="I132" s="93">
        <v>0</v>
      </c>
      <c r="J132" s="93"/>
      <c r="N132" s="142"/>
    </row>
    <row r="133" spans="2:14" ht="16.5" customHeight="1">
      <c r="B133" s="116" t="s">
        <v>372</v>
      </c>
      <c r="C133" s="93">
        <v>17670</v>
      </c>
      <c r="D133" s="93">
        <v>447533</v>
      </c>
      <c r="E133" s="93">
        <v>304000</v>
      </c>
      <c r="F133" s="93">
        <v>42500</v>
      </c>
      <c r="G133" s="93">
        <v>0</v>
      </c>
      <c r="H133" s="93">
        <v>83363</v>
      </c>
      <c r="I133" s="93">
        <v>0</v>
      </c>
      <c r="J133" s="93"/>
      <c r="N133" s="142"/>
    </row>
    <row r="134" spans="2:14" ht="16.5" customHeight="1">
      <c r="B134" s="116" t="s">
        <v>373</v>
      </c>
      <c r="C134" s="93">
        <v>18050</v>
      </c>
      <c r="D134" s="93">
        <v>419469</v>
      </c>
      <c r="E134" s="93">
        <v>265000</v>
      </c>
      <c r="F134" s="93">
        <v>63750</v>
      </c>
      <c r="G134" s="93">
        <v>0</v>
      </c>
      <c r="H134" s="93">
        <v>72669</v>
      </c>
      <c r="I134" s="93">
        <v>0</v>
      </c>
      <c r="J134" s="93"/>
      <c r="N134" s="142"/>
    </row>
    <row r="135" spans="2:14" ht="16.5" customHeight="1">
      <c r="B135" s="116" t="s">
        <v>374</v>
      </c>
      <c r="C135" s="93">
        <v>18050</v>
      </c>
      <c r="D135" s="93">
        <v>408049</v>
      </c>
      <c r="E135" s="93">
        <v>258000</v>
      </c>
      <c r="F135" s="93">
        <v>61250</v>
      </c>
      <c r="G135" s="93">
        <v>0</v>
      </c>
      <c r="H135" s="93">
        <v>70749</v>
      </c>
      <c r="I135" s="93">
        <v>0</v>
      </c>
      <c r="J135" s="93"/>
      <c r="N135" s="142"/>
    </row>
    <row r="136" spans="2:14" ht="16.5" customHeight="1">
      <c r="B136" s="116" t="s">
        <v>375</v>
      </c>
      <c r="C136" s="93">
        <v>18050</v>
      </c>
      <c r="D136" s="93">
        <v>462913</v>
      </c>
      <c r="E136" s="93">
        <v>304000</v>
      </c>
      <c r="F136" s="93">
        <v>57500</v>
      </c>
      <c r="G136" s="93">
        <v>0</v>
      </c>
      <c r="H136" s="93">
        <v>83363</v>
      </c>
      <c r="I136" s="93">
        <v>0</v>
      </c>
      <c r="J136" s="93"/>
      <c r="N136" s="142"/>
    </row>
    <row r="137" spans="2:14" ht="16.5" customHeight="1">
      <c r="B137" s="116" t="s">
        <v>376</v>
      </c>
      <c r="C137" s="93">
        <v>18050</v>
      </c>
      <c r="D137" s="93">
        <v>459808</v>
      </c>
      <c r="E137" s="93">
        <v>279000</v>
      </c>
      <c r="F137" s="93">
        <v>86250</v>
      </c>
      <c r="G137" s="93">
        <v>0</v>
      </c>
      <c r="H137" s="93">
        <v>76508</v>
      </c>
      <c r="I137" s="93">
        <v>0</v>
      </c>
      <c r="J137" s="93"/>
      <c r="N137" s="142"/>
    </row>
    <row r="138" spans="2:14" ht="16.5" customHeight="1">
      <c r="B138" s="116" t="s">
        <v>377</v>
      </c>
      <c r="C138" s="93">
        <v>18050</v>
      </c>
      <c r="D138" s="93">
        <v>593494</v>
      </c>
      <c r="E138" s="93">
        <v>328000</v>
      </c>
      <c r="F138" s="93">
        <v>138750</v>
      </c>
      <c r="G138" s="93">
        <v>18750</v>
      </c>
      <c r="H138" s="93">
        <v>89944</v>
      </c>
      <c r="I138" s="93">
        <v>0</v>
      </c>
      <c r="J138" s="93"/>
      <c r="N138" s="142"/>
    </row>
    <row r="139" spans="2:14" ht="16.5" customHeight="1">
      <c r="B139" s="116" t="s">
        <v>378</v>
      </c>
      <c r="C139" s="93">
        <v>18050</v>
      </c>
      <c r="D139" s="93">
        <v>649573</v>
      </c>
      <c r="E139" s="93">
        <v>308000</v>
      </c>
      <c r="F139" s="93">
        <v>175000</v>
      </c>
      <c r="G139" s="93">
        <v>64063</v>
      </c>
      <c r="H139" s="93">
        <v>84460</v>
      </c>
      <c r="I139" s="93">
        <v>0</v>
      </c>
      <c r="J139" s="93"/>
      <c r="N139" s="142"/>
    </row>
    <row r="140" spans="2:14" ht="16.5" customHeight="1" thickBot="1">
      <c r="B140" s="117" t="s">
        <v>379</v>
      </c>
      <c r="C140" s="95">
        <v>9025</v>
      </c>
      <c r="D140" s="95">
        <v>536161</v>
      </c>
      <c r="E140" s="95">
        <v>243000</v>
      </c>
      <c r="F140" s="95">
        <v>155000</v>
      </c>
      <c r="G140" s="95">
        <v>62500</v>
      </c>
      <c r="H140" s="95">
        <v>66636</v>
      </c>
      <c r="I140" s="95">
        <v>0</v>
      </c>
      <c r="J140" s="95"/>
      <c r="N140" s="142"/>
    </row>
    <row r="141" spans="2:16" ht="16.5" customHeight="1" thickTop="1">
      <c r="B141" s="118" t="s">
        <v>355</v>
      </c>
      <c r="C141" s="97">
        <v>188005</v>
      </c>
      <c r="D141" s="97">
        <v>5289042</v>
      </c>
      <c r="E141" s="97">
        <v>3178000</v>
      </c>
      <c r="F141" s="97">
        <v>906250</v>
      </c>
      <c r="G141" s="97">
        <v>145313</v>
      </c>
      <c r="H141" s="97">
        <v>871474</v>
      </c>
      <c r="I141" s="97">
        <v>0</v>
      </c>
      <c r="J141" s="87" t="s">
        <v>415</v>
      </c>
      <c r="K141" s="126">
        <f>D141</f>
        <v>5289042</v>
      </c>
      <c r="L141" s="136" t="s">
        <v>454</v>
      </c>
      <c r="M141" s="136" t="s">
        <v>337</v>
      </c>
      <c r="N141" s="137" t="s">
        <v>415</v>
      </c>
      <c r="O141" s="139">
        <v>5289042</v>
      </c>
      <c r="P141" s="136" t="s">
        <v>495</v>
      </c>
    </row>
    <row r="142" ht="16.5" customHeight="1">
      <c r="B142" s="120"/>
    </row>
    <row r="143" spans="2:4" ht="16.5" customHeight="1">
      <c r="B143" s="899" t="s">
        <v>382</v>
      </c>
      <c r="C143" s="899"/>
      <c r="D143" s="84"/>
    </row>
    <row r="144" spans="2:14" ht="16.5" customHeight="1">
      <c r="B144" s="891" t="s">
        <v>345</v>
      </c>
      <c r="C144" s="893" t="s">
        <v>348</v>
      </c>
      <c r="D144" s="895" t="s">
        <v>346</v>
      </c>
      <c r="E144" s="897" t="s">
        <v>347</v>
      </c>
      <c r="F144" s="897"/>
      <c r="G144" s="897"/>
      <c r="H144" s="897"/>
      <c r="I144" s="897"/>
      <c r="J144" s="898" t="s">
        <v>349</v>
      </c>
      <c r="N144" s="900" t="s">
        <v>349</v>
      </c>
    </row>
    <row r="145" spans="2:14" ht="16.5" customHeight="1" thickBot="1">
      <c r="B145" s="892"/>
      <c r="C145" s="894"/>
      <c r="D145" s="896"/>
      <c r="E145" s="85" t="s">
        <v>350</v>
      </c>
      <c r="F145" s="85" t="s">
        <v>351</v>
      </c>
      <c r="G145" s="85" t="s">
        <v>352</v>
      </c>
      <c r="H145" s="85" t="s">
        <v>353</v>
      </c>
      <c r="I145" s="85" t="s">
        <v>354</v>
      </c>
      <c r="J145" s="896"/>
      <c r="N145" s="900"/>
    </row>
    <row r="146" spans="2:14" ht="16.5" customHeight="1" thickTop="1">
      <c r="B146" s="115" t="s">
        <v>367</v>
      </c>
      <c r="C146" s="91">
        <v>0</v>
      </c>
      <c r="D146" s="91">
        <v>0</v>
      </c>
      <c r="E146" s="91">
        <v>0</v>
      </c>
      <c r="F146" s="91">
        <v>0</v>
      </c>
      <c r="G146" s="91">
        <v>0</v>
      </c>
      <c r="H146" s="91">
        <v>0</v>
      </c>
      <c r="I146" s="91">
        <v>0</v>
      </c>
      <c r="J146" s="91"/>
      <c r="N146" s="142"/>
    </row>
    <row r="147" spans="2:14" ht="16.5" customHeight="1">
      <c r="B147" s="116" t="s">
        <v>368</v>
      </c>
      <c r="C147" s="93">
        <v>28200</v>
      </c>
      <c r="D147" s="93">
        <v>107950</v>
      </c>
      <c r="E147" s="93">
        <v>61000</v>
      </c>
      <c r="F147" s="93">
        <v>18750</v>
      </c>
      <c r="G147" s="93">
        <v>0</v>
      </c>
      <c r="H147" s="93">
        <v>0</v>
      </c>
      <c r="I147" s="93">
        <v>0</v>
      </c>
      <c r="J147" s="93"/>
      <c r="N147" s="142"/>
    </row>
    <row r="148" spans="2:14" ht="16.5" customHeight="1">
      <c r="B148" s="116" t="s">
        <v>369</v>
      </c>
      <c r="C148" s="93">
        <v>28200</v>
      </c>
      <c r="D148" s="93">
        <v>441426</v>
      </c>
      <c r="E148" s="93">
        <v>288000</v>
      </c>
      <c r="F148" s="93">
        <v>46250</v>
      </c>
      <c r="G148" s="93">
        <v>0</v>
      </c>
      <c r="H148" s="93">
        <v>78976</v>
      </c>
      <c r="I148" s="93">
        <v>0</v>
      </c>
      <c r="J148" s="93"/>
      <c r="N148" s="142"/>
    </row>
    <row r="149" spans="2:14" ht="16.5" customHeight="1">
      <c r="B149" s="116" t="s">
        <v>370</v>
      </c>
      <c r="C149" s="93">
        <v>28200</v>
      </c>
      <c r="D149" s="93">
        <v>400990</v>
      </c>
      <c r="E149" s="93">
        <v>270000</v>
      </c>
      <c r="F149" s="93">
        <v>28750</v>
      </c>
      <c r="G149" s="93">
        <v>0</v>
      </c>
      <c r="H149" s="93">
        <v>74040</v>
      </c>
      <c r="I149" s="93">
        <v>0</v>
      </c>
      <c r="J149" s="93"/>
      <c r="N149" s="142"/>
    </row>
    <row r="150" spans="2:14" ht="16.5" customHeight="1">
      <c r="B150" s="116" t="s">
        <v>371</v>
      </c>
      <c r="C150" s="93">
        <v>28200</v>
      </c>
      <c r="D150" s="93">
        <v>431111</v>
      </c>
      <c r="E150" s="93">
        <v>275000</v>
      </c>
      <c r="F150" s="93">
        <v>52500</v>
      </c>
      <c r="G150" s="93">
        <v>0</v>
      </c>
      <c r="H150" s="93">
        <v>75411</v>
      </c>
      <c r="I150" s="93">
        <v>0</v>
      </c>
      <c r="J150" s="93"/>
      <c r="N150" s="142"/>
    </row>
    <row r="151" spans="2:14" ht="16.5" customHeight="1">
      <c r="B151" s="116" t="s">
        <v>372</v>
      </c>
      <c r="C151" s="93">
        <v>28200</v>
      </c>
      <c r="D151" s="93">
        <v>399473</v>
      </c>
      <c r="E151" s="93">
        <v>259000</v>
      </c>
      <c r="F151" s="93">
        <v>41250</v>
      </c>
      <c r="G151" s="93">
        <v>0</v>
      </c>
      <c r="H151" s="93">
        <v>71023</v>
      </c>
      <c r="I151" s="93">
        <v>0</v>
      </c>
      <c r="J151" s="93"/>
      <c r="N151" s="142"/>
    </row>
    <row r="152" spans="2:14" ht="16.5" customHeight="1">
      <c r="B152" s="116" t="s">
        <v>373</v>
      </c>
      <c r="C152" s="93">
        <v>28720</v>
      </c>
      <c r="D152" s="93">
        <v>444228</v>
      </c>
      <c r="E152" s="93">
        <v>279000</v>
      </c>
      <c r="F152" s="93">
        <v>60000</v>
      </c>
      <c r="G152" s="93">
        <v>0</v>
      </c>
      <c r="H152" s="93">
        <v>76508</v>
      </c>
      <c r="I152" s="93">
        <v>0</v>
      </c>
      <c r="J152" s="93"/>
      <c r="N152" s="142"/>
    </row>
    <row r="153" spans="2:14" ht="16.5" customHeight="1">
      <c r="B153" s="116" t="s">
        <v>374</v>
      </c>
      <c r="C153" s="93">
        <v>28720</v>
      </c>
      <c r="D153" s="93">
        <v>457905</v>
      </c>
      <c r="E153" s="93">
        <v>276000</v>
      </c>
      <c r="F153" s="93">
        <v>77500</v>
      </c>
      <c r="G153" s="93">
        <v>0</v>
      </c>
      <c r="H153" s="93">
        <v>75685</v>
      </c>
      <c r="I153" s="93">
        <v>0</v>
      </c>
      <c r="J153" s="93"/>
      <c r="N153" s="142"/>
    </row>
    <row r="154" spans="2:14" ht="16.5" customHeight="1">
      <c r="B154" s="116" t="s">
        <v>375</v>
      </c>
      <c r="C154" s="93">
        <v>28720</v>
      </c>
      <c r="D154" s="93">
        <v>506132</v>
      </c>
      <c r="E154" s="93">
        <v>306000</v>
      </c>
      <c r="F154" s="93">
        <v>87500</v>
      </c>
      <c r="G154" s="93">
        <v>0</v>
      </c>
      <c r="H154" s="93">
        <v>83912</v>
      </c>
      <c r="I154" s="93">
        <v>0</v>
      </c>
      <c r="J154" s="93"/>
      <c r="N154" s="142"/>
    </row>
    <row r="155" spans="2:14" ht="16.5" customHeight="1">
      <c r="B155" s="116" t="s">
        <v>376</v>
      </c>
      <c r="C155" s="93">
        <v>28720</v>
      </c>
      <c r="D155" s="93">
        <v>469155</v>
      </c>
      <c r="E155" s="93">
        <v>276000</v>
      </c>
      <c r="F155" s="93">
        <v>88750</v>
      </c>
      <c r="G155" s="93">
        <v>0</v>
      </c>
      <c r="H155" s="93">
        <v>75685</v>
      </c>
      <c r="I155" s="93">
        <v>0</v>
      </c>
      <c r="J155" s="93"/>
      <c r="N155" s="142"/>
    </row>
    <row r="156" spans="2:14" ht="16.5" customHeight="1">
      <c r="B156" s="116" t="s">
        <v>377</v>
      </c>
      <c r="C156" s="93">
        <v>28720</v>
      </c>
      <c r="D156" s="93">
        <v>627965</v>
      </c>
      <c r="E156" s="93">
        <v>343000</v>
      </c>
      <c r="F156" s="93">
        <v>151250</v>
      </c>
      <c r="G156" s="93">
        <v>10938</v>
      </c>
      <c r="H156" s="93">
        <v>94058</v>
      </c>
      <c r="I156" s="93">
        <v>0</v>
      </c>
      <c r="J156" s="93"/>
      <c r="N156" s="142"/>
    </row>
    <row r="157" spans="2:14" ht="16.5" customHeight="1">
      <c r="B157" s="116" t="s">
        <v>378</v>
      </c>
      <c r="C157" s="93">
        <v>28720</v>
      </c>
      <c r="D157" s="93">
        <v>551272</v>
      </c>
      <c r="E157" s="93">
        <v>286000</v>
      </c>
      <c r="F157" s="93">
        <v>142500</v>
      </c>
      <c r="G157" s="93">
        <v>15625</v>
      </c>
      <c r="H157" s="93">
        <v>78427</v>
      </c>
      <c r="I157" s="93">
        <v>0</v>
      </c>
      <c r="J157" s="93"/>
      <c r="N157" s="142"/>
    </row>
    <row r="158" spans="2:14" ht="16.5" customHeight="1" thickBot="1">
      <c r="B158" s="117" t="s">
        <v>379</v>
      </c>
      <c r="C158" s="95">
        <v>14360</v>
      </c>
      <c r="D158" s="95">
        <v>573492</v>
      </c>
      <c r="E158" s="95">
        <v>248000</v>
      </c>
      <c r="F158" s="95">
        <v>183750</v>
      </c>
      <c r="G158" s="95">
        <v>59375</v>
      </c>
      <c r="H158" s="95">
        <v>68007</v>
      </c>
      <c r="I158" s="95">
        <v>0</v>
      </c>
      <c r="J158" s="95"/>
      <c r="N158" s="142"/>
    </row>
    <row r="159" spans="2:16" ht="16.5" customHeight="1" thickTop="1">
      <c r="B159" s="118" t="s">
        <v>355</v>
      </c>
      <c r="C159" s="97">
        <v>327680</v>
      </c>
      <c r="D159" s="97">
        <v>5411099</v>
      </c>
      <c r="E159" s="97">
        <v>3167000</v>
      </c>
      <c r="F159" s="97">
        <v>978750</v>
      </c>
      <c r="G159" s="97">
        <v>85938</v>
      </c>
      <c r="H159" s="97">
        <v>851730</v>
      </c>
      <c r="I159" s="97">
        <v>0</v>
      </c>
      <c r="J159" s="87" t="s">
        <v>416</v>
      </c>
      <c r="K159" s="126">
        <f>D159</f>
        <v>5411099</v>
      </c>
      <c r="L159" s="136" t="s">
        <v>445</v>
      </c>
      <c r="M159" s="136" t="s">
        <v>338</v>
      </c>
      <c r="N159" s="137" t="s">
        <v>416</v>
      </c>
      <c r="O159" s="139">
        <v>5411099</v>
      </c>
      <c r="P159" s="136" t="s">
        <v>496</v>
      </c>
    </row>
    <row r="160" spans="2:10" ht="16.5" customHeight="1">
      <c r="B160" s="119"/>
      <c r="C160" s="110"/>
      <c r="D160" s="110"/>
      <c r="E160" s="110"/>
      <c r="F160" s="110"/>
      <c r="G160" s="110"/>
      <c r="H160" s="110"/>
      <c r="I160" s="110"/>
      <c r="J160" s="109"/>
    </row>
    <row r="161" ht="16.5" customHeight="1">
      <c r="B161" s="120"/>
    </row>
    <row r="162" spans="2:4" ht="16.5" customHeight="1">
      <c r="B162" s="899" t="s">
        <v>440</v>
      </c>
      <c r="C162" s="899"/>
      <c r="D162" s="84"/>
    </row>
    <row r="163" spans="2:14" ht="16.5" customHeight="1">
      <c r="B163" s="891" t="s">
        <v>345</v>
      </c>
      <c r="C163" s="893" t="s">
        <v>348</v>
      </c>
      <c r="D163" s="895" t="s">
        <v>346</v>
      </c>
      <c r="E163" s="897" t="s">
        <v>347</v>
      </c>
      <c r="F163" s="897"/>
      <c r="G163" s="897"/>
      <c r="H163" s="897"/>
      <c r="I163" s="897"/>
      <c r="J163" s="898" t="s">
        <v>349</v>
      </c>
      <c r="N163" s="900" t="s">
        <v>349</v>
      </c>
    </row>
    <row r="164" spans="2:14" ht="16.5" customHeight="1" thickBot="1">
      <c r="B164" s="892"/>
      <c r="C164" s="894"/>
      <c r="D164" s="896"/>
      <c r="E164" s="85" t="s">
        <v>350</v>
      </c>
      <c r="F164" s="85" t="s">
        <v>351</v>
      </c>
      <c r="G164" s="85" t="s">
        <v>352</v>
      </c>
      <c r="H164" s="85" t="s">
        <v>353</v>
      </c>
      <c r="I164" s="85" t="s">
        <v>354</v>
      </c>
      <c r="J164" s="896"/>
      <c r="N164" s="900"/>
    </row>
    <row r="165" spans="2:14" ht="16.5" customHeight="1" thickTop="1">
      <c r="B165" s="115" t="s">
        <v>367</v>
      </c>
      <c r="C165" s="91">
        <v>0</v>
      </c>
      <c r="D165" s="91">
        <v>0</v>
      </c>
      <c r="E165" s="91">
        <v>0</v>
      </c>
      <c r="F165" s="91">
        <v>0</v>
      </c>
      <c r="G165" s="91">
        <v>0</v>
      </c>
      <c r="H165" s="91">
        <v>0</v>
      </c>
      <c r="I165" s="91">
        <v>0</v>
      </c>
      <c r="J165" s="91"/>
      <c r="N165" s="142"/>
    </row>
    <row r="166" spans="2:14" ht="16.5" customHeight="1">
      <c r="B166" s="116" t="s">
        <v>368</v>
      </c>
      <c r="C166" s="93"/>
      <c r="D166" s="93">
        <v>0</v>
      </c>
      <c r="E166" s="93">
        <v>0</v>
      </c>
      <c r="F166" s="93">
        <v>0</v>
      </c>
      <c r="G166" s="93">
        <v>0</v>
      </c>
      <c r="H166" s="93">
        <v>0</v>
      </c>
      <c r="I166" s="93">
        <v>0</v>
      </c>
      <c r="J166" s="93"/>
      <c r="N166" s="142"/>
    </row>
    <row r="167" spans="2:14" ht="16.5" customHeight="1">
      <c r="B167" s="116" t="s">
        <v>369</v>
      </c>
      <c r="C167" s="93"/>
      <c r="D167" s="93">
        <v>0</v>
      </c>
      <c r="E167" s="93">
        <v>0</v>
      </c>
      <c r="F167" s="93">
        <v>0</v>
      </c>
      <c r="G167" s="93">
        <v>0</v>
      </c>
      <c r="H167" s="93">
        <v>0</v>
      </c>
      <c r="I167" s="93">
        <v>0</v>
      </c>
      <c r="J167" s="93"/>
      <c r="N167" s="142"/>
    </row>
    <row r="168" spans="2:14" ht="16.5" customHeight="1">
      <c r="B168" s="116" t="s">
        <v>370</v>
      </c>
      <c r="C168" s="93"/>
      <c r="D168" s="93">
        <v>0</v>
      </c>
      <c r="E168" s="93">
        <v>0</v>
      </c>
      <c r="F168" s="93">
        <v>0</v>
      </c>
      <c r="G168" s="93">
        <v>0</v>
      </c>
      <c r="H168" s="93">
        <v>0</v>
      </c>
      <c r="I168" s="93">
        <v>0</v>
      </c>
      <c r="J168" s="93"/>
      <c r="N168" s="142"/>
    </row>
    <row r="169" spans="2:14" ht="16.5" customHeight="1">
      <c r="B169" s="116" t="s">
        <v>371</v>
      </c>
      <c r="C169" s="93"/>
      <c r="D169" s="93">
        <v>0</v>
      </c>
      <c r="E169" s="93">
        <v>0</v>
      </c>
      <c r="F169" s="93">
        <v>0</v>
      </c>
      <c r="G169" s="93">
        <v>0</v>
      </c>
      <c r="H169" s="93">
        <v>0</v>
      </c>
      <c r="I169" s="93">
        <v>0</v>
      </c>
      <c r="J169" s="93"/>
      <c r="N169" s="142"/>
    </row>
    <row r="170" spans="2:14" ht="16.5" customHeight="1">
      <c r="B170" s="116" t="s">
        <v>372</v>
      </c>
      <c r="C170" s="93"/>
      <c r="D170" s="93">
        <v>0</v>
      </c>
      <c r="E170" s="93">
        <v>0</v>
      </c>
      <c r="F170" s="93">
        <v>0</v>
      </c>
      <c r="G170" s="93">
        <v>0</v>
      </c>
      <c r="H170" s="93">
        <v>0</v>
      </c>
      <c r="I170" s="93">
        <v>0</v>
      </c>
      <c r="J170" s="93"/>
      <c r="N170" s="142"/>
    </row>
    <row r="171" spans="2:14" ht="16.5" customHeight="1">
      <c r="B171" s="116" t="s">
        <v>373</v>
      </c>
      <c r="C171" s="93"/>
      <c r="D171" s="93">
        <v>0</v>
      </c>
      <c r="E171" s="93">
        <v>0</v>
      </c>
      <c r="F171" s="93">
        <v>0</v>
      </c>
      <c r="G171" s="93">
        <v>0</v>
      </c>
      <c r="H171" s="93">
        <v>0</v>
      </c>
      <c r="I171" s="93">
        <v>0</v>
      </c>
      <c r="J171" s="93"/>
      <c r="N171" s="142"/>
    </row>
    <row r="172" spans="2:14" ht="16.5" customHeight="1">
      <c r="B172" s="116" t="s">
        <v>374</v>
      </c>
      <c r="C172" s="93"/>
      <c r="D172" s="93">
        <v>0</v>
      </c>
      <c r="E172" s="93">
        <v>0</v>
      </c>
      <c r="F172" s="93">
        <v>0</v>
      </c>
      <c r="G172" s="93">
        <v>0</v>
      </c>
      <c r="H172" s="93">
        <v>0</v>
      </c>
      <c r="I172" s="93">
        <v>0</v>
      </c>
      <c r="J172" s="93"/>
      <c r="N172" s="142"/>
    </row>
    <row r="173" spans="2:14" ht="16.5" customHeight="1">
      <c r="B173" s="116" t="s">
        <v>375</v>
      </c>
      <c r="C173" s="93">
        <v>18110</v>
      </c>
      <c r="D173" s="93">
        <v>170581</v>
      </c>
      <c r="E173" s="93">
        <v>102000</v>
      </c>
      <c r="F173" s="93">
        <v>22500</v>
      </c>
      <c r="G173" s="93">
        <v>0</v>
      </c>
      <c r="H173" s="93">
        <v>27971</v>
      </c>
      <c r="I173" s="93">
        <v>0</v>
      </c>
      <c r="J173" s="93"/>
      <c r="N173" s="142"/>
    </row>
    <row r="174" spans="2:14" ht="16.5" customHeight="1">
      <c r="B174" s="116" t="s">
        <v>376</v>
      </c>
      <c r="C174" s="93">
        <v>18110</v>
      </c>
      <c r="D174" s="93">
        <v>394117</v>
      </c>
      <c r="E174" s="93">
        <v>248000</v>
      </c>
      <c r="F174" s="93">
        <v>60000</v>
      </c>
      <c r="G174" s="93">
        <v>0</v>
      </c>
      <c r="H174" s="93">
        <v>68007</v>
      </c>
      <c r="I174" s="93">
        <v>0</v>
      </c>
      <c r="J174" s="93"/>
      <c r="N174" s="142"/>
    </row>
    <row r="175" spans="2:14" ht="16.5" customHeight="1">
      <c r="B175" s="116" t="s">
        <v>377</v>
      </c>
      <c r="C175" s="93">
        <v>18110</v>
      </c>
      <c r="D175" s="93">
        <v>546893</v>
      </c>
      <c r="E175" s="93">
        <v>311000</v>
      </c>
      <c r="F175" s="93">
        <v>126250</v>
      </c>
      <c r="G175" s="93">
        <v>6250</v>
      </c>
      <c r="H175" s="93">
        <v>85283</v>
      </c>
      <c r="I175" s="93">
        <v>0</v>
      </c>
      <c r="J175" s="93"/>
      <c r="N175" s="142"/>
    </row>
    <row r="176" spans="2:14" ht="16.5" customHeight="1">
      <c r="B176" s="116" t="s">
        <v>378</v>
      </c>
      <c r="C176" s="93">
        <v>18110</v>
      </c>
      <c r="D176" s="93">
        <v>622426</v>
      </c>
      <c r="E176" s="93">
        <v>333000</v>
      </c>
      <c r="F176" s="93">
        <v>155000</v>
      </c>
      <c r="G176" s="93">
        <v>25000</v>
      </c>
      <c r="H176" s="93">
        <v>91316</v>
      </c>
      <c r="I176" s="93">
        <v>0</v>
      </c>
      <c r="J176" s="93"/>
      <c r="N176" s="142"/>
    </row>
    <row r="177" spans="2:14" ht="16.5" customHeight="1" thickBot="1">
      <c r="B177" s="117" t="s">
        <v>379</v>
      </c>
      <c r="C177" s="95">
        <v>9055</v>
      </c>
      <c r="D177" s="95">
        <v>592324</v>
      </c>
      <c r="E177" s="95">
        <v>264000</v>
      </c>
      <c r="F177" s="95">
        <v>187500</v>
      </c>
      <c r="G177" s="95">
        <v>59375</v>
      </c>
      <c r="H177" s="95">
        <v>72394</v>
      </c>
      <c r="I177" s="95">
        <v>0</v>
      </c>
      <c r="J177" s="95"/>
      <c r="N177" s="142"/>
    </row>
    <row r="178" spans="2:16" ht="16.5" customHeight="1" thickTop="1">
      <c r="B178" s="118" t="s">
        <v>355</v>
      </c>
      <c r="C178" s="97">
        <v>81495</v>
      </c>
      <c r="D178" s="97">
        <v>2326341</v>
      </c>
      <c r="E178" s="97">
        <v>1258000</v>
      </c>
      <c r="F178" s="97">
        <v>551250</v>
      </c>
      <c r="G178" s="97">
        <v>90625</v>
      </c>
      <c r="H178" s="97">
        <v>344970</v>
      </c>
      <c r="I178" s="97">
        <v>0</v>
      </c>
      <c r="J178" s="87" t="s">
        <v>439</v>
      </c>
      <c r="K178" s="126">
        <f>D178</f>
        <v>2326341</v>
      </c>
      <c r="L178" s="136" t="s">
        <v>446</v>
      </c>
      <c r="M178" s="136" t="s">
        <v>339</v>
      </c>
      <c r="N178" s="137" t="s">
        <v>439</v>
      </c>
      <c r="O178" s="139">
        <v>2326341</v>
      </c>
      <c r="P178" s="136" t="s">
        <v>497</v>
      </c>
    </row>
    <row r="179" spans="2:10" ht="16.5" customHeight="1">
      <c r="B179" s="119"/>
      <c r="C179" s="110"/>
      <c r="D179" s="110"/>
      <c r="E179" s="110"/>
      <c r="F179" s="110"/>
      <c r="G179" s="110"/>
      <c r="H179" s="110"/>
      <c r="I179" s="110"/>
      <c r="J179" s="109"/>
    </row>
    <row r="180" spans="2:10" ht="16.5" customHeight="1">
      <c r="B180" s="119"/>
      <c r="C180" s="110"/>
      <c r="D180" s="110"/>
      <c r="E180" s="110"/>
      <c r="F180" s="110"/>
      <c r="G180" s="110"/>
      <c r="H180" s="110"/>
      <c r="I180" s="110"/>
      <c r="J180" s="109"/>
    </row>
    <row r="181" spans="2:4" ht="16.5" customHeight="1">
      <c r="B181" s="899" t="s">
        <v>383</v>
      </c>
      <c r="C181" s="899"/>
      <c r="D181" s="84"/>
    </row>
    <row r="182" spans="2:14" ht="16.5" customHeight="1">
      <c r="B182" s="891" t="s">
        <v>345</v>
      </c>
      <c r="C182" s="893" t="s">
        <v>348</v>
      </c>
      <c r="D182" s="895" t="s">
        <v>346</v>
      </c>
      <c r="E182" s="897" t="s">
        <v>347</v>
      </c>
      <c r="F182" s="897"/>
      <c r="G182" s="897"/>
      <c r="H182" s="897"/>
      <c r="I182" s="897"/>
      <c r="J182" s="898" t="s">
        <v>349</v>
      </c>
      <c r="N182" s="900" t="s">
        <v>349</v>
      </c>
    </row>
    <row r="183" spans="2:14" ht="16.5" customHeight="1" thickBot="1">
      <c r="B183" s="892"/>
      <c r="C183" s="894"/>
      <c r="D183" s="896"/>
      <c r="E183" s="85" t="s">
        <v>350</v>
      </c>
      <c r="F183" s="85" t="s">
        <v>351</v>
      </c>
      <c r="G183" s="85" t="s">
        <v>352</v>
      </c>
      <c r="H183" s="85" t="s">
        <v>353</v>
      </c>
      <c r="I183" s="85" t="s">
        <v>354</v>
      </c>
      <c r="J183" s="896"/>
      <c r="N183" s="900"/>
    </row>
    <row r="184" spans="2:14" ht="16.5" customHeight="1" thickTop="1">
      <c r="B184" s="115" t="s">
        <v>367</v>
      </c>
      <c r="C184" s="91"/>
      <c r="D184" s="91">
        <v>0</v>
      </c>
      <c r="E184" s="91">
        <v>0</v>
      </c>
      <c r="F184" s="91">
        <v>0</v>
      </c>
      <c r="G184" s="91">
        <v>0</v>
      </c>
      <c r="H184" s="93">
        <v>0</v>
      </c>
      <c r="I184" s="91">
        <v>0</v>
      </c>
      <c r="J184" s="91"/>
      <c r="N184" s="142"/>
    </row>
    <row r="185" spans="2:14" ht="16.5" customHeight="1">
      <c r="B185" s="116" t="s">
        <v>368</v>
      </c>
      <c r="C185" s="93">
        <v>21920</v>
      </c>
      <c r="D185" s="93">
        <v>218119</v>
      </c>
      <c r="E185" s="93">
        <v>150150</v>
      </c>
      <c r="F185" s="93">
        <v>4875</v>
      </c>
      <c r="G185" s="93">
        <v>0</v>
      </c>
      <c r="H185" s="93">
        <v>41174</v>
      </c>
      <c r="I185" s="93">
        <v>0</v>
      </c>
      <c r="J185" s="93"/>
      <c r="N185" s="142"/>
    </row>
    <row r="186" spans="2:14" ht="16.5" customHeight="1">
      <c r="B186" s="116" t="s">
        <v>369</v>
      </c>
      <c r="C186" s="93">
        <v>21920</v>
      </c>
      <c r="D186" s="93">
        <v>243795</v>
      </c>
      <c r="E186" s="93">
        <v>170300</v>
      </c>
      <c r="F186" s="93">
        <v>4875</v>
      </c>
      <c r="G186" s="93">
        <v>0</v>
      </c>
      <c r="H186" s="93">
        <v>46700</v>
      </c>
      <c r="I186" s="93">
        <v>0</v>
      </c>
      <c r="J186" s="93"/>
      <c r="N186" s="142"/>
    </row>
    <row r="187" spans="2:14" ht="16.5" customHeight="1">
      <c r="B187" s="116" t="s">
        <v>370</v>
      </c>
      <c r="C187" s="93">
        <v>21920</v>
      </c>
      <c r="D187" s="93">
        <v>239638</v>
      </c>
      <c r="E187" s="93">
        <v>166400</v>
      </c>
      <c r="F187" s="93">
        <v>5688</v>
      </c>
      <c r="G187" s="93">
        <v>0</v>
      </c>
      <c r="H187" s="93">
        <v>45630</v>
      </c>
      <c r="I187" s="93">
        <v>0</v>
      </c>
      <c r="J187" s="93"/>
      <c r="N187" s="142"/>
    </row>
    <row r="188" spans="2:14" ht="16.5" customHeight="1">
      <c r="B188" s="116" t="s">
        <v>371</v>
      </c>
      <c r="C188" s="93">
        <v>21920</v>
      </c>
      <c r="D188" s="93">
        <v>219042</v>
      </c>
      <c r="E188" s="93">
        <v>154700</v>
      </c>
      <c r="F188" s="93">
        <v>0</v>
      </c>
      <c r="G188" s="93">
        <v>0</v>
      </c>
      <c r="H188" s="93">
        <v>42422</v>
      </c>
      <c r="I188" s="93">
        <v>0</v>
      </c>
      <c r="J188" s="93"/>
      <c r="N188" s="142"/>
    </row>
    <row r="189" spans="2:14" ht="16.5" customHeight="1">
      <c r="B189" s="116" t="s">
        <v>372</v>
      </c>
      <c r="C189" s="93">
        <v>21920</v>
      </c>
      <c r="D189" s="93">
        <v>196648</v>
      </c>
      <c r="E189" s="93">
        <v>135850</v>
      </c>
      <c r="F189" s="93">
        <v>1625</v>
      </c>
      <c r="G189" s="93">
        <v>0</v>
      </c>
      <c r="H189" s="93">
        <v>37253</v>
      </c>
      <c r="I189" s="93">
        <v>0</v>
      </c>
      <c r="J189" s="93"/>
      <c r="N189" s="142"/>
    </row>
    <row r="190" spans="2:14" ht="16.5" customHeight="1">
      <c r="B190" s="116" t="s">
        <v>373</v>
      </c>
      <c r="C190" s="93">
        <v>19248</v>
      </c>
      <c r="D190" s="93">
        <v>226136</v>
      </c>
      <c r="E190" s="93">
        <v>155350</v>
      </c>
      <c r="F190" s="93">
        <v>8938</v>
      </c>
      <c r="G190" s="93">
        <v>0</v>
      </c>
      <c r="H190" s="93">
        <v>42600</v>
      </c>
      <c r="I190" s="93">
        <v>0</v>
      </c>
      <c r="J190" s="93"/>
      <c r="N190" s="142"/>
    </row>
    <row r="191" spans="2:14" ht="16.5" customHeight="1">
      <c r="B191" s="116" t="s">
        <v>374</v>
      </c>
      <c r="C191" s="93">
        <v>14616</v>
      </c>
      <c r="D191" s="93">
        <v>166169</v>
      </c>
      <c r="E191" s="93">
        <v>118300</v>
      </c>
      <c r="F191" s="93">
        <v>813</v>
      </c>
      <c r="G191" s="93">
        <v>0</v>
      </c>
      <c r="H191" s="93">
        <v>32440</v>
      </c>
      <c r="I191" s="93">
        <v>0</v>
      </c>
      <c r="J191" s="93"/>
      <c r="N191" s="142"/>
    </row>
    <row r="192" spans="2:14" ht="16.5" customHeight="1">
      <c r="B192" s="116" t="s">
        <v>375</v>
      </c>
      <c r="C192" s="93">
        <v>21924</v>
      </c>
      <c r="D192" s="93">
        <v>201653</v>
      </c>
      <c r="E192" s="93">
        <v>141050</v>
      </c>
      <c r="F192" s="93">
        <v>0</v>
      </c>
      <c r="G192" s="93">
        <v>0</v>
      </c>
      <c r="H192" s="93">
        <v>38679</v>
      </c>
      <c r="I192" s="93">
        <v>0</v>
      </c>
      <c r="J192" s="93"/>
      <c r="N192" s="142"/>
    </row>
    <row r="193" spans="2:14" ht="16.5" customHeight="1">
      <c r="B193" s="116" t="s">
        <v>376</v>
      </c>
      <c r="C193" s="93">
        <v>17052</v>
      </c>
      <c r="D193" s="93">
        <v>165276</v>
      </c>
      <c r="E193" s="93">
        <v>115050</v>
      </c>
      <c r="F193" s="93">
        <v>1625</v>
      </c>
      <c r="G193" s="93">
        <v>0</v>
      </c>
      <c r="H193" s="93">
        <v>31549</v>
      </c>
      <c r="I193" s="93">
        <v>0</v>
      </c>
      <c r="J193" s="93"/>
      <c r="N193" s="142"/>
    </row>
    <row r="194" spans="2:14" ht="16.5" customHeight="1">
      <c r="B194" s="116" t="s">
        <v>377</v>
      </c>
      <c r="C194" s="93">
        <v>19488</v>
      </c>
      <c r="D194" s="93">
        <v>216579</v>
      </c>
      <c r="E194" s="93">
        <v>153400</v>
      </c>
      <c r="F194" s="93">
        <v>1625</v>
      </c>
      <c r="G194" s="93">
        <v>0</v>
      </c>
      <c r="H194" s="93">
        <v>42066</v>
      </c>
      <c r="I194" s="93">
        <v>0</v>
      </c>
      <c r="J194" s="93"/>
      <c r="N194" s="142"/>
    </row>
    <row r="195" spans="2:14" ht="16.5" customHeight="1">
      <c r="B195" s="116" t="s">
        <v>378</v>
      </c>
      <c r="C195" s="93">
        <v>13398</v>
      </c>
      <c r="D195" s="93">
        <v>163216</v>
      </c>
      <c r="E195" s="93">
        <v>113750</v>
      </c>
      <c r="F195" s="93">
        <v>4875</v>
      </c>
      <c r="G195" s="93">
        <v>0</v>
      </c>
      <c r="H195" s="93">
        <v>31193</v>
      </c>
      <c r="I195" s="93">
        <v>0</v>
      </c>
      <c r="J195" s="93"/>
      <c r="N195" s="142"/>
    </row>
    <row r="196" spans="2:14" ht="16.5" customHeight="1" thickBot="1">
      <c r="B196" s="117" t="s">
        <v>379</v>
      </c>
      <c r="C196" s="95">
        <v>4466</v>
      </c>
      <c r="D196" s="95">
        <v>49191</v>
      </c>
      <c r="E196" s="95">
        <v>35100</v>
      </c>
      <c r="F196" s="95">
        <v>0</v>
      </c>
      <c r="G196" s="95">
        <v>0</v>
      </c>
      <c r="H196" s="95">
        <v>9625</v>
      </c>
      <c r="I196" s="95">
        <v>0</v>
      </c>
      <c r="J196" s="95"/>
      <c r="N196" s="142"/>
    </row>
    <row r="197" spans="2:16" ht="16.5" customHeight="1" thickTop="1">
      <c r="B197" s="118" t="s">
        <v>355</v>
      </c>
      <c r="C197" s="97">
        <v>219792</v>
      </c>
      <c r="D197" s="97">
        <v>2305462</v>
      </c>
      <c r="E197" s="97">
        <v>1609400</v>
      </c>
      <c r="F197" s="97">
        <v>34938</v>
      </c>
      <c r="G197" s="97">
        <v>0</v>
      </c>
      <c r="H197" s="97">
        <v>441331</v>
      </c>
      <c r="I197" s="97">
        <v>0</v>
      </c>
      <c r="J197" s="87" t="s">
        <v>417</v>
      </c>
      <c r="K197" s="126">
        <f>D197</f>
        <v>2305462</v>
      </c>
      <c r="L197" s="136" t="s">
        <v>443</v>
      </c>
      <c r="M197" s="136" t="s">
        <v>477</v>
      </c>
      <c r="N197" s="137" t="s">
        <v>417</v>
      </c>
      <c r="O197" s="139">
        <v>2305462</v>
      </c>
      <c r="P197" s="136" t="s">
        <v>494</v>
      </c>
    </row>
    <row r="198" ht="16.5" customHeight="1">
      <c r="B198" s="120"/>
    </row>
    <row r="199" spans="2:4" ht="16.5" customHeight="1">
      <c r="B199" s="899" t="s">
        <v>384</v>
      </c>
      <c r="C199" s="899"/>
      <c r="D199" s="84"/>
    </row>
    <row r="200" spans="2:14" ht="16.5" customHeight="1">
      <c r="B200" s="891" t="s">
        <v>345</v>
      </c>
      <c r="C200" s="893" t="s">
        <v>348</v>
      </c>
      <c r="D200" s="895" t="s">
        <v>346</v>
      </c>
      <c r="E200" s="897" t="s">
        <v>347</v>
      </c>
      <c r="F200" s="897"/>
      <c r="G200" s="897"/>
      <c r="H200" s="897"/>
      <c r="I200" s="897"/>
      <c r="J200" s="898" t="s">
        <v>349</v>
      </c>
      <c r="N200" s="900" t="s">
        <v>349</v>
      </c>
    </row>
    <row r="201" spans="2:14" ht="16.5" customHeight="1" thickBot="1">
      <c r="B201" s="892"/>
      <c r="C201" s="894"/>
      <c r="D201" s="896"/>
      <c r="E201" s="85" t="s">
        <v>350</v>
      </c>
      <c r="F201" s="85" t="s">
        <v>351</v>
      </c>
      <c r="G201" s="85" t="s">
        <v>352</v>
      </c>
      <c r="H201" s="85" t="s">
        <v>353</v>
      </c>
      <c r="I201" s="85" t="s">
        <v>354</v>
      </c>
      <c r="J201" s="896"/>
      <c r="N201" s="900"/>
    </row>
    <row r="202" spans="2:14" ht="16.5" customHeight="1" thickTop="1">
      <c r="B202" s="115" t="s">
        <v>367</v>
      </c>
      <c r="C202" s="91">
        <v>0</v>
      </c>
      <c r="D202" s="91">
        <v>0</v>
      </c>
      <c r="E202" s="91">
        <v>0</v>
      </c>
      <c r="F202" s="91">
        <v>0</v>
      </c>
      <c r="G202" s="91">
        <v>0</v>
      </c>
      <c r="H202" s="93">
        <v>0</v>
      </c>
      <c r="I202" s="91">
        <v>0</v>
      </c>
      <c r="J202" s="91"/>
      <c r="N202" s="142"/>
    </row>
    <row r="203" spans="2:14" ht="16.5" customHeight="1">
      <c r="B203" s="116" t="s">
        <v>368</v>
      </c>
      <c r="C203" s="93">
        <v>24440</v>
      </c>
      <c r="D203" s="93">
        <v>136221</v>
      </c>
      <c r="E203" s="93">
        <v>86450</v>
      </c>
      <c r="F203" s="93">
        <v>1625</v>
      </c>
      <c r="G203" s="93">
        <v>0</v>
      </c>
      <c r="H203" s="93">
        <v>23706</v>
      </c>
      <c r="I203" s="93">
        <v>0</v>
      </c>
      <c r="J203" s="93"/>
      <c r="N203" s="142"/>
    </row>
    <row r="204" spans="2:14" ht="16.5" customHeight="1">
      <c r="B204" s="116" t="s">
        <v>369</v>
      </c>
      <c r="C204" s="93">
        <v>24440</v>
      </c>
      <c r="D204" s="93">
        <v>152818</v>
      </c>
      <c r="E204" s="93">
        <v>100750</v>
      </c>
      <c r="F204" s="93">
        <v>0</v>
      </c>
      <c r="G204" s="93">
        <v>0</v>
      </c>
      <c r="H204" s="93">
        <v>27628</v>
      </c>
      <c r="I204" s="93">
        <v>0</v>
      </c>
      <c r="J204" s="93"/>
      <c r="N204" s="142"/>
    </row>
    <row r="205" spans="2:14" ht="16.5" customHeight="1">
      <c r="B205" s="116" t="s">
        <v>370</v>
      </c>
      <c r="C205" s="93">
        <v>24440</v>
      </c>
      <c r="D205" s="93">
        <v>173524</v>
      </c>
      <c r="E205" s="93">
        <v>117000</v>
      </c>
      <c r="F205" s="93">
        <v>0</v>
      </c>
      <c r="G205" s="93">
        <v>0</v>
      </c>
      <c r="H205" s="93">
        <v>32084</v>
      </c>
      <c r="I205" s="93">
        <v>0</v>
      </c>
      <c r="J205" s="93"/>
      <c r="N205" s="142"/>
    </row>
    <row r="206" spans="2:14" ht="16.5" customHeight="1">
      <c r="B206" s="116" t="s">
        <v>371</v>
      </c>
      <c r="C206" s="93">
        <v>24440</v>
      </c>
      <c r="D206" s="93">
        <v>113046</v>
      </c>
      <c r="E206" s="93">
        <v>68900</v>
      </c>
      <c r="F206" s="93">
        <v>813</v>
      </c>
      <c r="G206" s="93">
        <v>0</v>
      </c>
      <c r="H206" s="93">
        <v>18894</v>
      </c>
      <c r="I206" s="93">
        <v>0</v>
      </c>
      <c r="J206" s="93"/>
      <c r="N206" s="142"/>
    </row>
    <row r="207" spans="2:14" ht="16.5" customHeight="1">
      <c r="B207" s="116" t="s">
        <v>372</v>
      </c>
      <c r="C207" s="93">
        <v>24440</v>
      </c>
      <c r="D207" s="93">
        <v>140394</v>
      </c>
      <c r="E207" s="93">
        <v>91000</v>
      </c>
      <c r="F207" s="93">
        <v>0</v>
      </c>
      <c r="G207" s="93">
        <v>0</v>
      </c>
      <c r="H207" s="93">
        <v>24954</v>
      </c>
      <c r="I207" s="93">
        <v>0</v>
      </c>
      <c r="J207" s="93"/>
      <c r="N207" s="142"/>
    </row>
    <row r="208" spans="2:14" ht="16.5" customHeight="1">
      <c r="B208" s="116" t="s">
        <v>373</v>
      </c>
      <c r="C208" s="93">
        <v>13684</v>
      </c>
      <c r="D208" s="93">
        <v>136233</v>
      </c>
      <c r="E208" s="93">
        <v>94900</v>
      </c>
      <c r="F208" s="93">
        <v>1625</v>
      </c>
      <c r="G208" s="93">
        <v>0</v>
      </c>
      <c r="H208" s="93">
        <v>26024</v>
      </c>
      <c r="I208" s="93">
        <v>0</v>
      </c>
      <c r="J208" s="93"/>
      <c r="N208" s="142"/>
    </row>
    <row r="209" spans="2:14" ht="16.5" customHeight="1">
      <c r="B209" s="116" t="s">
        <v>374</v>
      </c>
      <c r="C209" s="93">
        <v>16354</v>
      </c>
      <c r="D209" s="93">
        <v>165406</v>
      </c>
      <c r="E209" s="93">
        <v>115700</v>
      </c>
      <c r="F209" s="93">
        <v>1625</v>
      </c>
      <c r="G209" s="93">
        <v>0</v>
      </c>
      <c r="H209" s="93">
        <v>31727</v>
      </c>
      <c r="I209" s="93">
        <v>0</v>
      </c>
      <c r="J209" s="93"/>
      <c r="N209" s="142"/>
    </row>
    <row r="210" spans="2:14" ht="16.5" customHeight="1">
      <c r="B210" s="116" t="s">
        <v>375</v>
      </c>
      <c r="C210" s="93">
        <v>12580</v>
      </c>
      <c r="D210" s="93">
        <v>106172</v>
      </c>
      <c r="E210" s="93">
        <v>73450</v>
      </c>
      <c r="F210" s="93">
        <v>0</v>
      </c>
      <c r="G210" s="93">
        <v>0</v>
      </c>
      <c r="H210" s="93">
        <v>20142</v>
      </c>
      <c r="I210" s="93">
        <v>0</v>
      </c>
      <c r="J210" s="93"/>
      <c r="N210" s="142"/>
    </row>
    <row r="211" spans="2:14" ht="16.5" customHeight="1">
      <c r="B211" s="116" t="s">
        <v>376</v>
      </c>
      <c r="C211" s="93">
        <v>13838</v>
      </c>
      <c r="D211" s="93">
        <v>124823</v>
      </c>
      <c r="E211" s="93">
        <v>87100</v>
      </c>
      <c r="F211" s="93">
        <v>0</v>
      </c>
      <c r="G211" s="93">
        <v>0</v>
      </c>
      <c r="H211" s="93">
        <v>23885</v>
      </c>
      <c r="I211" s="93">
        <v>0</v>
      </c>
      <c r="J211" s="93"/>
      <c r="N211" s="142"/>
    </row>
    <row r="212" spans="2:14" ht="16.5" customHeight="1">
      <c r="B212" s="116" t="s">
        <v>377</v>
      </c>
      <c r="C212" s="93">
        <v>13838</v>
      </c>
      <c r="D212" s="93">
        <v>135590</v>
      </c>
      <c r="E212" s="93">
        <v>95550</v>
      </c>
      <c r="F212" s="93">
        <v>0</v>
      </c>
      <c r="G212" s="93">
        <v>0</v>
      </c>
      <c r="H212" s="93">
        <v>26202</v>
      </c>
      <c r="I212" s="93">
        <v>0</v>
      </c>
      <c r="J212" s="93"/>
      <c r="N212" s="142"/>
    </row>
    <row r="213" spans="2:14" ht="16.5" customHeight="1">
      <c r="B213" s="116" t="s">
        <v>378</v>
      </c>
      <c r="C213" s="93">
        <v>8806</v>
      </c>
      <c r="D213" s="93">
        <v>87489</v>
      </c>
      <c r="E213" s="93">
        <v>61750</v>
      </c>
      <c r="F213" s="93">
        <v>0</v>
      </c>
      <c r="G213" s="93">
        <v>0</v>
      </c>
      <c r="H213" s="93">
        <v>16933</v>
      </c>
      <c r="I213" s="93">
        <v>0</v>
      </c>
      <c r="J213" s="93"/>
      <c r="N213" s="142"/>
    </row>
    <row r="214" spans="2:14" ht="16.5" customHeight="1" thickBot="1">
      <c r="B214" s="117" t="s">
        <v>379</v>
      </c>
      <c r="C214" s="95">
        <v>2202</v>
      </c>
      <c r="D214" s="95">
        <v>32018</v>
      </c>
      <c r="E214" s="95">
        <v>23400</v>
      </c>
      <c r="F214" s="95">
        <v>0</v>
      </c>
      <c r="G214" s="95">
        <v>0</v>
      </c>
      <c r="H214" s="95">
        <v>6417</v>
      </c>
      <c r="I214" s="95">
        <v>0</v>
      </c>
      <c r="J214" s="95"/>
      <c r="N214" s="142"/>
    </row>
    <row r="215" spans="2:16" ht="16.5" customHeight="1" thickTop="1">
      <c r="B215" s="118" t="s">
        <v>355</v>
      </c>
      <c r="C215" s="97">
        <v>203502</v>
      </c>
      <c r="D215" s="97">
        <v>1503734</v>
      </c>
      <c r="E215" s="97">
        <v>1015950</v>
      </c>
      <c r="F215" s="97">
        <v>5688</v>
      </c>
      <c r="G215" s="97">
        <v>0</v>
      </c>
      <c r="H215" s="97">
        <v>278595</v>
      </c>
      <c r="I215" s="97">
        <v>0</v>
      </c>
      <c r="J215" s="87" t="s">
        <v>418</v>
      </c>
      <c r="K215" s="126">
        <f>D215</f>
        <v>1503734</v>
      </c>
      <c r="L215" s="136" t="s">
        <v>443</v>
      </c>
      <c r="M215" s="136" t="s">
        <v>478</v>
      </c>
      <c r="N215" s="137" t="s">
        <v>418</v>
      </c>
      <c r="O215" s="139">
        <v>1503734</v>
      </c>
      <c r="P215" s="136" t="s">
        <v>494</v>
      </c>
    </row>
    <row r="216" ht="16.5" customHeight="1">
      <c r="B216" s="120"/>
    </row>
    <row r="217" spans="2:4" ht="16.5" customHeight="1">
      <c r="B217" s="899" t="s">
        <v>385</v>
      </c>
      <c r="C217" s="899"/>
      <c r="D217" s="84"/>
    </row>
    <row r="218" spans="2:14" ht="16.5" customHeight="1">
      <c r="B218" s="891" t="s">
        <v>345</v>
      </c>
      <c r="C218" s="893" t="s">
        <v>348</v>
      </c>
      <c r="D218" s="895" t="s">
        <v>346</v>
      </c>
      <c r="E218" s="897" t="s">
        <v>347</v>
      </c>
      <c r="F218" s="897"/>
      <c r="G218" s="897"/>
      <c r="H218" s="897"/>
      <c r="I218" s="897"/>
      <c r="J218" s="898" t="s">
        <v>349</v>
      </c>
      <c r="N218" s="900" t="s">
        <v>349</v>
      </c>
    </row>
    <row r="219" spans="2:14" ht="16.5" customHeight="1" thickBot="1">
      <c r="B219" s="892"/>
      <c r="C219" s="894"/>
      <c r="D219" s="896"/>
      <c r="E219" s="85" t="s">
        <v>350</v>
      </c>
      <c r="F219" s="85" t="s">
        <v>351</v>
      </c>
      <c r="G219" s="85" t="s">
        <v>352</v>
      </c>
      <c r="H219" s="85" t="s">
        <v>353</v>
      </c>
      <c r="I219" s="85" t="s">
        <v>354</v>
      </c>
      <c r="J219" s="896"/>
      <c r="N219" s="900"/>
    </row>
    <row r="220" spans="2:14" ht="16.5" customHeight="1" thickTop="1">
      <c r="B220" s="115" t="s">
        <v>367</v>
      </c>
      <c r="C220" s="91"/>
      <c r="D220" s="91">
        <v>0</v>
      </c>
      <c r="E220" s="91">
        <v>0</v>
      </c>
      <c r="F220" s="91">
        <v>0</v>
      </c>
      <c r="G220" s="91">
        <v>0</v>
      </c>
      <c r="H220" s="93">
        <v>0</v>
      </c>
      <c r="I220" s="91">
        <v>0</v>
      </c>
      <c r="J220" s="91"/>
      <c r="N220" s="142"/>
    </row>
    <row r="221" spans="2:14" ht="16.5" customHeight="1">
      <c r="B221" s="116" t="s">
        <v>368</v>
      </c>
      <c r="C221" s="93">
        <v>7000</v>
      </c>
      <c r="D221" s="93">
        <v>93137</v>
      </c>
      <c r="E221" s="93">
        <v>67600</v>
      </c>
      <c r="F221" s="93">
        <v>0</v>
      </c>
      <c r="G221" s="93">
        <v>0</v>
      </c>
      <c r="H221" s="93">
        <v>18537</v>
      </c>
      <c r="I221" s="93">
        <v>0</v>
      </c>
      <c r="J221" s="93"/>
      <c r="N221" s="142"/>
    </row>
    <row r="222" spans="2:14" ht="16.5" customHeight="1">
      <c r="B222" s="116" t="s">
        <v>369</v>
      </c>
      <c r="C222" s="93">
        <v>15400</v>
      </c>
      <c r="D222" s="93">
        <v>126385</v>
      </c>
      <c r="E222" s="93">
        <v>87100</v>
      </c>
      <c r="F222" s="93">
        <v>0</v>
      </c>
      <c r="G222" s="93">
        <v>0</v>
      </c>
      <c r="H222" s="93">
        <v>23885</v>
      </c>
      <c r="I222" s="93">
        <v>0</v>
      </c>
      <c r="J222" s="93"/>
      <c r="N222" s="142"/>
    </row>
    <row r="223" spans="2:14" ht="16.5" customHeight="1">
      <c r="B223" s="116" t="s">
        <v>370</v>
      </c>
      <c r="C223" s="93">
        <v>16800</v>
      </c>
      <c r="D223" s="93">
        <v>131926</v>
      </c>
      <c r="E223" s="93">
        <v>90350</v>
      </c>
      <c r="F223" s="93">
        <v>0</v>
      </c>
      <c r="G223" s="93">
        <v>0</v>
      </c>
      <c r="H223" s="93">
        <v>24776</v>
      </c>
      <c r="I223" s="93">
        <v>0</v>
      </c>
      <c r="J223" s="93"/>
      <c r="N223" s="142"/>
    </row>
    <row r="224" spans="2:14" ht="16.5" customHeight="1">
      <c r="B224" s="116" t="s">
        <v>371</v>
      </c>
      <c r="C224" s="93">
        <v>14000</v>
      </c>
      <c r="D224" s="93">
        <v>106763</v>
      </c>
      <c r="E224" s="93">
        <v>72800</v>
      </c>
      <c r="F224" s="93">
        <v>0</v>
      </c>
      <c r="G224" s="93">
        <v>0</v>
      </c>
      <c r="H224" s="93">
        <v>19963</v>
      </c>
      <c r="I224" s="93">
        <v>0</v>
      </c>
      <c r="J224" s="93"/>
      <c r="N224" s="142"/>
    </row>
    <row r="225" spans="2:14" ht="16.5" customHeight="1">
      <c r="B225" s="116" t="s">
        <v>372</v>
      </c>
      <c r="C225" s="93">
        <v>12600</v>
      </c>
      <c r="D225" s="93">
        <v>93768</v>
      </c>
      <c r="E225" s="93">
        <v>63700</v>
      </c>
      <c r="F225" s="93">
        <v>0</v>
      </c>
      <c r="G225" s="93">
        <v>0</v>
      </c>
      <c r="H225" s="93">
        <v>17468</v>
      </c>
      <c r="I225" s="93">
        <v>0</v>
      </c>
      <c r="J225" s="93"/>
      <c r="N225" s="142"/>
    </row>
    <row r="226" spans="2:14" ht="16.5" customHeight="1">
      <c r="B226" s="116" t="s">
        <v>373</v>
      </c>
      <c r="C226" s="93">
        <v>15448</v>
      </c>
      <c r="D226" s="93">
        <v>132215</v>
      </c>
      <c r="E226" s="93">
        <v>91000</v>
      </c>
      <c r="F226" s="93">
        <v>813</v>
      </c>
      <c r="G226" s="93">
        <v>0</v>
      </c>
      <c r="H226" s="93">
        <v>24954</v>
      </c>
      <c r="I226" s="93">
        <v>0</v>
      </c>
      <c r="J226" s="93"/>
      <c r="N226" s="142"/>
    </row>
    <row r="227" spans="2:14" ht="16.5" customHeight="1">
      <c r="B227" s="116" t="s">
        <v>374</v>
      </c>
      <c r="C227" s="93">
        <v>15532</v>
      </c>
      <c r="D227" s="93">
        <v>132283</v>
      </c>
      <c r="E227" s="93">
        <v>90350</v>
      </c>
      <c r="F227" s="93">
        <v>1625</v>
      </c>
      <c r="G227" s="93">
        <v>0</v>
      </c>
      <c r="H227" s="93">
        <v>24776</v>
      </c>
      <c r="I227" s="93">
        <v>0</v>
      </c>
      <c r="J227" s="93"/>
      <c r="N227" s="142"/>
    </row>
    <row r="228" spans="2:14" ht="16.5" customHeight="1">
      <c r="B228" s="116" t="s">
        <v>375</v>
      </c>
      <c r="C228" s="93">
        <v>14120</v>
      </c>
      <c r="D228" s="93">
        <v>107712</v>
      </c>
      <c r="E228" s="93">
        <v>73450</v>
      </c>
      <c r="F228" s="93">
        <v>0</v>
      </c>
      <c r="G228" s="93">
        <v>0</v>
      </c>
      <c r="H228" s="93">
        <v>20142</v>
      </c>
      <c r="I228" s="93">
        <v>0</v>
      </c>
      <c r="J228" s="93"/>
      <c r="N228" s="142"/>
    </row>
    <row r="229" spans="2:14" ht="16.5" customHeight="1">
      <c r="B229" s="116" t="s">
        <v>376</v>
      </c>
      <c r="C229" s="93">
        <v>8472</v>
      </c>
      <c r="D229" s="93">
        <v>74716</v>
      </c>
      <c r="E229" s="93">
        <v>51350</v>
      </c>
      <c r="F229" s="93">
        <v>813</v>
      </c>
      <c r="G229" s="93">
        <v>0</v>
      </c>
      <c r="H229" s="93">
        <v>14081</v>
      </c>
      <c r="I229" s="93">
        <v>0</v>
      </c>
      <c r="J229" s="93"/>
      <c r="N229" s="142"/>
    </row>
    <row r="230" spans="2:14" ht="16.5" customHeight="1">
      <c r="B230" s="116" t="s">
        <v>377</v>
      </c>
      <c r="C230" s="93">
        <v>11296</v>
      </c>
      <c r="D230" s="93">
        <v>82525</v>
      </c>
      <c r="E230" s="93">
        <v>55900</v>
      </c>
      <c r="F230" s="93">
        <v>0</v>
      </c>
      <c r="G230" s="93">
        <v>0</v>
      </c>
      <c r="H230" s="93">
        <v>15329</v>
      </c>
      <c r="I230" s="93">
        <v>0</v>
      </c>
      <c r="J230" s="93"/>
      <c r="N230" s="142"/>
    </row>
    <row r="231" spans="2:14" ht="16.5" customHeight="1">
      <c r="B231" s="116" t="s">
        <v>378</v>
      </c>
      <c r="C231" s="93">
        <v>11296</v>
      </c>
      <c r="D231" s="93">
        <v>100746</v>
      </c>
      <c r="E231" s="93">
        <v>70200</v>
      </c>
      <c r="F231" s="93">
        <v>0</v>
      </c>
      <c r="G231" s="93">
        <v>0</v>
      </c>
      <c r="H231" s="93">
        <v>19250</v>
      </c>
      <c r="I231" s="93">
        <v>0</v>
      </c>
      <c r="J231" s="93"/>
      <c r="N231" s="142"/>
    </row>
    <row r="232" spans="2:14" ht="16.5" customHeight="1" thickBot="1">
      <c r="B232" s="117" t="s">
        <v>379</v>
      </c>
      <c r="C232" s="95">
        <v>4236</v>
      </c>
      <c r="D232" s="95">
        <v>41507</v>
      </c>
      <c r="E232" s="95">
        <v>29250</v>
      </c>
      <c r="F232" s="95">
        <v>0</v>
      </c>
      <c r="G232" s="95">
        <v>0</v>
      </c>
      <c r="H232" s="95">
        <v>8021</v>
      </c>
      <c r="I232" s="95">
        <v>0</v>
      </c>
      <c r="J232" s="95"/>
      <c r="N232" s="142"/>
    </row>
    <row r="233" spans="2:16" ht="16.5" customHeight="1" thickTop="1">
      <c r="B233" s="118" t="s">
        <v>355</v>
      </c>
      <c r="C233" s="97">
        <v>146200</v>
      </c>
      <c r="D233" s="97">
        <v>1223683</v>
      </c>
      <c r="E233" s="97">
        <v>843050</v>
      </c>
      <c r="F233" s="97">
        <v>3250</v>
      </c>
      <c r="G233" s="97">
        <v>0</v>
      </c>
      <c r="H233" s="97">
        <v>231182</v>
      </c>
      <c r="I233" s="97">
        <v>0</v>
      </c>
      <c r="J233" s="87" t="s">
        <v>419</v>
      </c>
      <c r="K233" s="126">
        <f>D233</f>
        <v>1223683</v>
      </c>
      <c r="L233" s="136" t="s">
        <v>443</v>
      </c>
      <c r="M233" s="136" t="s">
        <v>479</v>
      </c>
      <c r="N233" s="137" t="s">
        <v>419</v>
      </c>
      <c r="O233" s="139">
        <v>1223683</v>
      </c>
      <c r="P233" s="136" t="s">
        <v>494</v>
      </c>
    </row>
    <row r="234" ht="16.5" customHeight="1">
      <c r="B234" s="120"/>
    </row>
    <row r="235" ht="16.5" customHeight="1">
      <c r="B235" s="120"/>
    </row>
    <row r="236" spans="2:4" ht="16.5" customHeight="1">
      <c r="B236" s="899" t="s">
        <v>386</v>
      </c>
      <c r="C236" s="899"/>
      <c r="D236" s="84"/>
    </row>
    <row r="237" spans="2:14" ht="16.5" customHeight="1">
      <c r="B237" s="891" t="s">
        <v>345</v>
      </c>
      <c r="C237" s="893" t="s">
        <v>348</v>
      </c>
      <c r="D237" s="895" t="s">
        <v>346</v>
      </c>
      <c r="E237" s="897" t="s">
        <v>347</v>
      </c>
      <c r="F237" s="897"/>
      <c r="G237" s="897"/>
      <c r="H237" s="897"/>
      <c r="I237" s="897"/>
      <c r="J237" s="898" t="s">
        <v>349</v>
      </c>
      <c r="N237" s="900" t="s">
        <v>349</v>
      </c>
    </row>
    <row r="238" spans="2:14" ht="16.5" customHeight="1" thickBot="1">
      <c r="B238" s="892"/>
      <c r="C238" s="894"/>
      <c r="D238" s="896"/>
      <c r="E238" s="85" t="s">
        <v>350</v>
      </c>
      <c r="F238" s="85" t="s">
        <v>351</v>
      </c>
      <c r="G238" s="85" t="s">
        <v>352</v>
      </c>
      <c r="H238" s="85" t="s">
        <v>353</v>
      </c>
      <c r="I238" s="85" t="s">
        <v>354</v>
      </c>
      <c r="J238" s="896"/>
      <c r="N238" s="900"/>
    </row>
    <row r="239" spans="2:14" ht="16.5" customHeight="1" thickTop="1">
      <c r="B239" s="115" t="s">
        <v>367</v>
      </c>
      <c r="C239" s="91">
        <v>0</v>
      </c>
      <c r="D239" s="91">
        <v>0</v>
      </c>
      <c r="E239" s="91">
        <v>0</v>
      </c>
      <c r="F239" s="91">
        <v>0</v>
      </c>
      <c r="G239" s="91">
        <v>0</v>
      </c>
      <c r="H239" s="93">
        <v>0</v>
      </c>
      <c r="I239" s="91">
        <v>0</v>
      </c>
      <c r="J239" s="91"/>
      <c r="N239" s="142"/>
    </row>
    <row r="240" spans="2:14" ht="16.5" customHeight="1">
      <c r="B240" s="116" t="s">
        <v>368</v>
      </c>
      <c r="C240" s="93">
        <v>13860</v>
      </c>
      <c r="D240" s="93">
        <v>168694</v>
      </c>
      <c r="E240" s="93">
        <v>119600</v>
      </c>
      <c r="F240" s="93">
        <v>2438</v>
      </c>
      <c r="G240" s="93">
        <v>0</v>
      </c>
      <c r="H240" s="93">
        <v>32797</v>
      </c>
      <c r="I240" s="93">
        <v>0</v>
      </c>
      <c r="J240" s="93"/>
      <c r="N240" s="142"/>
    </row>
    <row r="241" spans="2:14" ht="16.5" customHeight="1">
      <c r="B241" s="116" t="s">
        <v>369</v>
      </c>
      <c r="C241" s="93">
        <v>17640</v>
      </c>
      <c r="D241" s="93">
        <v>167552</v>
      </c>
      <c r="E241" s="93">
        <v>117650</v>
      </c>
      <c r="F241" s="93">
        <v>0</v>
      </c>
      <c r="G241" s="93">
        <v>0</v>
      </c>
      <c r="H241" s="93">
        <v>32262</v>
      </c>
      <c r="I241" s="93">
        <v>0</v>
      </c>
      <c r="J241" s="93"/>
      <c r="N241" s="142"/>
    </row>
    <row r="242" spans="2:14" ht="16.5" customHeight="1">
      <c r="B242" s="116" t="s">
        <v>370</v>
      </c>
      <c r="C242" s="93">
        <v>16380</v>
      </c>
      <c r="D242" s="93">
        <v>165432</v>
      </c>
      <c r="E242" s="93">
        <v>115700</v>
      </c>
      <c r="F242" s="93">
        <v>1625</v>
      </c>
      <c r="G242" s="93">
        <v>0</v>
      </c>
      <c r="H242" s="93">
        <v>31727</v>
      </c>
      <c r="I242" s="93">
        <v>0</v>
      </c>
      <c r="J242" s="93"/>
      <c r="N242" s="142"/>
    </row>
    <row r="243" spans="2:14" ht="16.5" customHeight="1">
      <c r="B243" s="116" t="s">
        <v>371</v>
      </c>
      <c r="C243" s="93">
        <v>12600</v>
      </c>
      <c r="D243" s="93">
        <v>126054</v>
      </c>
      <c r="E243" s="93">
        <v>88400</v>
      </c>
      <c r="F243" s="93">
        <v>813</v>
      </c>
      <c r="G243" s="93">
        <v>0</v>
      </c>
      <c r="H243" s="93">
        <v>24241</v>
      </c>
      <c r="I243" s="93">
        <v>0</v>
      </c>
      <c r="J243" s="93"/>
      <c r="N243" s="142"/>
    </row>
    <row r="244" spans="2:14" ht="16.5" customHeight="1">
      <c r="B244" s="116" t="s">
        <v>372</v>
      </c>
      <c r="C244" s="93">
        <v>13860</v>
      </c>
      <c r="D244" s="93">
        <v>122360</v>
      </c>
      <c r="E244" s="93">
        <v>85150</v>
      </c>
      <c r="F244" s="93">
        <v>0</v>
      </c>
      <c r="G244" s="93">
        <v>0</v>
      </c>
      <c r="H244" s="93">
        <v>23350</v>
      </c>
      <c r="I244" s="93">
        <v>0</v>
      </c>
      <c r="J244" s="93"/>
      <c r="N244" s="142"/>
    </row>
    <row r="245" spans="2:14" ht="16.5" customHeight="1">
      <c r="B245" s="116" t="s">
        <v>373</v>
      </c>
      <c r="C245" s="93">
        <v>18876</v>
      </c>
      <c r="D245" s="93">
        <v>177023</v>
      </c>
      <c r="E245" s="93">
        <v>122200</v>
      </c>
      <c r="F245" s="93">
        <v>2438</v>
      </c>
      <c r="G245" s="93">
        <v>0</v>
      </c>
      <c r="H245" s="93">
        <v>33510</v>
      </c>
      <c r="I245" s="93">
        <v>0</v>
      </c>
      <c r="J245" s="93"/>
      <c r="N245" s="142"/>
    </row>
    <row r="246" spans="2:14" ht="16.5" customHeight="1">
      <c r="B246" s="116" t="s">
        <v>374</v>
      </c>
      <c r="C246" s="93">
        <v>16328</v>
      </c>
      <c r="D246" s="93">
        <v>151332</v>
      </c>
      <c r="E246" s="93">
        <v>105950</v>
      </c>
      <c r="F246" s="93">
        <v>0</v>
      </c>
      <c r="G246" s="93">
        <v>0</v>
      </c>
      <c r="H246" s="93">
        <v>29054</v>
      </c>
      <c r="I246" s="93">
        <v>0</v>
      </c>
      <c r="J246" s="93"/>
      <c r="N246" s="142"/>
    </row>
    <row r="247" spans="2:14" ht="16.5" customHeight="1">
      <c r="B247" s="116" t="s">
        <v>375</v>
      </c>
      <c r="C247" s="93">
        <v>11304</v>
      </c>
      <c r="D247" s="93">
        <v>91644</v>
      </c>
      <c r="E247" s="93">
        <v>63050</v>
      </c>
      <c r="F247" s="93">
        <v>0</v>
      </c>
      <c r="G247" s="93">
        <v>0</v>
      </c>
      <c r="H247" s="93">
        <v>17290</v>
      </c>
      <c r="I247" s="93">
        <v>0</v>
      </c>
      <c r="J247" s="93"/>
      <c r="N247" s="142"/>
    </row>
    <row r="248" spans="2:14" ht="16.5" customHeight="1">
      <c r="B248" s="116" t="s">
        <v>376</v>
      </c>
      <c r="C248" s="93">
        <v>16328</v>
      </c>
      <c r="D248" s="93">
        <v>151332</v>
      </c>
      <c r="E248" s="93">
        <v>105950</v>
      </c>
      <c r="F248" s="93">
        <v>0</v>
      </c>
      <c r="G248" s="93">
        <v>0</v>
      </c>
      <c r="H248" s="93">
        <v>29054</v>
      </c>
      <c r="I248" s="93">
        <v>0</v>
      </c>
      <c r="J248" s="93"/>
      <c r="N248" s="142"/>
    </row>
    <row r="249" spans="2:14" ht="16.5" customHeight="1">
      <c r="B249" s="116" t="s">
        <v>377</v>
      </c>
      <c r="C249" s="93">
        <v>16328</v>
      </c>
      <c r="D249" s="93">
        <v>191087</v>
      </c>
      <c r="E249" s="93">
        <v>137150</v>
      </c>
      <c r="F249" s="93">
        <v>0</v>
      </c>
      <c r="G249" s="93">
        <v>0</v>
      </c>
      <c r="H249" s="93">
        <v>37609</v>
      </c>
      <c r="I249" s="93">
        <v>0</v>
      </c>
      <c r="J249" s="93"/>
      <c r="N249" s="142"/>
    </row>
    <row r="250" spans="2:14" ht="16.5" customHeight="1">
      <c r="B250" s="116" t="s">
        <v>378</v>
      </c>
      <c r="C250" s="93">
        <v>16328</v>
      </c>
      <c r="D250" s="93">
        <v>144706</v>
      </c>
      <c r="E250" s="93">
        <v>100750</v>
      </c>
      <c r="F250" s="93">
        <v>0</v>
      </c>
      <c r="G250" s="93">
        <v>0</v>
      </c>
      <c r="H250" s="93">
        <v>27628</v>
      </c>
      <c r="I250" s="93">
        <v>0</v>
      </c>
      <c r="J250" s="93"/>
      <c r="N250" s="142"/>
    </row>
    <row r="251" spans="2:14" ht="16.5" customHeight="1" thickBot="1">
      <c r="B251" s="117" t="s">
        <v>379</v>
      </c>
      <c r="C251" s="95">
        <v>11304</v>
      </c>
      <c r="D251" s="95">
        <v>98270</v>
      </c>
      <c r="E251" s="95">
        <v>68250</v>
      </c>
      <c r="F251" s="95">
        <v>0</v>
      </c>
      <c r="G251" s="95">
        <v>0</v>
      </c>
      <c r="H251" s="95">
        <v>18716</v>
      </c>
      <c r="I251" s="95">
        <v>0</v>
      </c>
      <c r="J251" s="95"/>
      <c r="N251" s="142"/>
    </row>
    <row r="252" spans="2:16" ht="16.5" customHeight="1" thickTop="1">
      <c r="B252" s="118" t="s">
        <v>355</v>
      </c>
      <c r="C252" s="97">
        <v>181136</v>
      </c>
      <c r="D252" s="97">
        <v>1755486</v>
      </c>
      <c r="E252" s="97">
        <v>1229800</v>
      </c>
      <c r="F252" s="97">
        <v>7313</v>
      </c>
      <c r="G252" s="97">
        <v>0</v>
      </c>
      <c r="H252" s="97">
        <v>337237</v>
      </c>
      <c r="I252" s="97">
        <v>0</v>
      </c>
      <c r="J252" s="87" t="s">
        <v>420</v>
      </c>
      <c r="K252" s="126">
        <f>D252</f>
        <v>1755486</v>
      </c>
      <c r="L252" s="136" t="s">
        <v>443</v>
      </c>
      <c r="M252" s="136" t="s">
        <v>480</v>
      </c>
      <c r="N252" s="137" t="s">
        <v>420</v>
      </c>
      <c r="O252" s="139">
        <v>1755486</v>
      </c>
      <c r="P252" s="136" t="s">
        <v>494</v>
      </c>
    </row>
    <row r="253" ht="16.5" customHeight="1">
      <c r="B253" s="120"/>
    </row>
    <row r="254" spans="2:4" ht="16.5" customHeight="1">
      <c r="B254" s="899" t="s">
        <v>387</v>
      </c>
      <c r="C254" s="899"/>
      <c r="D254" s="84"/>
    </row>
    <row r="255" spans="2:14" ht="16.5" customHeight="1">
      <c r="B255" s="891" t="s">
        <v>345</v>
      </c>
      <c r="C255" s="893" t="s">
        <v>348</v>
      </c>
      <c r="D255" s="895" t="s">
        <v>346</v>
      </c>
      <c r="E255" s="897" t="s">
        <v>347</v>
      </c>
      <c r="F255" s="897"/>
      <c r="G255" s="897"/>
      <c r="H255" s="897"/>
      <c r="I255" s="897"/>
      <c r="J255" s="898" t="s">
        <v>349</v>
      </c>
      <c r="N255" s="900" t="s">
        <v>349</v>
      </c>
    </row>
    <row r="256" spans="2:14" ht="16.5" customHeight="1" thickBot="1">
      <c r="B256" s="892"/>
      <c r="C256" s="894"/>
      <c r="D256" s="896"/>
      <c r="E256" s="85" t="s">
        <v>350</v>
      </c>
      <c r="F256" s="85" t="s">
        <v>351</v>
      </c>
      <c r="G256" s="85" t="s">
        <v>352</v>
      </c>
      <c r="H256" s="85" t="s">
        <v>353</v>
      </c>
      <c r="I256" s="85" t="s">
        <v>354</v>
      </c>
      <c r="J256" s="896"/>
      <c r="N256" s="900"/>
    </row>
    <row r="257" spans="2:14" ht="16.5" customHeight="1" thickTop="1">
      <c r="B257" s="115" t="s">
        <v>367</v>
      </c>
      <c r="C257" s="91"/>
      <c r="D257" s="91">
        <v>0</v>
      </c>
      <c r="E257" s="91">
        <v>0</v>
      </c>
      <c r="F257" s="91">
        <v>0</v>
      </c>
      <c r="G257" s="91">
        <v>0</v>
      </c>
      <c r="H257" s="93">
        <v>0</v>
      </c>
      <c r="I257" s="91">
        <v>0</v>
      </c>
      <c r="J257" s="91"/>
      <c r="N257" s="142"/>
    </row>
    <row r="258" spans="2:14" ht="16.5" customHeight="1">
      <c r="B258" s="116" t="s">
        <v>368</v>
      </c>
      <c r="C258" s="93">
        <v>4480</v>
      </c>
      <c r="D258" s="93">
        <v>81507</v>
      </c>
      <c r="E258" s="93">
        <v>60450</v>
      </c>
      <c r="F258" s="93">
        <v>0</v>
      </c>
      <c r="G258" s="93">
        <v>0</v>
      </c>
      <c r="H258" s="93">
        <v>16577</v>
      </c>
      <c r="I258" s="93">
        <v>0</v>
      </c>
      <c r="J258" s="93"/>
      <c r="N258" s="142"/>
    </row>
    <row r="259" spans="2:14" ht="16.5" customHeight="1">
      <c r="B259" s="116" t="s">
        <v>369</v>
      </c>
      <c r="C259" s="93">
        <v>6160</v>
      </c>
      <c r="D259" s="93">
        <v>119629</v>
      </c>
      <c r="E259" s="93">
        <v>89050</v>
      </c>
      <c r="F259" s="93">
        <v>0</v>
      </c>
      <c r="G259" s="93">
        <v>0</v>
      </c>
      <c r="H259" s="93">
        <v>24419</v>
      </c>
      <c r="I259" s="93">
        <v>0</v>
      </c>
      <c r="J259" s="93"/>
      <c r="N259" s="142"/>
    </row>
    <row r="260" spans="2:14" ht="16.5" customHeight="1">
      <c r="B260" s="116" t="s">
        <v>370</v>
      </c>
      <c r="C260" s="93">
        <v>7280</v>
      </c>
      <c r="D260" s="93">
        <v>164583</v>
      </c>
      <c r="E260" s="93">
        <v>120900</v>
      </c>
      <c r="F260" s="93">
        <v>3250</v>
      </c>
      <c r="G260" s="93">
        <v>0</v>
      </c>
      <c r="H260" s="93">
        <v>33153</v>
      </c>
      <c r="I260" s="93">
        <v>0</v>
      </c>
      <c r="J260" s="93"/>
      <c r="N260" s="142"/>
    </row>
    <row r="261" spans="2:14" ht="16.5" customHeight="1">
      <c r="B261" s="116" t="s">
        <v>371</v>
      </c>
      <c r="C261" s="93">
        <v>5600</v>
      </c>
      <c r="D261" s="93">
        <v>120694</v>
      </c>
      <c r="E261" s="93">
        <v>89050</v>
      </c>
      <c r="F261" s="93">
        <v>1625</v>
      </c>
      <c r="G261" s="93">
        <v>0</v>
      </c>
      <c r="H261" s="93">
        <v>24419</v>
      </c>
      <c r="I261" s="93">
        <v>0</v>
      </c>
      <c r="J261" s="93"/>
      <c r="N261" s="142"/>
    </row>
    <row r="262" spans="2:14" ht="16.5" customHeight="1">
      <c r="B262" s="116" t="s">
        <v>372</v>
      </c>
      <c r="C262" s="93">
        <v>6720</v>
      </c>
      <c r="D262" s="93">
        <v>141708</v>
      </c>
      <c r="E262" s="93">
        <v>105300</v>
      </c>
      <c r="F262" s="93">
        <v>813</v>
      </c>
      <c r="G262" s="93">
        <v>0</v>
      </c>
      <c r="H262" s="93">
        <v>28875</v>
      </c>
      <c r="I262" s="93">
        <v>0</v>
      </c>
      <c r="J262" s="93"/>
      <c r="N262" s="142"/>
    </row>
    <row r="263" spans="2:14" ht="16.5" customHeight="1">
      <c r="B263" s="116" t="s">
        <v>373</v>
      </c>
      <c r="C263" s="93">
        <v>8430</v>
      </c>
      <c r="D263" s="93">
        <v>199690</v>
      </c>
      <c r="E263" s="93">
        <v>139100</v>
      </c>
      <c r="F263" s="93">
        <v>13000</v>
      </c>
      <c r="G263" s="93">
        <v>1016</v>
      </c>
      <c r="H263" s="93">
        <v>38144</v>
      </c>
      <c r="I263" s="93">
        <v>0</v>
      </c>
      <c r="J263" s="93"/>
      <c r="N263" s="142"/>
    </row>
    <row r="264" spans="2:14" ht="16.5" customHeight="1">
      <c r="B264" s="116" t="s">
        <v>374</v>
      </c>
      <c r="C264" s="93">
        <v>6226</v>
      </c>
      <c r="D264" s="93">
        <v>132900</v>
      </c>
      <c r="E264" s="93">
        <v>97500</v>
      </c>
      <c r="F264" s="93">
        <v>2438</v>
      </c>
      <c r="G264" s="93">
        <v>0</v>
      </c>
      <c r="H264" s="93">
        <v>26737</v>
      </c>
      <c r="I264" s="93">
        <v>0</v>
      </c>
      <c r="J264" s="93"/>
      <c r="N264" s="142"/>
    </row>
    <row r="265" spans="2:14" ht="16.5" customHeight="1">
      <c r="B265" s="116" t="s">
        <v>375</v>
      </c>
      <c r="C265" s="93">
        <v>7358</v>
      </c>
      <c r="D265" s="93">
        <v>153113</v>
      </c>
      <c r="E265" s="93">
        <v>113750</v>
      </c>
      <c r="F265" s="93">
        <v>813</v>
      </c>
      <c r="G265" s="93">
        <v>0</v>
      </c>
      <c r="H265" s="93">
        <v>31193</v>
      </c>
      <c r="I265" s="93">
        <v>0</v>
      </c>
      <c r="J265" s="93"/>
      <c r="N265" s="142"/>
    </row>
    <row r="266" spans="2:14" ht="16.5" customHeight="1">
      <c r="B266" s="116" t="s">
        <v>376</v>
      </c>
      <c r="C266" s="93">
        <v>6226</v>
      </c>
      <c r="D266" s="93">
        <v>133665</v>
      </c>
      <c r="E266" s="93">
        <v>95550</v>
      </c>
      <c r="F266" s="93">
        <v>5688</v>
      </c>
      <c r="G266" s="93">
        <v>0</v>
      </c>
      <c r="H266" s="93">
        <v>26202</v>
      </c>
      <c r="I266" s="93">
        <v>0</v>
      </c>
      <c r="J266" s="93"/>
      <c r="N266" s="142"/>
    </row>
    <row r="267" spans="2:14" ht="16.5" customHeight="1">
      <c r="B267" s="116" t="s">
        <v>377</v>
      </c>
      <c r="C267" s="93">
        <v>5094</v>
      </c>
      <c r="D267" s="93">
        <v>107796</v>
      </c>
      <c r="E267" s="93">
        <v>80600</v>
      </c>
      <c r="F267" s="93">
        <v>0</v>
      </c>
      <c r="G267" s="93">
        <v>0</v>
      </c>
      <c r="H267" s="93">
        <v>22102</v>
      </c>
      <c r="I267" s="93">
        <v>0</v>
      </c>
      <c r="J267" s="93"/>
      <c r="N267" s="142"/>
    </row>
    <row r="268" spans="2:14" ht="16.5" customHeight="1">
      <c r="B268" s="116" t="s">
        <v>378</v>
      </c>
      <c r="C268" s="93">
        <v>7358</v>
      </c>
      <c r="D268" s="93">
        <v>178741</v>
      </c>
      <c r="E268" s="93">
        <v>131950</v>
      </c>
      <c r="F268" s="93">
        <v>3250</v>
      </c>
      <c r="G268" s="93">
        <v>0</v>
      </c>
      <c r="H268" s="93">
        <v>36183</v>
      </c>
      <c r="I268" s="93">
        <v>0</v>
      </c>
      <c r="J268" s="93"/>
      <c r="N268" s="142"/>
    </row>
    <row r="269" spans="2:14" ht="16.5" customHeight="1" thickBot="1">
      <c r="B269" s="117" t="s">
        <v>379</v>
      </c>
      <c r="C269" s="95">
        <v>2240</v>
      </c>
      <c r="D269" s="95">
        <v>46137</v>
      </c>
      <c r="E269" s="95">
        <v>34450</v>
      </c>
      <c r="F269" s="95">
        <v>0</v>
      </c>
      <c r="G269" s="95">
        <v>0</v>
      </c>
      <c r="H269" s="95">
        <v>9447</v>
      </c>
      <c r="I269" s="95">
        <v>0</v>
      </c>
      <c r="J269" s="95"/>
      <c r="N269" s="142"/>
    </row>
    <row r="270" spans="2:16" ht="16.5" customHeight="1" thickTop="1">
      <c r="B270" s="118" t="s">
        <v>355</v>
      </c>
      <c r="C270" s="97">
        <v>73172</v>
      </c>
      <c r="D270" s="97">
        <v>1580163</v>
      </c>
      <c r="E270" s="97">
        <v>1157650</v>
      </c>
      <c r="F270" s="97">
        <v>30875</v>
      </c>
      <c r="G270" s="97">
        <v>1016</v>
      </c>
      <c r="H270" s="97">
        <v>317452</v>
      </c>
      <c r="I270" s="97">
        <v>0</v>
      </c>
      <c r="J270" s="87" t="s">
        <v>421</v>
      </c>
      <c r="K270" s="126">
        <f>D270</f>
        <v>1580163</v>
      </c>
      <c r="L270" s="136" t="s">
        <v>443</v>
      </c>
      <c r="M270" s="136" t="s">
        <v>481</v>
      </c>
      <c r="N270" s="137" t="s">
        <v>421</v>
      </c>
      <c r="O270" s="139">
        <v>1580163</v>
      </c>
      <c r="P270" s="136" t="s">
        <v>494</v>
      </c>
    </row>
    <row r="271" ht="16.5" customHeight="1">
      <c r="B271" s="120"/>
    </row>
    <row r="272" spans="2:4" ht="16.5" customHeight="1">
      <c r="B272" s="899" t="s">
        <v>388</v>
      </c>
      <c r="C272" s="899"/>
      <c r="D272" s="84"/>
    </row>
    <row r="273" spans="2:14" ht="16.5" customHeight="1">
      <c r="B273" s="891" t="s">
        <v>345</v>
      </c>
      <c r="C273" s="893" t="s">
        <v>348</v>
      </c>
      <c r="D273" s="895" t="s">
        <v>346</v>
      </c>
      <c r="E273" s="897" t="s">
        <v>347</v>
      </c>
      <c r="F273" s="897"/>
      <c r="G273" s="897"/>
      <c r="H273" s="897"/>
      <c r="I273" s="897"/>
      <c r="J273" s="898" t="s">
        <v>349</v>
      </c>
      <c r="N273" s="900" t="s">
        <v>349</v>
      </c>
    </row>
    <row r="274" spans="2:14" ht="16.5" customHeight="1" thickBot="1">
      <c r="B274" s="892"/>
      <c r="C274" s="894"/>
      <c r="D274" s="896"/>
      <c r="E274" s="85" t="s">
        <v>350</v>
      </c>
      <c r="F274" s="85" t="s">
        <v>351</v>
      </c>
      <c r="G274" s="85" t="s">
        <v>352</v>
      </c>
      <c r="H274" s="85" t="s">
        <v>353</v>
      </c>
      <c r="I274" s="85" t="s">
        <v>354</v>
      </c>
      <c r="J274" s="896"/>
      <c r="N274" s="900"/>
    </row>
    <row r="275" spans="2:14" ht="16.5" customHeight="1" thickTop="1">
      <c r="B275" s="115" t="s">
        <v>367</v>
      </c>
      <c r="C275" s="91">
        <v>0</v>
      </c>
      <c r="D275" s="91">
        <v>0</v>
      </c>
      <c r="E275" s="91">
        <v>0</v>
      </c>
      <c r="F275" s="91">
        <v>0</v>
      </c>
      <c r="G275" s="91">
        <v>0</v>
      </c>
      <c r="H275" s="93">
        <v>0</v>
      </c>
      <c r="I275" s="91">
        <v>0</v>
      </c>
      <c r="J275" s="91"/>
      <c r="N275" s="142"/>
    </row>
    <row r="276" spans="2:14" ht="16.5" customHeight="1">
      <c r="B276" s="116" t="s">
        <v>368</v>
      </c>
      <c r="C276" s="93">
        <v>7020</v>
      </c>
      <c r="D276" s="93">
        <v>108066</v>
      </c>
      <c r="E276" s="93">
        <v>79300</v>
      </c>
      <c r="F276" s="93">
        <v>0</v>
      </c>
      <c r="G276" s="93">
        <v>0</v>
      </c>
      <c r="H276" s="93">
        <v>21746</v>
      </c>
      <c r="I276" s="93">
        <v>0</v>
      </c>
      <c r="J276" s="93"/>
      <c r="N276" s="142"/>
    </row>
    <row r="277" spans="2:14" ht="16.5" customHeight="1">
      <c r="B277" s="116" t="s">
        <v>369</v>
      </c>
      <c r="C277" s="93">
        <v>11700</v>
      </c>
      <c r="D277" s="93">
        <v>160784</v>
      </c>
      <c r="E277" s="93">
        <v>117000</v>
      </c>
      <c r="F277" s="93">
        <v>0</v>
      </c>
      <c r="G277" s="93">
        <v>0</v>
      </c>
      <c r="H277" s="93">
        <v>32084</v>
      </c>
      <c r="I277" s="93">
        <v>0</v>
      </c>
      <c r="J277" s="93"/>
      <c r="N277" s="142"/>
    </row>
    <row r="278" spans="2:14" ht="16.5" customHeight="1">
      <c r="B278" s="116" t="s">
        <v>370</v>
      </c>
      <c r="C278" s="93">
        <v>9360</v>
      </c>
      <c r="D278" s="93">
        <v>145192</v>
      </c>
      <c r="E278" s="93">
        <v>106600</v>
      </c>
      <c r="F278" s="93">
        <v>0</v>
      </c>
      <c r="G278" s="93">
        <v>0</v>
      </c>
      <c r="H278" s="93">
        <v>29232</v>
      </c>
      <c r="I278" s="93">
        <v>0</v>
      </c>
      <c r="J278" s="93"/>
      <c r="N278" s="142"/>
    </row>
    <row r="279" spans="2:14" ht="16.5" customHeight="1">
      <c r="B279" s="116" t="s">
        <v>371</v>
      </c>
      <c r="C279" s="93">
        <v>8580</v>
      </c>
      <c r="D279" s="93">
        <v>126175</v>
      </c>
      <c r="E279" s="93">
        <v>91650</v>
      </c>
      <c r="F279" s="93">
        <v>813</v>
      </c>
      <c r="G279" s="93">
        <v>0</v>
      </c>
      <c r="H279" s="93">
        <v>25132</v>
      </c>
      <c r="I279" s="93">
        <v>0</v>
      </c>
      <c r="J279" s="93"/>
      <c r="N279" s="142"/>
    </row>
    <row r="280" spans="2:14" ht="16.5" customHeight="1">
      <c r="B280" s="116" t="s">
        <v>372</v>
      </c>
      <c r="C280" s="93">
        <v>8580</v>
      </c>
      <c r="D280" s="93">
        <v>112939</v>
      </c>
      <c r="E280" s="93">
        <v>81900</v>
      </c>
      <c r="F280" s="93">
        <v>0</v>
      </c>
      <c r="G280" s="93">
        <v>0</v>
      </c>
      <c r="H280" s="93">
        <v>22459</v>
      </c>
      <c r="I280" s="93">
        <v>0</v>
      </c>
      <c r="J280" s="93"/>
      <c r="N280" s="142"/>
    </row>
    <row r="281" spans="2:14" ht="16.5" customHeight="1">
      <c r="B281" s="116" t="s">
        <v>373</v>
      </c>
      <c r="C281" s="93">
        <v>13824</v>
      </c>
      <c r="D281" s="93">
        <v>167049</v>
      </c>
      <c r="E281" s="93">
        <v>120250</v>
      </c>
      <c r="F281" s="93">
        <v>0</v>
      </c>
      <c r="G281" s="93">
        <v>0</v>
      </c>
      <c r="H281" s="93">
        <v>32975</v>
      </c>
      <c r="I281" s="93">
        <v>0</v>
      </c>
      <c r="J281" s="93"/>
      <c r="N281" s="142"/>
    </row>
    <row r="282" spans="2:14" ht="16.5" customHeight="1">
      <c r="B282" s="116" t="s">
        <v>374</v>
      </c>
      <c r="C282" s="93">
        <v>15876</v>
      </c>
      <c r="D282" s="93">
        <v>164132</v>
      </c>
      <c r="E282" s="93">
        <v>116350</v>
      </c>
      <c r="F282" s="93">
        <v>0</v>
      </c>
      <c r="G282" s="93">
        <v>0</v>
      </c>
      <c r="H282" s="93">
        <v>31906</v>
      </c>
      <c r="I282" s="93">
        <v>0</v>
      </c>
      <c r="J282" s="93"/>
      <c r="N282" s="142"/>
    </row>
    <row r="283" spans="2:14" ht="16.5" customHeight="1">
      <c r="B283" s="116" t="s">
        <v>375</v>
      </c>
      <c r="C283" s="93">
        <v>15876</v>
      </c>
      <c r="D283" s="93">
        <v>146738</v>
      </c>
      <c r="E283" s="93">
        <v>102700</v>
      </c>
      <c r="F283" s="93">
        <v>0</v>
      </c>
      <c r="G283" s="93">
        <v>0</v>
      </c>
      <c r="H283" s="93">
        <v>28162</v>
      </c>
      <c r="I283" s="93">
        <v>0</v>
      </c>
      <c r="J283" s="93"/>
      <c r="N283" s="142"/>
    </row>
    <row r="284" spans="2:14" ht="16.5" customHeight="1">
      <c r="B284" s="116" t="s">
        <v>376</v>
      </c>
      <c r="C284" s="93">
        <v>12747</v>
      </c>
      <c r="D284" s="93">
        <v>114621</v>
      </c>
      <c r="E284" s="93">
        <v>79950</v>
      </c>
      <c r="F284" s="93">
        <v>0</v>
      </c>
      <c r="G284" s="93">
        <v>0</v>
      </c>
      <c r="H284" s="93">
        <v>21924</v>
      </c>
      <c r="I284" s="93">
        <v>0</v>
      </c>
      <c r="J284" s="93"/>
      <c r="N284" s="142"/>
    </row>
    <row r="285" spans="2:14" ht="16.5" customHeight="1">
      <c r="B285" s="116" t="s">
        <v>377</v>
      </c>
      <c r="C285" s="93">
        <v>14742</v>
      </c>
      <c r="D285" s="93">
        <v>162998</v>
      </c>
      <c r="E285" s="93">
        <v>116350</v>
      </c>
      <c r="F285" s="93">
        <v>0</v>
      </c>
      <c r="G285" s="93">
        <v>0</v>
      </c>
      <c r="H285" s="93">
        <v>31906</v>
      </c>
      <c r="I285" s="93">
        <v>0</v>
      </c>
      <c r="J285" s="93"/>
      <c r="N285" s="142"/>
    </row>
    <row r="286" spans="2:14" ht="16.5" customHeight="1">
      <c r="B286" s="116" t="s">
        <v>378</v>
      </c>
      <c r="C286" s="93">
        <v>14742</v>
      </c>
      <c r="D286" s="93">
        <v>114131</v>
      </c>
      <c r="E286" s="93">
        <v>78000</v>
      </c>
      <c r="F286" s="93">
        <v>0</v>
      </c>
      <c r="G286" s="93">
        <v>0</v>
      </c>
      <c r="H286" s="93">
        <v>21389</v>
      </c>
      <c r="I286" s="93">
        <v>0</v>
      </c>
      <c r="J286" s="93"/>
      <c r="N286" s="142"/>
    </row>
    <row r="287" spans="2:14" ht="16.5" customHeight="1" thickBot="1">
      <c r="B287" s="117" t="s">
        <v>379</v>
      </c>
      <c r="C287" s="95">
        <v>2925</v>
      </c>
      <c r="D287" s="95">
        <v>46822</v>
      </c>
      <c r="E287" s="95">
        <v>34450</v>
      </c>
      <c r="F287" s="95">
        <v>0</v>
      </c>
      <c r="G287" s="95">
        <v>0</v>
      </c>
      <c r="H287" s="95">
        <v>9447</v>
      </c>
      <c r="I287" s="95">
        <v>0</v>
      </c>
      <c r="J287" s="95"/>
      <c r="N287" s="142"/>
    </row>
    <row r="288" spans="2:16" ht="16.5" customHeight="1" thickTop="1">
      <c r="B288" s="118" t="s">
        <v>355</v>
      </c>
      <c r="C288" s="97">
        <v>135972</v>
      </c>
      <c r="D288" s="97">
        <v>1569647</v>
      </c>
      <c r="E288" s="97">
        <v>1124500</v>
      </c>
      <c r="F288" s="97">
        <v>813</v>
      </c>
      <c r="G288" s="97">
        <v>0</v>
      </c>
      <c r="H288" s="97">
        <v>308362</v>
      </c>
      <c r="I288" s="97">
        <v>0</v>
      </c>
      <c r="J288" s="87" t="s">
        <v>422</v>
      </c>
      <c r="K288" s="126">
        <f>D288</f>
        <v>1569647</v>
      </c>
      <c r="L288" s="136" t="s">
        <v>443</v>
      </c>
      <c r="M288" s="136" t="s">
        <v>482</v>
      </c>
      <c r="N288" s="137" t="s">
        <v>422</v>
      </c>
      <c r="O288" s="139">
        <v>1569647</v>
      </c>
      <c r="P288" s="136" t="s">
        <v>494</v>
      </c>
    </row>
    <row r="289" ht="16.5" customHeight="1">
      <c r="B289" s="120"/>
    </row>
    <row r="290" spans="2:4" ht="16.5" customHeight="1">
      <c r="B290" s="899" t="s">
        <v>389</v>
      </c>
      <c r="C290" s="899"/>
      <c r="D290" s="84"/>
    </row>
    <row r="291" spans="2:14" ht="16.5" customHeight="1">
      <c r="B291" s="891" t="s">
        <v>345</v>
      </c>
      <c r="C291" s="893" t="s">
        <v>348</v>
      </c>
      <c r="D291" s="895" t="s">
        <v>346</v>
      </c>
      <c r="E291" s="897" t="s">
        <v>347</v>
      </c>
      <c r="F291" s="897"/>
      <c r="G291" s="897"/>
      <c r="H291" s="897"/>
      <c r="I291" s="897"/>
      <c r="J291" s="898" t="s">
        <v>349</v>
      </c>
      <c r="N291" s="900" t="s">
        <v>349</v>
      </c>
    </row>
    <row r="292" spans="2:14" ht="16.5" customHeight="1" thickBot="1">
      <c r="B292" s="892"/>
      <c r="C292" s="894"/>
      <c r="D292" s="896"/>
      <c r="E292" s="85" t="s">
        <v>350</v>
      </c>
      <c r="F292" s="85" t="s">
        <v>351</v>
      </c>
      <c r="G292" s="85" t="s">
        <v>352</v>
      </c>
      <c r="H292" s="85" t="s">
        <v>353</v>
      </c>
      <c r="I292" s="85" t="s">
        <v>354</v>
      </c>
      <c r="J292" s="896"/>
      <c r="N292" s="900"/>
    </row>
    <row r="293" spans="2:14" ht="16.5" customHeight="1" thickTop="1">
      <c r="B293" s="115" t="s">
        <v>367</v>
      </c>
      <c r="C293" s="91">
        <v>0</v>
      </c>
      <c r="D293" s="91">
        <v>0</v>
      </c>
      <c r="E293" s="91">
        <v>0</v>
      </c>
      <c r="F293" s="91">
        <v>0</v>
      </c>
      <c r="G293" s="91">
        <v>0</v>
      </c>
      <c r="H293" s="93">
        <v>0</v>
      </c>
      <c r="I293" s="91">
        <v>0</v>
      </c>
      <c r="J293" s="91"/>
      <c r="N293" s="142"/>
    </row>
    <row r="294" spans="2:14" ht="16.5" customHeight="1">
      <c r="B294" s="116" t="s">
        <v>368</v>
      </c>
      <c r="C294" s="93">
        <v>21290</v>
      </c>
      <c r="D294" s="93">
        <v>203822</v>
      </c>
      <c r="E294" s="93">
        <v>143250</v>
      </c>
      <c r="F294" s="93">
        <v>0</v>
      </c>
      <c r="G294" s="93">
        <v>0</v>
      </c>
      <c r="H294" s="93">
        <v>39282</v>
      </c>
      <c r="I294" s="93">
        <v>0</v>
      </c>
      <c r="J294" s="93"/>
      <c r="N294" s="142"/>
    </row>
    <row r="295" spans="2:14" ht="16.5" customHeight="1">
      <c r="B295" s="116" t="s">
        <v>369</v>
      </c>
      <c r="C295" s="93">
        <v>21290</v>
      </c>
      <c r="D295" s="93">
        <v>240137</v>
      </c>
      <c r="E295" s="93">
        <v>171750</v>
      </c>
      <c r="F295" s="93">
        <v>0</v>
      </c>
      <c r="G295" s="93">
        <v>0</v>
      </c>
      <c r="H295" s="93">
        <v>47097</v>
      </c>
      <c r="I295" s="93">
        <v>0</v>
      </c>
      <c r="J295" s="93"/>
      <c r="N295" s="142"/>
    </row>
    <row r="296" spans="2:14" ht="16.5" customHeight="1">
      <c r="B296" s="116" t="s">
        <v>370</v>
      </c>
      <c r="C296" s="93">
        <v>21290</v>
      </c>
      <c r="D296" s="93">
        <v>269763</v>
      </c>
      <c r="E296" s="93">
        <v>195000</v>
      </c>
      <c r="F296" s="93">
        <v>0</v>
      </c>
      <c r="G296" s="93">
        <v>0</v>
      </c>
      <c r="H296" s="93">
        <v>53473</v>
      </c>
      <c r="I296" s="93">
        <v>0</v>
      </c>
      <c r="J296" s="93"/>
      <c r="N296" s="142"/>
    </row>
    <row r="297" spans="2:14" ht="16.5" customHeight="1">
      <c r="B297" s="116" t="s">
        <v>371</v>
      </c>
      <c r="C297" s="93">
        <v>21290</v>
      </c>
      <c r="D297" s="93">
        <v>284098</v>
      </c>
      <c r="E297" s="93">
        <v>206250</v>
      </c>
      <c r="F297" s="93">
        <v>0</v>
      </c>
      <c r="G297" s="93">
        <v>0</v>
      </c>
      <c r="H297" s="93">
        <v>56558</v>
      </c>
      <c r="I297" s="93">
        <v>0</v>
      </c>
      <c r="J297" s="93"/>
      <c r="N297" s="142"/>
    </row>
    <row r="298" spans="2:14" ht="16.5" customHeight="1">
      <c r="B298" s="116" t="s">
        <v>372</v>
      </c>
      <c r="C298" s="93">
        <v>21290</v>
      </c>
      <c r="D298" s="93">
        <v>229625</v>
      </c>
      <c r="E298" s="93">
        <v>163500</v>
      </c>
      <c r="F298" s="93">
        <v>0</v>
      </c>
      <c r="G298" s="93">
        <v>0</v>
      </c>
      <c r="H298" s="93">
        <v>44835</v>
      </c>
      <c r="I298" s="93">
        <v>0</v>
      </c>
      <c r="J298" s="93"/>
      <c r="N298" s="142"/>
    </row>
    <row r="299" spans="2:14" ht="16.5" customHeight="1">
      <c r="B299" s="116" t="s">
        <v>373</v>
      </c>
      <c r="C299" s="93">
        <v>21290</v>
      </c>
      <c r="D299" s="93">
        <v>290679</v>
      </c>
      <c r="E299" s="93">
        <v>207000</v>
      </c>
      <c r="F299" s="93">
        <v>5625</v>
      </c>
      <c r="G299" s="93">
        <v>0</v>
      </c>
      <c r="H299" s="93">
        <v>56764</v>
      </c>
      <c r="I299" s="93">
        <v>0</v>
      </c>
      <c r="J299" s="93"/>
      <c r="N299" s="142"/>
    </row>
    <row r="300" spans="2:14" ht="16.5" customHeight="1">
      <c r="B300" s="116" t="s">
        <v>374</v>
      </c>
      <c r="C300" s="93">
        <v>21710</v>
      </c>
      <c r="D300" s="93">
        <v>256804</v>
      </c>
      <c r="E300" s="93">
        <v>184500</v>
      </c>
      <c r="F300" s="93">
        <v>0</v>
      </c>
      <c r="G300" s="93">
        <v>0</v>
      </c>
      <c r="H300" s="93">
        <v>50594</v>
      </c>
      <c r="I300" s="93">
        <v>0</v>
      </c>
      <c r="J300" s="93"/>
      <c r="N300" s="142"/>
    </row>
    <row r="301" spans="2:14" ht="16.5" customHeight="1">
      <c r="B301" s="116" t="s">
        <v>375</v>
      </c>
      <c r="C301" s="93">
        <v>21710</v>
      </c>
      <c r="D301" s="93">
        <v>303631</v>
      </c>
      <c r="E301" s="93">
        <v>221250</v>
      </c>
      <c r="F301" s="93">
        <v>0</v>
      </c>
      <c r="G301" s="93">
        <v>0</v>
      </c>
      <c r="H301" s="93">
        <v>60671</v>
      </c>
      <c r="I301" s="93">
        <v>0</v>
      </c>
      <c r="J301" s="93"/>
      <c r="N301" s="142"/>
    </row>
    <row r="302" spans="2:14" ht="16.5" customHeight="1">
      <c r="B302" s="116" t="s">
        <v>376</v>
      </c>
      <c r="C302" s="93">
        <v>21710</v>
      </c>
      <c r="D302" s="93">
        <v>250114</v>
      </c>
      <c r="E302" s="93">
        <v>179250</v>
      </c>
      <c r="F302" s="93">
        <v>0</v>
      </c>
      <c r="G302" s="93">
        <v>0</v>
      </c>
      <c r="H302" s="93">
        <v>49154</v>
      </c>
      <c r="I302" s="93">
        <v>0</v>
      </c>
      <c r="J302" s="93"/>
      <c r="N302" s="142"/>
    </row>
    <row r="303" spans="2:14" ht="16.5" customHeight="1">
      <c r="B303" s="116" t="s">
        <v>377</v>
      </c>
      <c r="C303" s="93">
        <v>21710</v>
      </c>
      <c r="D303" s="93">
        <v>279740</v>
      </c>
      <c r="E303" s="93">
        <v>202500</v>
      </c>
      <c r="F303" s="93">
        <v>0</v>
      </c>
      <c r="G303" s="93">
        <v>0</v>
      </c>
      <c r="H303" s="93">
        <v>55530</v>
      </c>
      <c r="I303" s="93">
        <v>0</v>
      </c>
      <c r="J303" s="93"/>
      <c r="N303" s="142"/>
    </row>
    <row r="304" spans="2:14" ht="16.5" customHeight="1">
      <c r="B304" s="116" t="s">
        <v>378</v>
      </c>
      <c r="C304" s="93">
        <v>21710</v>
      </c>
      <c r="D304" s="93">
        <v>267316</v>
      </c>
      <c r="E304" s="93">
        <v>192750</v>
      </c>
      <c r="F304" s="93">
        <v>0</v>
      </c>
      <c r="G304" s="93">
        <v>0</v>
      </c>
      <c r="H304" s="93">
        <v>52856</v>
      </c>
      <c r="I304" s="93">
        <v>0</v>
      </c>
      <c r="J304" s="93"/>
      <c r="N304" s="142"/>
    </row>
    <row r="305" spans="2:14" ht="16.5" customHeight="1" thickBot="1">
      <c r="B305" s="117" t="s">
        <v>379</v>
      </c>
      <c r="C305" s="95">
        <v>10855</v>
      </c>
      <c r="D305" s="95">
        <v>185742</v>
      </c>
      <c r="E305" s="95">
        <v>137250</v>
      </c>
      <c r="F305" s="95">
        <v>0</v>
      </c>
      <c r="G305" s="95">
        <v>0</v>
      </c>
      <c r="H305" s="95">
        <v>37637</v>
      </c>
      <c r="I305" s="95">
        <v>0</v>
      </c>
      <c r="J305" s="95"/>
      <c r="N305" s="142"/>
    </row>
    <row r="306" spans="2:16" ht="16.5" customHeight="1" thickTop="1">
      <c r="B306" s="118" t="s">
        <v>355</v>
      </c>
      <c r="C306" s="97">
        <v>247145</v>
      </c>
      <c r="D306" s="97">
        <v>3061471</v>
      </c>
      <c r="E306" s="97">
        <v>2204250</v>
      </c>
      <c r="F306" s="97">
        <v>5625</v>
      </c>
      <c r="G306" s="97">
        <v>0</v>
      </c>
      <c r="H306" s="97">
        <v>604452</v>
      </c>
      <c r="I306" s="97">
        <v>0</v>
      </c>
      <c r="J306" s="87" t="s">
        <v>423</v>
      </c>
      <c r="K306" s="126">
        <f>D306</f>
        <v>3061471</v>
      </c>
      <c r="L306" s="136" t="s">
        <v>443</v>
      </c>
      <c r="M306" s="136" t="s">
        <v>475</v>
      </c>
      <c r="N306" s="137" t="s">
        <v>423</v>
      </c>
      <c r="O306" s="139">
        <v>3061471</v>
      </c>
      <c r="P306" s="136" t="s">
        <v>494</v>
      </c>
    </row>
    <row r="307" ht="16.5" customHeight="1">
      <c r="B307" s="120"/>
    </row>
    <row r="308" ht="16.5" customHeight="1">
      <c r="B308" s="120"/>
    </row>
    <row r="309" spans="2:4" ht="16.5" customHeight="1">
      <c r="B309" s="899" t="s">
        <v>390</v>
      </c>
      <c r="C309" s="899"/>
      <c r="D309" s="84"/>
    </row>
    <row r="310" spans="2:14" ht="16.5" customHeight="1">
      <c r="B310" s="891" t="s">
        <v>345</v>
      </c>
      <c r="C310" s="893" t="s">
        <v>348</v>
      </c>
      <c r="D310" s="895" t="s">
        <v>346</v>
      </c>
      <c r="E310" s="897" t="s">
        <v>347</v>
      </c>
      <c r="F310" s="897"/>
      <c r="G310" s="897"/>
      <c r="H310" s="897"/>
      <c r="I310" s="897"/>
      <c r="J310" s="898" t="s">
        <v>349</v>
      </c>
      <c r="N310" s="900" t="s">
        <v>349</v>
      </c>
    </row>
    <row r="311" spans="2:14" ht="16.5" customHeight="1" thickBot="1">
      <c r="B311" s="892"/>
      <c r="C311" s="894"/>
      <c r="D311" s="896"/>
      <c r="E311" s="85" t="s">
        <v>350</v>
      </c>
      <c r="F311" s="85" t="s">
        <v>351</v>
      </c>
      <c r="G311" s="85" t="s">
        <v>352</v>
      </c>
      <c r="H311" s="85" t="s">
        <v>353</v>
      </c>
      <c r="I311" s="85" t="s">
        <v>354</v>
      </c>
      <c r="J311" s="896"/>
      <c r="N311" s="900"/>
    </row>
    <row r="312" spans="2:14" ht="16.5" customHeight="1" thickTop="1">
      <c r="B312" s="115" t="s">
        <v>367</v>
      </c>
      <c r="C312" s="91"/>
      <c r="D312" s="91">
        <v>0</v>
      </c>
      <c r="E312" s="91">
        <v>0</v>
      </c>
      <c r="F312" s="91">
        <v>0</v>
      </c>
      <c r="G312" s="91">
        <v>0</v>
      </c>
      <c r="H312" s="93">
        <v>0</v>
      </c>
      <c r="I312" s="91">
        <v>0</v>
      </c>
      <c r="J312" s="91"/>
      <c r="N312" s="142"/>
    </row>
    <row r="313" spans="2:14" ht="16.5" customHeight="1">
      <c r="B313" s="116" t="s">
        <v>368</v>
      </c>
      <c r="C313" s="93">
        <v>15240</v>
      </c>
      <c r="D313" s="93">
        <v>179578</v>
      </c>
      <c r="E313" s="93">
        <v>127500</v>
      </c>
      <c r="F313" s="93">
        <v>1875</v>
      </c>
      <c r="G313" s="93">
        <v>0</v>
      </c>
      <c r="H313" s="93">
        <v>34963</v>
      </c>
      <c r="I313" s="93">
        <v>0</v>
      </c>
      <c r="J313" s="93"/>
      <c r="N313" s="142"/>
    </row>
    <row r="314" spans="2:14" ht="16.5" customHeight="1">
      <c r="B314" s="116" t="s">
        <v>369</v>
      </c>
      <c r="C314" s="93">
        <v>15240</v>
      </c>
      <c r="D314" s="93">
        <v>257870</v>
      </c>
      <c r="E314" s="93">
        <v>186000</v>
      </c>
      <c r="F314" s="93">
        <v>5625</v>
      </c>
      <c r="G314" s="93">
        <v>0</v>
      </c>
      <c r="H314" s="93">
        <v>51005</v>
      </c>
      <c r="I314" s="93">
        <v>0</v>
      </c>
      <c r="J314" s="93"/>
      <c r="N314" s="142"/>
    </row>
    <row r="315" spans="2:14" ht="16.5" customHeight="1">
      <c r="B315" s="116" t="s">
        <v>370</v>
      </c>
      <c r="C315" s="93">
        <v>15240</v>
      </c>
      <c r="D315" s="93">
        <v>238811</v>
      </c>
      <c r="E315" s="93">
        <v>173250</v>
      </c>
      <c r="F315" s="93">
        <v>2813</v>
      </c>
      <c r="G315" s="93">
        <v>0</v>
      </c>
      <c r="H315" s="93">
        <v>47509</v>
      </c>
      <c r="I315" s="93">
        <v>0</v>
      </c>
      <c r="J315" s="93"/>
      <c r="N315" s="142"/>
    </row>
    <row r="316" spans="2:14" ht="16.5" customHeight="1">
      <c r="B316" s="116" t="s">
        <v>371</v>
      </c>
      <c r="C316" s="93">
        <v>15240</v>
      </c>
      <c r="D316" s="93">
        <v>226333</v>
      </c>
      <c r="E316" s="93">
        <v>161250</v>
      </c>
      <c r="F316" s="93">
        <v>5625</v>
      </c>
      <c r="G316" s="93">
        <v>0</v>
      </c>
      <c r="H316" s="93">
        <v>44218</v>
      </c>
      <c r="I316" s="93">
        <v>0</v>
      </c>
      <c r="J316" s="93"/>
      <c r="N316" s="142"/>
    </row>
    <row r="317" spans="2:14" ht="16.5" customHeight="1">
      <c r="B317" s="116" t="s">
        <v>372</v>
      </c>
      <c r="C317" s="93">
        <v>15240</v>
      </c>
      <c r="D317" s="93">
        <v>244545</v>
      </c>
      <c r="E317" s="93">
        <v>177750</v>
      </c>
      <c r="F317" s="93">
        <v>2813</v>
      </c>
      <c r="G317" s="93">
        <v>0</v>
      </c>
      <c r="H317" s="93">
        <v>48743</v>
      </c>
      <c r="I317" s="93">
        <v>0</v>
      </c>
      <c r="J317" s="93"/>
      <c r="N317" s="142"/>
    </row>
    <row r="318" spans="2:14" ht="16.5" customHeight="1">
      <c r="B318" s="116" t="s">
        <v>373</v>
      </c>
      <c r="C318" s="93">
        <v>11620</v>
      </c>
      <c r="D318" s="93">
        <v>223687</v>
      </c>
      <c r="E318" s="93">
        <v>162750</v>
      </c>
      <c r="F318" s="93">
        <v>4688</v>
      </c>
      <c r="G318" s="93">
        <v>0</v>
      </c>
      <c r="H318" s="93">
        <v>44629</v>
      </c>
      <c r="I318" s="93">
        <v>0</v>
      </c>
      <c r="J318" s="93"/>
      <c r="N318" s="142"/>
    </row>
    <row r="319" spans="2:14" ht="16.5" customHeight="1">
      <c r="B319" s="116" t="s">
        <v>374</v>
      </c>
      <c r="C319" s="93">
        <v>11732</v>
      </c>
      <c r="D319" s="93">
        <v>238134</v>
      </c>
      <c r="E319" s="93">
        <v>174000</v>
      </c>
      <c r="F319" s="93">
        <v>4688</v>
      </c>
      <c r="G319" s="93">
        <v>0</v>
      </c>
      <c r="H319" s="93">
        <v>47714</v>
      </c>
      <c r="I319" s="93">
        <v>0</v>
      </c>
      <c r="J319" s="93"/>
      <c r="N319" s="142"/>
    </row>
    <row r="320" spans="2:14" ht="16.5" customHeight="1">
      <c r="B320" s="116" t="s">
        <v>375</v>
      </c>
      <c r="C320" s="93">
        <v>14246</v>
      </c>
      <c r="D320" s="93">
        <v>267443</v>
      </c>
      <c r="E320" s="93">
        <v>196500</v>
      </c>
      <c r="F320" s="93">
        <v>2813</v>
      </c>
      <c r="G320" s="93">
        <v>0</v>
      </c>
      <c r="H320" s="93">
        <v>53884</v>
      </c>
      <c r="I320" s="93">
        <v>0</v>
      </c>
      <c r="J320" s="93"/>
      <c r="N320" s="142"/>
    </row>
    <row r="321" spans="2:14" ht="16.5" customHeight="1">
      <c r="B321" s="116" t="s">
        <v>376</v>
      </c>
      <c r="C321" s="93">
        <v>10894</v>
      </c>
      <c r="D321" s="93">
        <v>205832</v>
      </c>
      <c r="E321" s="93">
        <v>152250</v>
      </c>
      <c r="F321" s="93">
        <v>938</v>
      </c>
      <c r="G321" s="93">
        <v>0</v>
      </c>
      <c r="H321" s="93">
        <v>41750</v>
      </c>
      <c r="I321" s="93">
        <v>0</v>
      </c>
      <c r="J321" s="93"/>
      <c r="N321" s="142"/>
    </row>
    <row r="322" spans="2:14" ht="16.5" customHeight="1">
      <c r="B322" s="116" t="s">
        <v>377</v>
      </c>
      <c r="C322" s="93">
        <v>11732</v>
      </c>
      <c r="D322" s="93">
        <v>228541</v>
      </c>
      <c r="E322" s="93">
        <v>165000</v>
      </c>
      <c r="F322" s="93">
        <v>6563</v>
      </c>
      <c r="G322" s="93">
        <v>0</v>
      </c>
      <c r="H322" s="93">
        <v>45246</v>
      </c>
      <c r="I322" s="93">
        <v>0</v>
      </c>
      <c r="J322" s="93"/>
      <c r="N322" s="142"/>
    </row>
    <row r="323" spans="2:14" ht="16.5" customHeight="1">
      <c r="B323" s="116" t="s">
        <v>378</v>
      </c>
      <c r="C323" s="93">
        <v>10056</v>
      </c>
      <c r="D323" s="93">
        <v>189685</v>
      </c>
      <c r="E323" s="93">
        <v>139500</v>
      </c>
      <c r="F323" s="93">
        <v>1875</v>
      </c>
      <c r="G323" s="93">
        <v>0</v>
      </c>
      <c r="H323" s="93">
        <v>38254</v>
      </c>
      <c r="I323" s="93">
        <v>0</v>
      </c>
      <c r="J323" s="93"/>
      <c r="N323" s="142"/>
    </row>
    <row r="324" spans="2:14" ht="16.5" customHeight="1" thickBot="1">
      <c r="B324" s="117" t="s">
        <v>379</v>
      </c>
      <c r="C324" s="95">
        <v>9805</v>
      </c>
      <c r="D324" s="95">
        <v>159844</v>
      </c>
      <c r="E324" s="95">
        <v>117750</v>
      </c>
      <c r="F324" s="95">
        <v>0</v>
      </c>
      <c r="G324" s="95">
        <v>0</v>
      </c>
      <c r="H324" s="95">
        <v>32290</v>
      </c>
      <c r="I324" s="95">
        <v>0</v>
      </c>
      <c r="J324" s="95"/>
      <c r="N324" s="142"/>
    </row>
    <row r="325" spans="2:16" ht="16.5" customHeight="1" thickTop="1">
      <c r="B325" s="118" t="s">
        <v>355</v>
      </c>
      <c r="C325" s="97">
        <v>156285</v>
      </c>
      <c r="D325" s="97">
        <v>2660303</v>
      </c>
      <c r="E325" s="97">
        <v>1933500</v>
      </c>
      <c r="F325" s="97">
        <v>40313</v>
      </c>
      <c r="G325" s="97">
        <v>0</v>
      </c>
      <c r="H325" s="97">
        <v>530206</v>
      </c>
      <c r="I325" s="97">
        <v>0</v>
      </c>
      <c r="J325" s="87" t="s">
        <v>424</v>
      </c>
      <c r="K325" s="126">
        <f>D325</f>
        <v>2660303</v>
      </c>
      <c r="L325" s="136" t="s">
        <v>443</v>
      </c>
      <c r="M325" s="136" t="s">
        <v>474</v>
      </c>
      <c r="N325" s="137" t="s">
        <v>424</v>
      </c>
      <c r="O325" s="139">
        <v>2660303</v>
      </c>
      <c r="P325" s="136" t="s">
        <v>494</v>
      </c>
    </row>
    <row r="326" ht="16.5" customHeight="1">
      <c r="B326" s="120"/>
    </row>
    <row r="327" ht="16.5" customHeight="1">
      <c r="B327" s="120"/>
    </row>
    <row r="328" spans="2:4" ht="16.5" customHeight="1">
      <c r="B328" s="899" t="s">
        <v>391</v>
      </c>
      <c r="C328" s="899"/>
      <c r="D328" s="84"/>
    </row>
    <row r="329" spans="2:14" ht="16.5" customHeight="1">
      <c r="B329" s="891" t="s">
        <v>345</v>
      </c>
      <c r="C329" s="893" t="s">
        <v>348</v>
      </c>
      <c r="D329" s="895" t="s">
        <v>346</v>
      </c>
      <c r="E329" s="897" t="s">
        <v>347</v>
      </c>
      <c r="F329" s="897"/>
      <c r="G329" s="897"/>
      <c r="H329" s="897"/>
      <c r="I329" s="897"/>
      <c r="J329" s="898" t="s">
        <v>349</v>
      </c>
      <c r="N329" s="900" t="s">
        <v>349</v>
      </c>
    </row>
    <row r="330" spans="2:14" ht="16.5" customHeight="1" thickBot="1">
      <c r="B330" s="892"/>
      <c r="C330" s="894"/>
      <c r="D330" s="896"/>
      <c r="E330" s="85" t="s">
        <v>350</v>
      </c>
      <c r="F330" s="85" t="s">
        <v>351</v>
      </c>
      <c r="G330" s="85" t="s">
        <v>352</v>
      </c>
      <c r="H330" s="85" t="s">
        <v>353</v>
      </c>
      <c r="I330" s="85" t="s">
        <v>354</v>
      </c>
      <c r="J330" s="896"/>
      <c r="N330" s="900"/>
    </row>
    <row r="331" spans="2:14" ht="16.5" customHeight="1" thickTop="1">
      <c r="B331" s="115" t="s">
        <v>367</v>
      </c>
      <c r="C331" s="91"/>
      <c r="D331" s="91">
        <v>0</v>
      </c>
      <c r="E331" s="91"/>
      <c r="F331" s="91">
        <v>0</v>
      </c>
      <c r="G331" s="91">
        <v>0</v>
      </c>
      <c r="H331" s="93">
        <v>0</v>
      </c>
      <c r="I331" s="91">
        <v>0</v>
      </c>
      <c r="J331" s="91"/>
      <c r="N331" s="142"/>
    </row>
    <row r="332" spans="2:14" ht="16.5" customHeight="1">
      <c r="B332" s="116" t="s">
        <v>368</v>
      </c>
      <c r="C332" s="93">
        <v>29180</v>
      </c>
      <c r="D332" s="93">
        <v>268060</v>
      </c>
      <c r="E332" s="93">
        <v>186000</v>
      </c>
      <c r="F332" s="93">
        <v>1875</v>
      </c>
      <c r="G332" s="93">
        <v>0</v>
      </c>
      <c r="H332" s="93">
        <v>51005</v>
      </c>
      <c r="I332" s="93">
        <v>0</v>
      </c>
      <c r="J332" s="93"/>
      <c r="N332" s="142"/>
    </row>
    <row r="333" spans="2:14" ht="16.5" customHeight="1">
      <c r="B333" s="116" t="s">
        <v>369</v>
      </c>
      <c r="C333" s="93">
        <v>29180</v>
      </c>
      <c r="D333" s="93">
        <v>367588</v>
      </c>
      <c r="E333" s="93">
        <v>231000</v>
      </c>
      <c r="F333" s="93">
        <v>44063</v>
      </c>
      <c r="G333" s="93">
        <v>0</v>
      </c>
      <c r="H333" s="93">
        <v>63345</v>
      </c>
      <c r="I333" s="93">
        <v>0</v>
      </c>
      <c r="J333" s="93"/>
      <c r="N333" s="142"/>
    </row>
    <row r="334" spans="2:14" ht="16.5" customHeight="1">
      <c r="B334" s="116" t="s">
        <v>370</v>
      </c>
      <c r="C334" s="93">
        <v>29180</v>
      </c>
      <c r="D334" s="93">
        <v>390124</v>
      </c>
      <c r="E334" s="93">
        <v>232500</v>
      </c>
      <c r="F334" s="93">
        <v>64688</v>
      </c>
      <c r="G334" s="93">
        <v>0</v>
      </c>
      <c r="H334" s="93">
        <v>63756</v>
      </c>
      <c r="I334" s="93">
        <v>0</v>
      </c>
      <c r="J334" s="93"/>
      <c r="N334" s="142"/>
    </row>
    <row r="335" spans="2:14" ht="16.5" customHeight="1">
      <c r="B335" s="116" t="s">
        <v>371</v>
      </c>
      <c r="C335" s="93">
        <v>29180</v>
      </c>
      <c r="D335" s="93">
        <v>388540</v>
      </c>
      <c r="E335" s="93">
        <v>244500</v>
      </c>
      <c r="F335" s="93">
        <v>47813</v>
      </c>
      <c r="G335" s="93">
        <v>0</v>
      </c>
      <c r="H335" s="93">
        <v>67047</v>
      </c>
      <c r="I335" s="93">
        <v>0</v>
      </c>
      <c r="J335" s="93"/>
      <c r="N335" s="142"/>
    </row>
    <row r="336" spans="2:14" ht="16.5" customHeight="1">
      <c r="B336" s="116" t="s">
        <v>372</v>
      </c>
      <c r="C336" s="93">
        <v>29180</v>
      </c>
      <c r="D336" s="93">
        <v>367915</v>
      </c>
      <c r="E336" s="93">
        <v>244500</v>
      </c>
      <c r="F336" s="93">
        <v>27188</v>
      </c>
      <c r="G336" s="93">
        <v>0</v>
      </c>
      <c r="H336" s="93">
        <v>67047</v>
      </c>
      <c r="I336" s="93">
        <v>0</v>
      </c>
      <c r="J336" s="93"/>
      <c r="N336" s="142"/>
    </row>
    <row r="337" spans="2:14" ht="16.5" customHeight="1">
      <c r="B337" s="116" t="s">
        <v>373</v>
      </c>
      <c r="C337" s="93">
        <v>29180</v>
      </c>
      <c r="D337" s="93">
        <v>349811</v>
      </c>
      <c r="E337" s="93">
        <v>232500</v>
      </c>
      <c r="F337" s="93">
        <v>24375</v>
      </c>
      <c r="G337" s="93">
        <v>0</v>
      </c>
      <c r="H337" s="93">
        <v>63756</v>
      </c>
      <c r="I337" s="93">
        <v>0</v>
      </c>
      <c r="J337" s="93"/>
      <c r="N337" s="142"/>
    </row>
    <row r="338" spans="2:14" ht="16.5" customHeight="1">
      <c r="B338" s="116" t="s">
        <v>374</v>
      </c>
      <c r="C338" s="93">
        <v>29580</v>
      </c>
      <c r="D338" s="93">
        <v>335586</v>
      </c>
      <c r="E338" s="93">
        <v>209250</v>
      </c>
      <c r="F338" s="93">
        <v>39375</v>
      </c>
      <c r="G338" s="93">
        <v>0</v>
      </c>
      <c r="H338" s="93">
        <v>57381</v>
      </c>
      <c r="I338" s="93">
        <v>0</v>
      </c>
      <c r="J338" s="93"/>
      <c r="N338" s="142"/>
    </row>
    <row r="339" spans="2:14" ht="16.5" customHeight="1">
      <c r="B339" s="116" t="s">
        <v>375</v>
      </c>
      <c r="C339" s="93">
        <v>29580</v>
      </c>
      <c r="D339" s="93">
        <v>374212</v>
      </c>
      <c r="E339" s="93">
        <v>255750</v>
      </c>
      <c r="F339" s="93">
        <v>18750</v>
      </c>
      <c r="G339" s="93">
        <v>0</v>
      </c>
      <c r="H339" s="93">
        <v>70132</v>
      </c>
      <c r="I339" s="93">
        <v>0</v>
      </c>
      <c r="J339" s="93"/>
      <c r="N339" s="142"/>
    </row>
    <row r="340" spans="2:14" ht="16.5" customHeight="1">
      <c r="B340" s="116" t="s">
        <v>376</v>
      </c>
      <c r="C340" s="93">
        <v>29580</v>
      </c>
      <c r="D340" s="93">
        <v>302719</v>
      </c>
      <c r="E340" s="93">
        <v>207000</v>
      </c>
      <c r="F340" s="93">
        <v>9375</v>
      </c>
      <c r="G340" s="93">
        <v>0</v>
      </c>
      <c r="H340" s="93">
        <v>56764</v>
      </c>
      <c r="I340" s="93">
        <v>0</v>
      </c>
      <c r="J340" s="93"/>
      <c r="N340" s="142"/>
    </row>
    <row r="341" spans="2:14" ht="16.5" customHeight="1">
      <c r="B341" s="116" t="s">
        <v>377</v>
      </c>
      <c r="C341" s="93">
        <v>29580</v>
      </c>
      <c r="D341" s="93">
        <v>338961</v>
      </c>
      <c r="E341" s="93">
        <v>232500</v>
      </c>
      <c r="F341" s="93">
        <v>13125</v>
      </c>
      <c r="G341" s="93">
        <v>0</v>
      </c>
      <c r="H341" s="93">
        <v>63756</v>
      </c>
      <c r="I341" s="93">
        <v>0</v>
      </c>
      <c r="J341" s="93"/>
      <c r="N341" s="142"/>
    </row>
    <row r="342" spans="2:14" ht="16.5" customHeight="1">
      <c r="B342" s="116" t="s">
        <v>378</v>
      </c>
      <c r="C342" s="93">
        <v>29580</v>
      </c>
      <c r="D342" s="93">
        <v>311501</v>
      </c>
      <c r="E342" s="93">
        <v>221250</v>
      </c>
      <c r="F342" s="93">
        <v>0</v>
      </c>
      <c r="G342" s="93">
        <v>0</v>
      </c>
      <c r="H342" s="93">
        <v>60671</v>
      </c>
      <c r="I342" s="93">
        <v>0</v>
      </c>
      <c r="J342" s="93"/>
      <c r="N342" s="142"/>
    </row>
    <row r="343" spans="2:14" ht="16.5" customHeight="1" thickBot="1">
      <c r="B343" s="117" t="s">
        <v>379</v>
      </c>
      <c r="C343" s="95">
        <v>14790</v>
      </c>
      <c r="D343" s="95">
        <v>223107</v>
      </c>
      <c r="E343" s="95">
        <v>162750</v>
      </c>
      <c r="F343" s="95">
        <v>938</v>
      </c>
      <c r="G343" s="95">
        <v>0</v>
      </c>
      <c r="H343" s="95">
        <v>44629</v>
      </c>
      <c r="I343" s="95">
        <v>0</v>
      </c>
      <c r="J343" s="95"/>
      <c r="N343" s="142"/>
    </row>
    <row r="344" spans="2:16" ht="16.5" customHeight="1" thickTop="1">
      <c r="B344" s="118" t="s">
        <v>355</v>
      </c>
      <c r="C344" s="97">
        <v>337770</v>
      </c>
      <c r="D344" s="97">
        <v>4018124</v>
      </c>
      <c r="E344" s="97">
        <v>2659500</v>
      </c>
      <c r="F344" s="97">
        <v>291563</v>
      </c>
      <c r="G344" s="97">
        <v>0</v>
      </c>
      <c r="H344" s="97">
        <v>729291</v>
      </c>
      <c r="I344" s="97">
        <v>0</v>
      </c>
      <c r="J344" s="87" t="s">
        <v>425</v>
      </c>
      <c r="K344" s="126">
        <f>D344</f>
        <v>4018124</v>
      </c>
      <c r="L344" s="136" t="s">
        <v>443</v>
      </c>
      <c r="M344" s="136" t="s">
        <v>483</v>
      </c>
      <c r="N344" s="137" t="s">
        <v>425</v>
      </c>
      <c r="O344" s="139">
        <v>4018124</v>
      </c>
      <c r="P344" s="136" t="s">
        <v>494</v>
      </c>
    </row>
    <row r="345" ht="16.5" customHeight="1">
      <c r="B345" s="120"/>
    </row>
    <row r="346" ht="16.5" customHeight="1">
      <c r="B346" s="120"/>
    </row>
    <row r="347" spans="2:4" ht="16.5" customHeight="1">
      <c r="B347" s="899" t="s">
        <v>392</v>
      </c>
      <c r="C347" s="899"/>
      <c r="D347" s="84"/>
    </row>
    <row r="348" spans="2:14" ht="16.5" customHeight="1">
      <c r="B348" s="891" t="s">
        <v>345</v>
      </c>
      <c r="C348" s="893" t="s">
        <v>348</v>
      </c>
      <c r="D348" s="895" t="s">
        <v>346</v>
      </c>
      <c r="E348" s="897" t="s">
        <v>347</v>
      </c>
      <c r="F348" s="897"/>
      <c r="G348" s="897"/>
      <c r="H348" s="897"/>
      <c r="I348" s="897"/>
      <c r="J348" s="898" t="s">
        <v>349</v>
      </c>
      <c r="N348" s="900" t="s">
        <v>349</v>
      </c>
    </row>
    <row r="349" spans="2:14" ht="16.5" customHeight="1" thickBot="1">
      <c r="B349" s="892"/>
      <c r="C349" s="894"/>
      <c r="D349" s="896"/>
      <c r="E349" s="85" t="s">
        <v>350</v>
      </c>
      <c r="F349" s="85" t="s">
        <v>351</v>
      </c>
      <c r="G349" s="85" t="s">
        <v>352</v>
      </c>
      <c r="H349" s="85" t="s">
        <v>353</v>
      </c>
      <c r="I349" s="85" t="s">
        <v>354</v>
      </c>
      <c r="J349" s="896"/>
      <c r="N349" s="900"/>
    </row>
    <row r="350" spans="2:14" ht="16.5" customHeight="1" thickTop="1">
      <c r="B350" s="115" t="s">
        <v>367</v>
      </c>
      <c r="C350" s="91">
        <v>0</v>
      </c>
      <c r="D350" s="91">
        <v>0</v>
      </c>
      <c r="E350" s="91">
        <v>0</v>
      </c>
      <c r="F350" s="91">
        <v>0</v>
      </c>
      <c r="G350" s="91">
        <v>0</v>
      </c>
      <c r="H350" s="93">
        <v>0</v>
      </c>
      <c r="I350" s="91">
        <v>0</v>
      </c>
      <c r="J350" s="91"/>
      <c r="N350" s="142"/>
    </row>
    <row r="351" spans="2:14" ht="16.5" customHeight="1">
      <c r="B351" s="116" t="s">
        <v>368</v>
      </c>
      <c r="C351" s="93">
        <v>9900</v>
      </c>
      <c r="D351" s="93">
        <v>103555</v>
      </c>
      <c r="E351" s="93">
        <v>73500</v>
      </c>
      <c r="F351" s="93">
        <v>0</v>
      </c>
      <c r="G351" s="93">
        <v>0</v>
      </c>
      <c r="H351" s="93">
        <v>20155</v>
      </c>
      <c r="I351" s="93">
        <v>0</v>
      </c>
      <c r="J351" s="93"/>
      <c r="N351" s="142"/>
    </row>
    <row r="352" spans="2:14" ht="16.5" customHeight="1">
      <c r="B352" s="116" t="s">
        <v>369</v>
      </c>
      <c r="C352" s="93">
        <v>10560</v>
      </c>
      <c r="D352" s="93">
        <v>132885</v>
      </c>
      <c r="E352" s="93">
        <v>96000</v>
      </c>
      <c r="F352" s="93">
        <v>0</v>
      </c>
      <c r="G352" s="93">
        <v>0</v>
      </c>
      <c r="H352" s="93">
        <v>26325</v>
      </c>
      <c r="I352" s="93">
        <v>0</v>
      </c>
      <c r="J352" s="93"/>
      <c r="N352" s="142"/>
    </row>
    <row r="353" spans="2:14" ht="16.5" customHeight="1">
      <c r="B353" s="116" t="s">
        <v>370</v>
      </c>
      <c r="C353" s="93">
        <v>12540</v>
      </c>
      <c r="D353" s="93">
        <v>157801</v>
      </c>
      <c r="E353" s="93">
        <v>114000</v>
      </c>
      <c r="F353" s="93">
        <v>0</v>
      </c>
      <c r="G353" s="93">
        <v>0</v>
      </c>
      <c r="H353" s="93">
        <v>31261</v>
      </c>
      <c r="I353" s="93">
        <v>0</v>
      </c>
      <c r="J353" s="93"/>
      <c r="N353" s="142"/>
    </row>
    <row r="354" spans="2:14" ht="16.5" customHeight="1">
      <c r="B354" s="116" t="s">
        <v>371</v>
      </c>
      <c r="C354" s="93">
        <v>9240</v>
      </c>
      <c r="D354" s="93">
        <v>116275</v>
      </c>
      <c r="E354" s="93">
        <v>84000</v>
      </c>
      <c r="F354" s="93">
        <v>0</v>
      </c>
      <c r="G354" s="93">
        <v>0</v>
      </c>
      <c r="H354" s="93">
        <v>23035</v>
      </c>
      <c r="I354" s="93">
        <v>0</v>
      </c>
      <c r="J354" s="93"/>
      <c r="N354" s="142"/>
    </row>
    <row r="355" spans="2:14" ht="16.5" customHeight="1">
      <c r="B355" s="116" t="s">
        <v>372</v>
      </c>
      <c r="C355" s="93">
        <v>7920</v>
      </c>
      <c r="D355" s="93">
        <v>99664</v>
      </c>
      <c r="E355" s="93">
        <v>72000</v>
      </c>
      <c r="F355" s="93">
        <v>0</v>
      </c>
      <c r="G355" s="93">
        <v>0</v>
      </c>
      <c r="H355" s="93">
        <v>19744</v>
      </c>
      <c r="I355" s="93">
        <v>0</v>
      </c>
      <c r="J355" s="93"/>
      <c r="N355" s="142"/>
    </row>
    <row r="356" spans="2:14" ht="16.5" customHeight="1">
      <c r="B356" s="116" t="s">
        <v>373</v>
      </c>
      <c r="C356" s="93">
        <v>7400</v>
      </c>
      <c r="D356" s="93">
        <v>91499</v>
      </c>
      <c r="E356" s="93">
        <v>66000</v>
      </c>
      <c r="F356" s="93">
        <v>0</v>
      </c>
      <c r="G356" s="93">
        <v>0</v>
      </c>
      <c r="H356" s="93">
        <v>18099</v>
      </c>
      <c r="I356" s="93">
        <v>0</v>
      </c>
      <c r="J356" s="93"/>
      <c r="N356" s="142"/>
    </row>
    <row r="357" spans="2:14" ht="16.5" customHeight="1">
      <c r="B357" s="116" t="s">
        <v>374</v>
      </c>
      <c r="C357" s="93">
        <v>9520</v>
      </c>
      <c r="D357" s="93">
        <v>110821</v>
      </c>
      <c r="E357" s="93">
        <v>79500</v>
      </c>
      <c r="F357" s="93">
        <v>0</v>
      </c>
      <c r="G357" s="93">
        <v>0</v>
      </c>
      <c r="H357" s="93">
        <v>21801</v>
      </c>
      <c r="I357" s="93">
        <v>0</v>
      </c>
      <c r="J357" s="93"/>
      <c r="N357" s="142"/>
    </row>
    <row r="358" spans="2:14" ht="16.5" customHeight="1">
      <c r="B358" s="116" t="s">
        <v>375</v>
      </c>
      <c r="C358" s="93">
        <v>12240</v>
      </c>
      <c r="D358" s="93">
        <v>149856</v>
      </c>
      <c r="E358" s="93">
        <v>108000</v>
      </c>
      <c r="F358" s="93">
        <v>0</v>
      </c>
      <c r="G358" s="93">
        <v>0</v>
      </c>
      <c r="H358" s="93">
        <v>29616</v>
      </c>
      <c r="I358" s="93">
        <v>0</v>
      </c>
      <c r="J358" s="93"/>
      <c r="N358" s="142"/>
    </row>
    <row r="359" spans="2:14" ht="16.5" customHeight="1">
      <c r="B359" s="116" t="s">
        <v>376</v>
      </c>
      <c r="C359" s="93">
        <v>9520</v>
      </c>
      <c r="D359" s="93">
        <v>117510</v>
      </c>
      <c r="E359" s="93">
        <v>84750</v>
      </c>
      <c r="F359" s="93">
        <v>0</v>
      </c>
      <c r="G359" s="93">
        <v>0</v>
      </c>
      <c r="H359" s="93">
        <v>23240</v>
      </c>
      <c r="I359" s="93">
        <v>0</v>
      </c>
      <c r="J359" s="93"/>
      <c r="N359" s="142"/>
    </row>
    <row r="360" spans="2:14" ht="16.5" customHeight="1">
      <c r="B360" s="116" t="s">
        <v>377</v>
      </c>
      <c r="C360" s="93">
        <v>7480</v>
      </c>
      <c r="D360" s="93">
        <v>91579</v>
      </c>
      <c r="E360" s="93">
        <v>66000</v>
      </c>
      <c r="F360" s="93">
        <v>0</v>
      </c>
      <c r="G360" s="93">
        <v>0</v>
      </c>
      <c r="H360" s="93">
        <v>18099</v>
      </c>
      <c r="I360" s="93">
        <v>0</v>
      </c>
      <c r="J360" s="93"/>
      <c r="N360" s="142"/>
    </row>
    <row r="361" spans="2:14" ht="16.5" customHeight="1">
      <c r="B361" s="116" t="s">
        <v>378</v>
      </c>
      <c r="C361" s="93">
        <v>9520</v>
      </c>
      <c r="D361" s="93">
        <v>117510</v>
      </c>
      <c r="E361" s="93">
        <v>84750</v>
      </c>
      <c r="F361" s="93">
        <v>0</v>
      </c>
      <c r="G361" s="93">
        <v>0</v>
      </c>
      <c r="H361" s="93">
        <v>23240</v>
      </c>
      <c r="I361" s="93">
        <v>0</v>
      </c>
      <c r="J361" s="93"/>
      <c r="N361" s="142"/>
    </row>
    <row r="362" spans="2:14" ht="16.5" customHeight="1" thickBot="1">
      <c r="B362" s="117" t="s">
        <v>379</v>
      </c>
      <c r="C362" s="95">
        <v>3740</v>
      </c>
      <c r="D362" s="95">
        <v>51523</v>
      </c>
      <c r="E362" s="95">
        <v>37500</v>
      </c>
      <c r="F362" s="95">
        <v>0</v>
      </c>
      <c r="G362" s="95">
        <v>0</v>
      </c>
      <c r="H362" s="95">
        <v>10283</v>
      </c>
      <c r="I362" s="95">
        <v>0</v>
      </c>
      <c r="J362" s="95"/>
      <c r="N362" s="142"/>
    </row>
    <row r="363" spans="2:16" ht="16.5" customHeight="1" thickTop="1">
      <c r="B363" s="118" t="s">
        <v>355</v>
      </c>
      <c r="C363" s="97">
        <v>109580</v>
      </c>
      <c r="D363" s="97">
        <v>1340478</v>
      </c>
      <c r="E363" s="97">
        <v>966000</v>
      </c>
      <c r="F363" s="97">
        <v>0</v>
      </c>
      <c r="G363" s="97">
        <v>0</v>
      </c>
      <c r="H363" s="97">
        <v>264897</v>
      </c>
      <c r="I363" s="97">
        <v>0</v>
      </c>
      <c r="J363" s="87" t="s">
        <v>426</v>
      </c>
      <c r="K363" s="126">
        <f>D363</f>
        <v>1340478</v>
      </c>
      <c r="L363" s="136" t="s">
        <v>443</v>
      </c>
      <c r="M363" s="136" t="s">
        <v>340</v>
      </c>
      <c r="N363" s="137" t="s">
        <v>426</v>
      </c>
      <c r="O363" s="139">
        <v>1340478</v>
      </c>
      <c r="P363" s="136" t="s">
        <v>494</v>
      </c>
    </row>
    <row r="364" ht="16.5" customHeight="1">
      <c r="B364" s="120"/>
    </row>
    <row r="365" ht="16.5" customHeight="1">
      <c r="B365" s="120"/>
    </row>
    <row r="366" spans="2:4" ht="16.5" customHeight="1">
      <c r="B366" s="899" t="s">
        <v>393</v>
      </c>
      <c r="C366" s="899"/>
      <c r="D366" s="84"/>
    </row>
    <row r="367" spans="2:14" ht="16.5" customHeight="1">
      <c r="B367" s="891" t="s">
        <v>345</v>
      </c>
      <c r="C367" s="893" t="s">
        <v>348</v>
      </c>
      <c r="D367" s="895" t="s">
        <v>346</v>
      </c>
      <c r="E367" s="897" t="s">
        <v>347</v>
      </c>
      <c r="F367" s="897"/>
      <c r="G367" s="897"/>
      <c r="H367" s="897"/>
      <c r="I367" s="897"/>
      <c r="J367" s="898" t="s">
        <v>349</v>
      </c>
      <c r="N367" s="900" t="s">
        <v>349</v>
      </c>
    </row>
    <row r="368" spans="2:14" ht="16.5" customHeight="1" thickBot="1">
      <c r="B368" s="892"/>
      <c r="C368" s="894"/>
      <c r="D368" s="896"/>
      <c r="E368" s="85" t="s">
        <v>350</v>
      </c>
      <c r="F368" s="85" t="s">
        <v>351</v>
      </c>
      <c r="G368" s="85" t="s">
        <v>352</v>
      </c>
      <c r="H368" s="85" t="s">
        <v>353</v>
      </c>
      <c r="I368" s="85" t="s">
        <v>354</v>
      </c>
      <c r="J368" s="896"/>
      <c r="N368" s="900"/>
    </row>
    <row r="369" spans="2:14" ht="16.5" customHeight="1" thickTop="1">
      <c r="B369" s="115" t="s">
        <v>367</v>
      </c>
      <c r="C369" s="91"/>
      <c r="D369" s="91">
        <v>0</v>
      </c>
      <c r="E369" s="91">
        <v>0</v>
      </c>
      <c r="F369" s="91">
        <v>0</v>
      </c>
      <c r="G369" s="91">
        <v>0</v>
      </c>
      <c r="H369" s="93">
        <v>0</v>
      </c>
      <c r="I369" s="91">
        <v>0</v>
      </c>
      <c r="J369" s="91"/>
      <c r="N369" s="142"/>
    </row>
    <row r="370" spans="2:14" ht="16.5" customHeight="1">
      <c r="B370" s="116" t="s">
        <v>368</v>
      </c>
      <c r="C370" s="93">
        <v>0</v>
      </c>
      <c r="D370" s="93">
        <v>0</v>
      </c>
      <c r="E370" s="93">
        <v>0</v>
      </c>
      <c r="F370" s="93">
        <v>0</v>
      </c>
      <c r="G370" s="93">
        <v>0</v>
      </c>
      <c r="H370" s="93">
        <v>0</v>
      </c>
      <c r="I370" s="93">
        <v>0</v>
      </c>
      <c r="J370" s="93"/>
      <c r="N370" s="142"/>
    </row>
    <row r="371" spans="2:14" ht="16.5" customHeight="1">
      <c r="B371" s="116" t="s">
        <v>369</v>
      </c>
      <c r="C371" s="93">
        <v>0</v>
      </c>
      <c r="D371" s="93">
        <v>0</v>
      </c>
      <c r="E371" s="93">
        <v>0</v>
      </c>
      <c r="F371" s="93">
        <v>0</v>
      </c>
      <c r="G371" s="93">
        <v>0</v>
      </c>
      <c r="H371" s="93">
        <v>0</v>
      </c>
      <c r="I371" s="93">
        <v>0</v>
      </c>
      <c r="J371" s="93"/>
      <c r="N371" s="142"/>
    </row>
    <row r="372" spans="2:14" ht="16.5" customHeight="1">
      <c r="B372" s="116" t="s">
        <v>370</v>
      </c>
      <c r="C372" s="93">
        <v>0</v>
      </c>
      <c r="D372" s="93">
        <v>0</v>
      </c>
      <c r="E372" s="93">
        <v>0</v>
      </c>
      <c r="F372" s="93">
        <v>0</v>
      </c>
      <c r="G372" s="93">
        <v>0</v>
      </c>
      <c r="H372" s="93">
        <v>0</v>
      </c>
      <c r="I372" s="93">
        <v>0</v>
      </c>
      <c r="J372" s="93"/>
      <c r="N372" s="142"/>
    </row>
    <row r="373" spans="2:14" ht="16.5" customHeight="1">
      <c r="B373" s="116" t="s">
        <v>371</v>
      </c>
      <c r="C373" s="93">
        <v>0</v>
      </c>
      <c r="D373" s="93">
        <v>0</v>
      </c>
      <c r="E373" s="93">
        <v>0</v>
      </c>
      <c r="F373" s="93">
        <v>0</v>
      </c>
      <c r="G373" s="93">
        <v>0</v>
      </c>
      <c r="H373" s="93">
        <v>0</v>
      </c>
      <c r="I373" s="93">
        <v>0</v>
      </c>
      <c r="J373" s="93"/>
      <c r="N373" s="142"/>
    </row>
    <row r="374" spans="2:14" ht="16.5" customHeight="1">
      <c r="B374" s="116" t="s">
        <v>372</v>
      </c>
      <c r="C374" s="93">
        <v>0</v>
      </c>
      <c r="D374" s="93">
        <v>0</v>
      </c>
      <c r="E374" s="93">
        <v>0</v>
      </c>
      <c r="F374" s="93">
        <v>0</v>
      </c>
      <c r="G374" s="93">
        <v>0</v>
      </c>
      <c r="H374" s="93">
        <v>0</v>
      </c>
      <c r="I374" s="93">
        <v>0</v>
      </c>
      <c r="J374" s="93"/>
      <c r="N374" s="142"/>
    </row>
    <row r="375" spans="2:14" ht="16.5" customHeight="1">
      <c r="B375" s="116" t="s">
        <v>373</v>
      </c>
      <c r="C375" s="93">
        <v>14180</v>
      </c>
      <c r="D375" s="93">
        <v>175669</v>
      </c>
      <c r="E375" s="93">
        <v>126000</v>
      </c>
      <c r="F375" s="93">
        <v>938</v>
      </c>
      <c r="G375" s="93">
        <v>0</v>
      </c>
      <c r="H375" s="93">
        <v>34552</v>
      </c>
      <c r="I375" s="93">
        <v>0</v>
      </c>
      <c r="J375" s="93"/>
      <c r="N375" s="142"/>
    </row>
    <row r="376" spans="2:14" ht="16.5" customHeight="1">
      <c r="B376" s="116" t="s">
        <v>374</v>
      </c>
      <c r="C376" s="93">
        <v>18200</v>
      </c>
      <c r="D376" s="93">
        <v>222676</v>
      </c>
      <c r="E376" s="93">
        <v>159000</v>
      </c>
      <c r="F376" s="93">
        <v>1875</v>
      </c>
      <c r="G376" s="93">
        <v>0</v>
      </c>
      <c r="H376" s="93">
        <v>43601</v>
      </c>
      <c r="I376" s="93">
        <v>0</v>
      </c>
      <c r="J376" s="93"/>
      <c r="N376" s="142"/>
    </row>
    <row r="377" spans="2:14" ht="16.5" customHeight="1">
      <c r="B377" s="116" t="s">
        <v>375</v>
      </c>
      <c r="C377" s="93">
        <v>22100</v>
      </c>
      <c r="D377" s="93">
        <v>264803</v>
      </c>
      <c r="E377" s="93">
        <v>189000</v>
      </c>
      <c r="F377" s="93">
        <v>1875</v>
      </c>
      <c r="G377" s="93">
        <v>0</v>
      </c>
      <c r="H377" s="93">
        <v>51828</v>
      </c>
      <c r="I377" s="93">
        <v>0</v>
      </c>
      <c r="J377" s="93"/>
      <c r="N377" s="142"/>
    </row>
    <row r="378" spans="2:14" ht="16.5" customHeight="1">
      <c r="B378" s="116" t="s">
        <v>376</v>
      </c>
      <c r="C378" s="93">
        <v>13000</v>
      </c>
      <c r="D378" s="93">
        <v>163941</v>
      </c>
      <c r="E378" s="93">
        <v>116250</v>
      </c>
      <c r="F378" s="93">
        <v>2813</v>
      </c>
      <c r="G378" s="93">
        <v>0</v>
      </c>
      <c r="H378" s="93">
        <v>31878</v>
      </c>
      <c r="I378" s="93">
        <v>0</v>
      </c>
      <c r="J378" s="93"/>
      <c r="N378" s="142"/>
    </row>
    <row r="379" spans="2:14" ht="16.5" customHeight="1">
      <c r="B379" s="116" t="s">
        <v>377</v>
      </c>
      <c r="C379" s="93">
        <v>19500</v>
      </c>
      <c r="D379" s="93">
        <v>235408</v>
      </c>
      <c r="E379" s="93">
        <v>166500</v>
      </c>
      <c r="F379" s="93">
        <v>3750</v>
      </c>
      <c r="G379" s="93">
        <v>0</v>
      </c>
      <c r="H379" s="93">
        <v>45658</v>
      </c>
      <c r="I379" s="93">
        <v>0</v>
      </c>
      <c r="J379" s="93"/>
      <c r="N379" s="142"/>
    </row>
    <row r="380" spans="2:14" ht="16.5" customHeight="1">
      <c r="B380" s="116" t="s">
        <v>378</v>
      </c>
      <c r="C380" s="93">
        <v>1300</v>
      </c>
      <c r="D380" s="93">
        <v>16591</v>
      </c>
      <c r="E380" s="93">
        <v>12000</v>
      </c>
      <c r="F380" s="93">
        <v>0</v>
      </c>
      <c r="G380" s="93">
        <v>0</v>
      </c>
      <c r="H380" s="93">
        <v>3291</v>
      </c>
      <c r="I380" s="93">
        <v>0</v>
      </c>
      <c r="J380" s="93"/>
      <c r="N380" s="142"/>
    </row>
    <row r="381" spans="2:14" ht="16.5" customHeight="1" thickBot="1">
      <c r="B381" s="117" t="s">
        <v>379</v>
      </c>
      <c r="C381" s="95">
        <v>1300</v>
      </c>
      <c r="D381" s="95">
        <v>16591</v>
      </c>
      <c r="E381" s="95">
        <v>12000</v>
      </c>
      <c r="F381" s="95">
        <v>0</v>
      </c>
      <c r="G381" s="95">
        <v>0</v>
      </c>
      <c r="H381" s="95">
        <v>3291</v>
      </c>
      <c r="I381" s="95">
        <v>0</v>
      </c>
      <c r="J381" s="95"/>
      <c r="N381" s="142"/>
    </row>
    <row r="382" spans="2:16" ht="16.5" customHeight="1" thickTop="1">
      <c r="B382" s="118" t="s">
        <v>355</v>
      </c>
      <c r="C382" s="97">
        <v>89580</v>
      </c>
      <c r="D382" s="97">
        <v>1095679</v>
      </c>
      <c r="E382" s="97">
        <v>780750</v>
      </c>
      <c r="F382" s="97">
        <v>11250</v>
      </c>
      <c r="G382" s="97">
        <v>0</v>
      </c>
      <c r="H382" s="97">
        <v>214098</v>
      </c>
      <c r="I382" s="97">
        <v>0</v>
      </c>
      <c r="J382" s="87" t="s">
        <v>427</v>
      </c>
      <c r="K382" s="126">
        <f>D382</f>
        <v>1095679</v>
      </c>
      <c r="L382" s="136" t="s">
        <v>447</v>
      </c>
      <c r="M382" s="136" t="s">
        <v>484</v>
      </c>
      <c r="N382" s="137" t="s">
        <v>427</v>
      </c>
      <c r="O382" s="139">
        <v>1095679</v>
      </c>
      <c r="P382" s="136" t="s">
        <v>498</v>
      </c>
    </row>
    <row r="383" ht="16.5" customHeight="1">
      <c r="B383" s="120"/>
    </row>
    <row r="384" ht="16.5" customHeight="1">
      <c r="B384" s="120"/>
    </row>
    <row r="385" spans="2:4" ht="16.5" customHeight="1">
      <c r="B385" s="899" t="s">
        <v>394</v>
      </c>
      <c r="C385" s="899"/>
      <c r="D385" s="84"/>
    </row>
    <row r="386" spans="2:14" ht="16.5" customHeight="1">
      <c r="B386" s="891" t="s">
        <v>345</v>
      </c>
      <c r="C386" s="893" t="s">
        <v>348</v>
      </c>
      <c r="D386" s="895" t="s">
        <v>346</v>
      </c>
      <c r="E386" s="897" t="s">
        <v>347</v>
      </c>
      <c r="F386" s="897"/>
      <c r="G386" s="897"/>
      <c r="H386" s="897"/>
      <c r="I386" s="897"/>
      <c r="J386" s="898" t="s">
        <v>349</v>
      </c>
      <c r="N386" s="900" t="s">
        <v>349</v>
      </c>
    </row>
    <row r="387" spans="2:14" ht="16.5" customHeight="1" thickBot="1">
      <c r="B387" s="892"/>
      <c r="C387" s="894"/>
      <c r="D387" s="896"/>
      <c r="E387" s="85" t="s">
        <v>350</v>
      </c>
      <c r="F387" s="85" t="s">
        <v>351</v>
      </c>
      <c r="G387" s="85" t="s">
        <v>352</v>
      </c>
      <c r="H387" s="85" t="s">
        <v>353</v>
      </c>
      <c r="I387" s="85" t="s">
        <v>354</v>
      </c>
      <c r="J387" s="896"/>
      <c r="N387" s="900"/>
    </row>
    <row r="388" spans="2:14" ht="16.5" customHeight="1" thickTop="1">
      <c r="B388" s="115" t="s">
        <v>367</v>
      </c>
      <c r="C388" s="91"/>
      <c r="D388" s="91">
        <v>0</v>
      </c>
      <c r="E388" s="91">
        <v>0</v>
      </c>
      <c r="F388" s="91">
        <v>0</v>
      </c>
      <c r="G388" s="91">
        <v>0</v>
      </c>
      <c r="H388" s="93">
        <v>0</v>
      </c>
      <c r="I388" s="91">
        <v>0</v>
      </c>
      <c r="J388" s="91"/>
      <c r="N388" s="142"/>
    </row>
    <row r="389" spans="2:14" ht="16.5" customHeight="1">
      <c r="B389" s="116" t="s">
        <v>368</v>
      </c>
      <c r="C389" s="93">
        <v>0</v>
      </c>
      <c r="D389" s="93">
        <v>0</v>
      </c>
      <c r="E389" s="93">
        <v>0</v>
      </c>
      <c r="F389" s="93">
        <v>0</v>
      </c>
      <c r="G389" s="93">
        <v>0</v>
      </c>
      <c r="H389" s="93">
        <v>0</v>
      </c>
      <c r="I389" s="93">
        <v>0</v>
      </c>
      <c r="J389" s="93"/>
      <c r="N389" s="142"/>
    </row>
    <row r="390" spans="2:14" ht="16.5" customHeight="1">
      <c r="B390" s="116" t="s">
        <v>369</v>
      </c>
      <c r="C390" s="93">
        <v>0</v>
      </c>
      <c r="D390" s="93">
        <v>0</v>
      </c>
      <c r="E390" s="93">
        <v>0</v>
      </c>
      <c r="F390" s="93">
        <v>0</v>
      </c>
      <c r="G390" s="93">
        <v>0</v>
      </c>
      <c r="H390" s="93">
        <v>0</v>
      </c>
      <c r="I390" s="93">
        <v>0</v>
      </c>
      <c r="J390" s="93"/>
      <c r="N390" s="142"/>
    </row>
    <row r="391" spans="2:14" ht="16.5" customHeight="1">
      <c r="B391" s="116" t="s">
        <v>370</v>
      </c>
      <c r="C391" s="93">
        <v>0</v>
      </c>
      <c r="D391" s="93">
        <v>0</v>
      </c>
      <c r="E391" s="93">
        <v>0</v>
      </c>
      <c r="F391" s="93">
        <v>0</v>
      </c>
      <c r="G391" s="93">
        <v>0</v>
      </c>
      <c r="H391" s="93">
        <v>0</v>
      </c>
      <c r="I391" s="93">
        <v>0</v>
      </c>
      <c r="J391" s="93"/>
      <c r="N391" s="142"/>
    </row>
    <row r="392" spans="2:14" ht="16.5" customHeight="1">
      <c r="B392" s="116" t="s">
        <v>371</v>
      </c>
      <c r="C392" s="93">
        <v>0</v>
      </c>
      <c r="D392" s="93">
        <v>0</v>
      </c>
      <c r="E392" s="93">
        <v>0</v>
      </c>
      <c r="F392" s="93">
        <v>0</v>
      </c>
      <c r="G392" s="93">
        <v>0</v>
      </c>
      <c r="H392" s="93">
        <v>0</v>
      </c>
      <c r="I392" s="93">
        <v>0</v>
      </c>
      <c r="J392" s="93"/>
      <c r="N392" s="142"/>
    </row>
    <row r="393" spans="2:14" ht="16.5" customHeight="1">
      <c r="B393" s="116" t="s">
        <v>372</v>
      </c>
      <c r="C393" s="93">
        <v>860</v>
      </c>
      <c r="D393" s="93">
        <v>31423</v>
      </c>
      <c r="E393" s="93">
        <v>23250</v>
      </c>
      <c r="F393" s="93">
        <v>938</v>
      </c>
      <c r="G393" s="93">
        <v>0</v>
      </c>
      <c r="H393" s="93">
        <v>6376</v>
      </c>
      <c r="I393" s="93">
        <v>0</v>
      </c>
      <c r="J393" s="93"/>
      <c r="N393" s="142"/>
    </row>
    <row r="394" spans="2:14" ht="16.5" customHeight="1">
      <c r="B394" s="116" t="s">
        <v>373</v>
      </c>
      <c r="C394" s="93">
        <v>11706</v>
      </c>
      <c r="D394" s="93">
        <v>199772</v>
      </c>
      <c r="E394" s="93">
        <v>139500</v>
      </c>
      <c r="F394" s="93">
        <v>10313</v>
      </c>
      <c r="G394" s="93">
        <v>0</v>
      </c>
      <c r="H394" s="93">
        <v>38254</v>
      </c>
      <c r="I394" s="93">
        <v>0</v>
      </c>
      <c r="J394" s="93"/>
      <c r="N394" s="142"/>
    </row>
    <row r="395" spans="2:14" ht="16.5" customHeight="1">
      <c r="B395" s="116" t="s">
        <v>374</v>
      </c>
      <c r="C395" s="93">
        <v>10846</v>
      </c>
      <c r="D395" s="93">
        <v>180773</v>
      </c>
      <c r="E395" s="93">
        <v>126000</v>
      </c>
      <c r="F395" s="93">
        <v>9375</v>
      </c>
      <c r="G395" s="93">
        <v>0</v>
      </c>
      <c r="H395" s="93">
        <v>34552</v>
      </c>
      <c r="I395" s="93">
        <v>0</v>
      </c>
      <c r="J395" s="93"/>
      <c r="N395" s="142"/>
    </row>
    <row r="396" spans="2:14" ht="16.5" customHeight="1">
      <c r="B396" s="116" t="s">
        <v>375</v>
      </c>
      <c r="C396" s="93">
        <v>14700</v>
      </c>
      <c r="D396" s="93">
        <v>226858</v>
      </c>
      <c r="E396" s="93">
        <v>166500</v>
      </c>
      <c r="F396" s="93">
        <v>0</v>
      </c>
      <c r="G396" s="93">
        <v>0</v>
      </c>
      <c r="H396" s="93">
        <v>45658</v>
      </c>
      <c r="I396" s="93">
        <v>0</v>
      </c>
      <c r="J396" s="93"/>
      <c r="N396" s="142"/>
    </row>
    <row r="397" spans="2:14" ht="16.5" customHeight="1">
      <c r="B397" s="116" t="s">
        <v>376</v>
      </c>
      <c r="C397" s="93">
        <v>9860</v>
      </c>
      <c r="D397" s="93">
        <v>152218</v>
      </c>
      <c r="E397" s="93">
        <v>110250</v>
      </c>
      <c r="F397" s="93">
        <v>1875</v>
      </c>
      <c r="G397" s="93">
        <v>0</v>
      </c>
      <c r="H397" s="93">
        <v>30233</v>
      </c>
      <c r="I397" s="93">
        <v>0</v>
      </c>
      <c r="J397" s="93"/>
      <c r="N397" s="142"/>
    </row>
    <row r="398" spans="2:14" ht="16.5" customHeight="1">
      <c r="B398" s="116" t="s">
        <v>377</v>
      </c>
      <c r="C398" s="93">
        <v>2958</v>
      </c>
      <c r="D398" s="93">
        <v>45963</v>
      </c>
      <c r="E398" s="93">
        <v>33750</v>
      </c>
      <c r="F398" s="93">
        <v>0</v>
      </c>
      <c r="G398" s="93">
        <v>0</v>
      </c>
      <c r="H398" s="93">
        <v>9255</v>
      </c>
      <c r="I398" s="93">
        <v>0</v>
      </c>
      <c r="J398" s="93"/>
      <c r="N398" s="142"/>
    </row>
    <row r="399" spans="2:14" ht="16.5" customHeight="1">
      <c r="B399" s="116" t="s">
        <v>378</v>
      </c>
      <c r="C399" s="93">
        <v>0</v>
      </c>
      <c r="D399" s="93">
        <v>0</v>
      </c>
      <c r="E399" s="93">
        <v>0</v>
      </c>
      <c r="F399" s="93">
        <v>0</v>
      </c>
      <c r="G399" s="93">
        <v>0</v>
      </c>
      <c r="H399" s="93">
        <v>0</v>
      </c>
      <c r="I399" s="93">
        <v>0</v>
      </c>
      <c r="J399" s="93"/>
      <c r="N399" s="142"/>
    </row>
    <row r="400" spans="2:14" ht="16.5" customHeight="1" thickBot="1">
      <c r="B400" s="117" t="s">
        <v>379</v>
      </c>
      <c r="C400" s="95">
        <v>0</v>
      </c>
      <c r="D400" s="95">
        <v>0</v>
      </c>
      <c r="E400" s="95"/>
      <c r="F400" s="95">
        <v>0</v>
      </c>
      <c r="G400" s="95">
        <v>0</v>
      </c>
      <c r="H400" s="95">
        <v>0</v>
      </c>
      <c r="I400" s="95">
        <v>0</v>
      </c>
      <c r="J400" s="95"/>
      <c r="N400" s="142"/>
    </row>
    <row r="401" spans="2:16" ht="16.5" customHeight="1" thickTop="1">
      <c r="B401" s="118" t="s">
        <v>355</v>
      </c>
      <c r="C401" s="97">
        <v>50930</v>
      </c>
      <c r="D401" s="97">
        <v>837007</v>
      </c>
      <c r="E401" s="97">
        <v>599250</v>
      </c>
      <c r="F401" s="97">
        <v>22500</v>
      </c>
      <c r="G401" s="97">
        <v>0</v>
      </c>
      <c r="H401" s="97">
        <v>164327</v>
      </c>
      <c r="I401" s="97">
        <v>0</v>
      </c>
      <c r="J401" s="87" t="s">
        <v>428</v>
      </c>
      <c r="K401" s="126">
        <f>D401</f>
        <v>837007</v>
      </c>
      <c r="L401" s="136" t="s">
        <v>448</v>
      </c>
      <c r="M401" s="136" t="s">
        <v>485</v>
      </c>
      <c r="N401" s="137" t="s">
        <v>428</v>
      </c>
      <c r="O401" s="139">
        <v>837007</v>
      </c>
      <c r="P401" s="136" t="s">
        <v>499</v>
      </c>
    </row>
    <row r="402" ht="16.5" customHeight="1">
      <c r="B402" s="120"/>
    </row>
    <row r="403" ht="16.5" customHeight="1">
      <c r="B403" s="120"/>
    </row>
    <row r="404" spans="2:4" ht="16.5" customHeight="1">
      <c r="B404" s="899" t="s">
        <v>395</v>
      </c>
      <c r="C404" s="899"/>
      <c r="D404" s="84"/>
    </row>
    <row r="405" spans="2:14" ht="16.5" customHeight="1">
      <c r="B405" s="891" t="s">
        <v>345</v>
      </c>
      <c r="C405" s="893" t="s">
        <v>348</v>
      </c>
      <c r="D405" s="895" t="s">
        <v>346</v>
      </c>
      <c r="E405" s="897" t="s">
        <v>347</v>
      </c>
      <c r="F405" s="897"/>
      <c r="G405" s="897"/>
      <c r="H405" s="897"/>
      <c r="I405" s="897"/>
      <c r="J405" s="898" t="s">
        <v>349</v>
      </c>
      <c r="N405" s="900" t="s">
        <v>349</v>
      </c>
    </row>
    <row r="406" spans="2:14" ht="16.5" customHeight="1" thickBot="1">
      <c r="B406" s="892"/>
      <c r="C406" s="894"/>
      <c r="D406" s="896"/>
      <c r="E406" s="85" t="s">
        <v>350</v>
      </c>
      <c r="F406" s="85" t="s">
        <v>351</v>
      </c>
      <c r="G406" s="85" t="s">
        <v>352</v>
      </c>
      <c r="H406" s="85" t="s">
        <v>353</v>
      </c>
      <c r="I406" s="85" t="s">
        <v>354</v>
      </c>
      <c r="J406" s="896"/>
      <c r="N406" s="900"/>
    </row>
    <row r="407" spans="2:14" ht="16.5" customHeight="1" thickTop="1">
      <c r="B407" s="115" t="s">
        <v>367</v>
      </c>
      <c r="C407" s="91"/>
      <c r="D407" s="91">
        <v>0</v>
      </c>
      <c r="E407" s="91">
        <v>0</v>
      </c>
      <c r="F407" s="91">
        <v>0</v>
      </c>
      <c r="G407" s="91">
        <v>0</v>
      </c>
      <c r="H407" s="93">
        <v>0</v>
      </c>
      <c r="I407" s="91">
        <v>0</v>
      </c>
      <c r="J407" s="91"/>
      <c r="N407" s="142"/>
    </row>
    <row r="408" spans="2:14" ht="16.5" customHeight="1">
      <c r="B408" s="116" t="s">
        <v>368</v>
      </c>
      <c r="C408" s="93">
        <v>0</v>
      </c>
      <c r="D408" s="93">
        <v>0</v>
      </c>
      <c r="E408" s="93">
        <v>0</v>
      </c>
      <c r="F408" s="93">
        <v>0</v>
      </c>
      <c r="G408" s="93">
        <v>0</v>
      </c>
      <c r="H408" s="93">
        <v>0</v>
      </c>
      <c r="I408" s="93">
        <v>0</v>
      </c>
      <c r="J408" s="93"/>
      <c r="N408" s="142"/>
    </row>
    <row r="409" spans="2:14" ht="16.5" customHeight="1">
      <c r="B409" s="116" t="s">
        <v>369</v>
      </c>
      <c r="C409" s="93">
        <v>0</v>
      </c>
      <c r="D409" s="93">
        <v>0</v>
      </c>
      <c r="E409" s="93">
        <v>0</v>
      </c>
      <c r="F409" s="93">
        <v>0</v>
      </c>
      <c r="G409" s="93">
        <v>0</v>
      </c>
      <c r="H409" s="93">
        <v>0</v>
      </c>
      <c r="I409" s="93">
        <v>0</v>
      </c>
      <c r="J409" s="93"/>
      <c r="N409" s="142"/>
    </row>
    <row r="410" spans="2:14" ht="16.5" customHeight="1">
      <c r="B410" s="116" t="s">
        <v>370</v>
      </c>
      <c r="C410" s="93">
        <v>0</v>
      </c>
      <c r="D410" s="93">
        <v>0</v>
      </c>
      <c r="E410" s="93">
        <v>0</v>
      </c>
      <c r="F410" s="93">
        <v>0</v>
      </c>
      <c r="G410" s="93">
        <v>0</v>
      </c>
      <c r="H410" s="93">
        <v>0</v>
      </c>
      <c r="I410" s="93">
        <v>0</v>
      </c>
      <c r="J410" s="93"/>
      <c r="N410" s="142"/>
    </row>
    <row r="411" spans="2:14" ht="16.5" customHeight="1">
      <c r="B411" s="116" t="s">
        <v>371</v>
      </c>
      <c r="C411" s="93">
        <v>0</v>
      </c>
      <c r="D411" s="93">
        <v>0</v>
      </c>
      <c r="E411" s="93">
        <v>0</v>
      </c>
      <c r="F411" s="93">
        <v>0</v>
      </c>
      <c r="G411" s="93">
        <v>0</v>
      </c>
      <c r="H411" s="93">
        <v>0</v>
      </c>
      <c r="I411" s="93">
        <v>0</v>
      </c>
      <c r="J411" s="93"/>
      <c r="N411" s="142"/>
    </row>
    <row r="412" spans="2:14" ht="16.5" customHeight="1">
      <c r="B412" s="116" t="s">
        <v>372</v>
      </c>
      <c r="C412" s="93">
        <v>0</v>
      </c>
      <c r="D412" s="93">
        <v>0</v>
      </c>
      <c r="E412" s="93">
        <v>0</v>
      </c>
      <c r="F412" s="93">
        <v>0</v>
      </c>
      <c r="G412" s="93">
        <v>0</v>
      </c>
      <c r="H412" s="93">
        <v>0</v>
      </c>
      <c r="I412" s="93">
        <v>0</v>
      </c>
      <c r="J412" s="93"/>
      <c r="N412" s="142"/>
    </row>
    <row r="413" spans="2:14" ht="16.5" customHeight="1">
      <c r="B413" s="116" t="s">
        <v>373</v>
      </c>
      <c r="C413" s="93">
        <v>0</v>
      </c>
      <c r="D413" s="93">
        <v>0</v>
      </c>
      <c r="E413" s="93">
        <v>0</v>
      </c>
      <c r="F413" s="93">
        <v>0</v>
      </c>
      <c r="G413" s="93">
        <v>0</v>
      </c>
      <c r="H413" s="93">
        <v>0</v>
      </c>
      <c r="I413" s="93">
        <v>0</v>
      </c>
      <c r="J413" s="93"/>
      <c r="N413" s="142"/>
    </row>
    <row r="414" spans="2:14" ht="16.5" customHeight="1">
      <c r="B414" s="116" t="s">
        <v>374</v>
      </c>
      <c r="C414" s="93">
        <v>35970</v>
      </c>
      <c r="D414" s="93">
        <v>95221</v>
      </c>
      <c r="E414" s="93">
        <v>46500</v>
      </c>
      <c r="F414" s="93">
        <v>0</v>
      </c>
      <c r="G414" s="93">
        <v>0</v>
      </c>
      <c r="H414" s="93">
        <v>12751</v>
      </c>
      <c r="I414" s="93">
        <v>0</v>
      </c>
      <c r="J414" s="93"/>
      <c r="N414" s="142"/>
    </row>
    <row r="415" spans="2:14" ht="16.5" customHeight="1">
      <c r="B415" s="116" t="s">
        <v>375</v>
      </c>
      <c r="C415" s="93">
        <v>35970</v>
      </c>
      <c r="D415" s="93">
        <v>364665</v>
      </c>
      <c r="E415" s="93">
        <v>255750</v>
      </c>
      <c r="F415" s="93">
        <v>2813</v>
      </c>
      <c r="G415" s="93">
        <v>0</v>
      </c>
      <c r="H415" s="93">
        <v>70132</v>
      </c>
      <c r="I415" s="93">
        <v>0</v>
      </c>
      <c r="J415" s="93"/>
      <c r="N415" s="142"/>
    </row>
    <row r="416" spans="2:14" ht="16.5" customHeight="1">
      <c r="B416" s="116" t="s">
        <v>376</v>
      </c>
      <c r="C416" s="93">
        <v>35970</v>
      </c>
      <c r="D416" s="93">
        <v>310984</v>
      </c>
      <c r="E416" s="93">
        <v>207000</v>
      </c>
      <c r="F416" s="93">
        <v>11250</v>
      </c>
      <c r="G416" s="93">
        <v>0</v>
      </c>
      <c r="H416" s="93">
        <v>56764</v>
      </c>
      <c r="I416" s="93">
        <v>0</v>
      </c>
      <c r="J416" s="93"/>
      <c r="N416" s="142"/>
    </row>
    <row r="417" spans="2:14" ht="16.5" customHeight="1">
      <c r="B417" s="116" t="s">
        <v>377</v>
      </c>
      <c r="C417" s="93">
        <v>35970</v>
      </c>
      <c r="D417" s="93">
        <v>355664</v>
      </c>
      <c r="E417" s="93">
        <v>232500</v>
      </c>
      <c r="F417" s="93">
        <v>23438</v>
      </c>
      <c r="G417" s="93">
        <v>0</v>
      </c>
      <c r="H417" s="93">
        <v>63756</v>
      </c>
      <c r="I417" s="93">
        <v>0</v>
      </c>
      <c r="J417" s="93"/>
      <c r="N417" s="142"/>
    </row>
    <row r="418" spans="2:14" ht="16.5" customHeight="1">
      <c r="B418" s="116" t="s">
        <v>378</v>
      </c>
      <c r="C418" s="93">
        <v>35970</v>
      </c>
      <c r="D418" s="93">
        <v>330079</v>
      </c>
      <c r="E418" s="93">
        <v>221250</v>
      </c>
      <c r="F418" s="93">
        <v>12188</v>
      </c>
      <c r="G418" s="93">
        <v>0</v>
      </c>
      <c r="H418" s="93">
        <v>60671</v>
      </c>
      <c r="I418" s="93">
        <v>0</v>
      </c>
      <c r="J418" s="93"/>
      <c r="N418" s="142"/>
    </row>
    <row r="419" spans="2:14" ht="16.5" customHeight="1" thickBot="1">
      <c r="B419" s="117" t="s">
        <v>379</v>
      </c>
      <c r="C419" s="95">
        <v>17985</v>
      </c>
      <c r="D419" s="95">
        <v>230016</v>
      </c>
      <c r="E419" s="95">
        <v>161250</v>
      </c>
      <c r="F419" s="95">
        <v>6563</v>
      </c>
      <c r="G419" s="95">
        <v>0</v>
      </c>
      <c r="H419" s="95">
        <v>44218</v>
      </c>
      <c r="I419" s="95">
        <v>0</v>
      </c>
      <c r="J419" s="95"/>
      <c r="N419" s="142"/>
    </row>
    <row r="420" spans="2:16" ht="16.5" customHeight="1" thickTop="1">
      <c r="B420" s="118" t="s">
        <v>355</v>
      </c>
      <c r="C420" s="97">
        <v>197835</v>
      </c>
      <c r="D420" s="97">
        <v>1686629</v>
      </c>
      <c r="E420" s="97">
        <v>1124250</v>
      </c>
      <c r="F420" s="97">
        <v>56250</v>
      </c>
      <c r="G420" s="97">
        <v>0</v>
      </c>
      <c r="H420" s="97">
        <v>308293</v>
      </c>
      <c r="I420" s="97">
        <v>0</v>
      </c>
      <c r="J420" s="87" t="s">
        <v>429</v>
      </c>
      <c r="K420" s="126">
        <f>D420</f>
        <v>1686629</v>
      </c>
      <c r="L420" s="136" t="s">
        <v>449</v>
      </c>
      <c r="M420" s="136" t="s">
        <v>486</v>
      </c>
      <c r="N420" s="137" t="s">
        <v>429</v>
      </c>
      <c r="O420" s="139">
        <v>1686629</v>
      </c>
      <c r="P420" s="136" t="s">
        <v>500</v>
      </c>
    </row>
    <row r="421" ht="16.5" customHeight="1">
      <c r="B421" s="120"/>
    </row>
    <row r="422" ht="16.5" customHeight="1">
      <c r="B422" s="120"/>
    </row>
    <row r="423" spans="2:4" ht="16.5" customHeight="1">
      <c r="B423" s="899" t="s">
        <v>396</v>
      </c>
      <c r="C423" s="899"/>
      <c r="D423" s="84"/>
    </row>
    <row r="424" spans="2:14" ht="16.5" customHeight="1">
      <c r="B424" s="891" t="s">
        <v>345</v>
      </c>
      <c r="C424" s="893" t="s">
        <v>348</v>
      </c>
      <c r="D424" s="895" t="s">
        <v>346</v>
      </c>
      <c r="E424" s="897" t="s">
        <v>347</v>
      </c>
      <c r="F424" s="897"/>
      <c r="G424" s="897"/>
      <c r="H424" s="897"/>
      <c r="I424" s="897"/>
      <c r="J424" s="898" t="s">
        <v>349</v>
      </c>
      <c r="N424" s="900" t="s">
        <v>349</v>
      </c>
    </row>
    <row r="425" spans="2:14" ht="16.5" customHeight="1" thickBot="1">
      <c r="B425" s="892"/>
      <c r="C425" s="894"/>
      <c r="D425" s="896"/>
      <c r="E425" s="85" t="s">
        <v>350</v>
      </c>
      <c r="F425" s="85" t="s">
        <v>351</v>
      </c>
      <c r="G425" s="85" t="s">
        <v>352</v>
      </c>
      <c r="H425" s="85" t="s">
        <v>353</v>
      </c>
      <c r="I425" s="85" t="s">
        <v>354</v>
      </c>
      <c r="J425" s="896"/>
      <c r="N425" s="900"/>
    </row>
    <row r="426" spans="2:14" ht="16.5" customHeight="1" thickTop="1">
      <c r="B426" s="115" t="s">
        <v>367</v>
      </c>
      <c r="C426" s="91"/>
      <c r="D426" s="91">
        <v>0</v>
      </c>
      <c r="E426" s="91">
        <v>0</v>
      </c>
      <c r="F426" s="91">
        <v>0</v>
      </c>
      <c r="G426" s="91">
        <v>0</v>
      </c>
      <c r="H426" s="93">
        <v>0</v>
      </c>
      <c r="I426" s="91">
        <v>0</v>
      </c>
      <c r="J426" s="91"/>
      <c r="N426" s="142"/>
    </row>
    <row r="427" spans="2:14" ht="16.5" customHeight="1">
      <c r="B427" s="116" t="s">
        <v>368</v>
      </c>
      <c r="C427" s="93">
        <v>0</v>
      </c>
      <c r="D427" s="93">
        <v>0</v>
      </c>
      <c r="E427" s="93">
        <v>0</v>
      </c>
      <c r="F427" s="93">
        <v>0</v>
      </c>
      <c r="G427" s="93">
        <v>0</v>
      </c>
      <c r="H427" s="93">
        <v>0</v>
      </c>
      <c r="I427" s="93">
        <v>0</v>
      </c>
      <c r="J427" s="93"/>
      <c r="N427" s="142"/>
    </row>
    <row r="428" spans="2:14" ht="16.5" customHeight="1">
      <c r="B428" s="116" t="s">
        <v>369</v>
      </c>
      <c r="C428" s="93">
        <v>0</v>
      </c>
      <c r="D428" s="93">
        <v>0</v>
      </c>
      <c r="E428" s="93">
        <v>0</v>
      </c>
      <c r="F428" s="93">
        <v>0</v>
      </c>
      <c r="G428" s="93">
        <v>0</v>
      </c>
      <c r="H428" s="93">
        <v>0</v>
      </c>
      <c r="I428" s="93">
        <v>0</v>
      </c>
      <c r="J428" s="93"/>
      <c r="N428" s="142"/>
    </row>
    <row r="429" spans="2:14" ht="16.5" customHeight="1">
      <c r="B429" s="116" t="s">
        <v>370</v>
      </c>
      <c r="C429" s="93">
        <v>0</v>
      </c>
      <c r="D429" s="93">
        <v>0</v>
      </c>
      <c r="E429" s="93">
        <v>0</v>
      </c>
      <c r="F429" s="93">
        <v>0</v>
      </c>
      <c r="G429" s="93">
        <v>0</v>
      </c>
      <c r="H429" s="93">
        <v>0</v>
      </c>
      <c r="I429" s="93">
        <v>0</v>
      </c>
      <c r="J429" s="93"/>
      <c r="N429" s="142"/>
    </row>
    <row r="430" spans="2:14" ht="16.5" customHeight="1">
      <c r="B430" s="116" t="s">
        <v>371</v>
      </c>
      <c r="C430" s="93">
        <v>0</v>
      </c>
      <c r="D430" s="93">
        <v>0</v>
      </c>
      <c r="E430" s="93">
        <v>0</v>
      </c>
      <c r="F430" s="93">
        <v>0</v>
      </c>
      <c r="G430" s="93">
        <v>0</v>
      </c>
      <c r="H430" s="93">
        <v>0</v>
      </c>
      <c r="I430" s="93">
        <v>0</v>
      </c>
      <c r="J430" s="93"/>
      <c r="N430" s="142"/>
    </row>
    <row r="431" spans="2:14" ht="16.5" customHeight="1">
      <c r="B431" s="116" t="s">
        <v>372</v>
      </c>
      <c r="C431" s="93">
        <v>1588</v>
      </c>
      <c r="D431" s="93">
        <v>12100</v>
      </c>
      <c r="E431" s="93">
        <v>8250</v>
      </c>
      <c r="F431" s="93">
        <v>0</v>
      </c>
      <c r="G431" s="93">
        <v>0</v>
      </c>
      <c r="H431" s="93">
        <v>2262</v>
      </c>
      <c r="I431" s="93">
        <v>0</v>
      </c>
      <c r="J431" s="93"/>
      <c r="N431" s="142"/>
    </row>
    <row r="432" spans="2:14" ht="16.5" customHeight="1">
      <c r="B432" s="116" t="s">
        <v>373</v>
      </c>
      <c r="C432" s="93">
        <v>24000</v>
      </c>
      <c r="D432" s="93">
        <v>218956</v>
      </c>
      <c r="E432" s="93">
        <v>153000</v>
      </c>
      <c r="F432" s="93">
        <v>0</v>
      </c>
      <c r="G432" s="93">
        <v>0</v>
      </c>
      <c r="H432" s="93">
        <v>41956</v>
      </c>
      <c r="I432" s="93">
        <v>0</v>
      </c>
      <c r="J432" s="93"/>
      <c r="N432" s="142"/>
    </row>
    <row r="433" spans="2:14" ht="16.5" customHeight="1">
      <c r="B433" s="116" t="s">
        <v>374</v>
      </c>
      <c r="C433" s="93">
        <v>22652</v>
      </c>
      <c r="D433" s="93">
        <v>200388</v>
      </c>
      <c r="E433" s="93">
        <v>138750</v>
      </c>
      <c r="F433" s="93">
        <v>938</v>
      </c>
      <c r="G433" s="93">
        <v>0</v>
      </c>
      <c r="H433" s="93">
        <v>38048</v>
      </c>
      <c r="I433" s="93">
        <v>0</v>
      </c>
      <c r="J433" s="93"/>
      <c r="N433" s="142"/>
    </row>
    <row r="434" spans="2:14" ht="16.5" customHeight="1">
      <c r="B434" s="116" t="s">
        <v>375</v>
      </c>
      <c r="C434" s="93">
        <v>27506</v>
      </c>
      <c r="D434" s="93">
        <v>249220</v>
      </c>
      <c r="E434" s="93">
        <v>174000</v>
      </c>
      <c r="F434" s="93">
        <v>0</v>
      </c>
      <c r="G434" s="93">
        <v>0</v>
      </c>
      <c r="H434" s="93">
        <v>47714</v>
      </c>
      <c r="I434" s="93">
        <v>0</v>
      </c>
      <c r="J434" s="93"/>
      <c r="N434" s="142"/>
    </row>
    <row r="435" spans="2:14" ht="16.5" customHeight="1">
      <c r="B435" s="116" t="s">
        <v>376</v>
      </c>
      <c r="C435" s="93">
        <v>25888</v>
      </c>
      <c r="D435" s="93">
        <v>241832</v>
      </c>
      <c r="E435" s="93">
        <v>168000</v>
      </c>
      <c r="F435" s="93">
        <v>1875</v>
      </c>
      <c r="G435" s="93">
        <v>0</v>
      </c>
      <c r="H435" s="93">
        <v>46069</v>
      </c>
      <c r="I435" s="93">
        <v>0</v>
      </c>
      <c r="J435" s="93"/>
      <c r="N435" s="142"/>
    </row>
    <row r="436" spans="2:14" ht="16.5" customHeight="1">
      <c r="B436" s="116" t="s">
        <v>377</v>
      </c>
      <c r="C436" s="93">
        <v>29124</v>
      </c>
      <c r="D436" s="93">
        <v>285079</v>
      </c>
      <c r="E436" s="93">
        <v>194250</v>
      </c>
      <c r="F436" s="93">
        <v>8438</v>
      </c>
      <c r="G436" s="93">
        <v>0</v>
      </c>
      <c r="H436" s="93">
        <v>53267</v>
      </c>
      <c r="I436" s="93">
        <v>0</v>
      </c>
      <c r="J436" s="93"/>
      <c r="N436" s="142"/>
    </row>
    <row r="437" spans="2:14" ht="16.5" customHeight="1">
      <c r="B437" s="116" t="s">
        <v>378</v>
      </c>
      <c r="C437" s="93">
        <v>19416</v>
      </c>
      <c r="D437" s="93">
        <v>179913</v>
      </c>
      <c r="E437" s="93">
        <v>123750</v>
      </c>
      <c r="F437" s="93">
        <v>2813</v>
      </c>
      <c r="G437" s="93">
        <v>0</v>
      </c>
      <c r="H437" s="93">
        <v>33935</v>
      </c>
      <c r="I437" s="93">
        <v>0</v>
      </c>
      <c r="J437" s="93"/>
      <c r="N437" s="142"/>
    </row>
    <row r="438" spans="2:14" ht="16.5" customHeight="1" thickBot="1">
      <c r="B438" s="117" t="s">
        <v>379</v>
      </c>
      <c r="C438" s="95">
        <v>19416</v>
      </c>
      <c r="D438" s="95">
        <v>215217</v>
      </c>
      <c r="E438" s="95">
        <v>139500</v>
      </c>
      <c r="F438" s="95">
        <v>16875</v>
      </c>
      <c r="G438" s="95">
        <v>1172</v>
      </c>
      <c r="H438" s="95">
        <v>38254</v>
      </c>
      <c r="I438" s="95">
        <v>0</v>
      </c>
      <c r="J438" s="95"/>
      <c r="N438" s="142"/>
    </row>
    <row r="439" spans="2:16" ht="16.5" customHeight="1" thickTop="1">
      <c r="B439" s="118" t="s">
        <v>355</v>
      </c>
      <c r="C439" s="97">
        <v>169590</v>
      </c>
      <c r="D439" s="97">
        <v>1602705</v>
      </c>
      <c r="E439" s="97">
        <v>1099500</v>
      </c>
      <c r="F439" s="97">
        <v>30938</v>
      </c>
      <c r="G439" s="97">
        <v>1172</v>
      </c>
      <c r="H439" s="97">
        <v>301506</v>
      </c>
      <c r="I439" s="97">
        <v>0</v>
      </c>
      <c r="J439" s="87" t="s">
        <v>430</v>
      </c>
      <c r="K439" s="126">
        <f>D439</f>
        <v>1602705</v>
      </c>
      <c r="L439" s="136" t="s">
        <v>450</v>
      </c>
      <c r="M439" s="136" t="s">
        <v>341</v>
      </c>
      <c r="N439" s="137" t="s">
        <v>430</v>
      </c>
      <c r="O439" s="139">
        <v>1602705</v>
      </c>
      <c r="P439" s="136" t="s">
        <v>501</v>
      </c>
    </row>
    <row r="440" ht="16.5" customHeight="1">
      <c r="B440" s="120"/>
    </row>
    <row r="441" ht="16.5" customHeight="1">
      <c r="B441" s="120"/>
    </row>
    <row r="442" spans="2:4" ht="16.5" customHeight="1">
      <c r="B442" s="899" t="s">
        <v>397</v>
      </c>
      <c r="C442" s="899"/>
      <c r="D442" s="84"/>
    </row>
    <row r="443" spans="2:14" ht="16.5" customHeight="1">
      <c r="B443" s="891" t="s">
        <v>345</v>
      </c>
      <c r="C443" s="893" t="s">
        <v>348</v>
      </c>
      <c r="D443" s="895" t="s">
        <v>346</v>
      </c>
      <c r="E443" s="897" t="s">
        <v>347</v>
      </c>
      <c r="F443" s="897"/>
      <c r="G443" s="897"/>
      <c r="H443" s="897"/>
      <c r="I443" s="897"/>
      <c r="J443" s="898" t="s">
        <v>349</v>
      </c>
      <c r="N443" s="900" t="s">
        <v>349</v>
      </c>
    </row>
    <row r="444" spans="2:14" ht="16.5" customHeight="1" thickBot="1">
      <c r="B444" s="892"/>
      <c r="C444" s="894"/>
      <c r="D444" s="896"/>
      <c r="E444" s="85" t="s">
        <v>350</v>
      </c>
      <c r="F444" s="85" t="s">
        <v>351</v>
      </c>
      <c r="G444" s="85" t="s">
        <v>352</v>
      </c>
      <c r="H444" s="85" t="s">
        <v>353</v>
      </c>
      <c r="I444" s="85" t="s">
        <v>354</v>
      </c>
      <c r="J444" s="896"/>
      <c r="N444" s="900"/>
    </row>
    <row r="445" spans="2:14" ht="16.5" customHeight="1" thickTop="1">
      <c r="B445" s="115" t="s">
        <v>367</v>
      </c>
      <c r="C445" s="91"/>
      <c r="D445" s="91">
        <v>0</v>
      </c>
      <c r="E445" s="91">
        <v>0</v>
      </c>
      <c r="F445" s="91">
        <v>0</v>
      </c>
      <c r="G445" s="91">
        <v>0</v>
      </c>
      <c r="H445" s="93">
        <v>0</v>
      </c>
      <c r="I445" s="91">
        <v>0</v>
      </c>
      <c r="J445" s="91"/>
      <c r="N445" s="142"/>
    </row>
    <row r="446" spans="2:14" ht="16.5" customHeight="1">
      <c r="B446" s="116" t="s">
        <v>368</v>
      </c>
      <c r="C446" s="93">
        <v>0</v>
      </c>
      <c r="D446" s="93">
        <v>0</v>
      </c>
      <c r="E446" s="93">
        <v>0</v>
      </c>
      <c r="F446" s="93">
        <v>0</v>
      </c>
      <c r="G446" s="93">
        <v>0</v>
      </c>
      <c r="H446" s="93">
        <v>0</v>
      </c>
      <c r="I446" s="93">
        <v>0</v>
      </c>
      <c r="J446" s="93"/>
      <c r="N446" s="142"/>
    </row>
    <row r="447" spans="2:14" ht="16.5" customHeight="1">
      <c r="B447" s="116" t="s">
        <v>369</v>
      </c>
      <c r="C447" s="93">
        <v>0</v>
      </c>
      <c r="D447" s="93">
        <v>0</v>
      </c>
      <c r="E447" s="93">
        <v>0</v>
      </c>
      <c r="F447" s="93">
        <v>0</v>
      </c>
      <c r="G447" s="93">
        <v>0</v>
      </c>
      <c r="H447" s="93">
        <v>0</v>
      </c>
      <c r="I447" s="93">
        <v>0</v>
      </c>
      <c r="J447" s="93"/>
      <c r="N447" s="142"/>
    </row>
    <row r="448" spans="2:14" ht="16.5" customHeight="1">
      <c r="B448" s="116" t="s">
        <v>370</v>
      </c>
      <c r="C448" s="93">
        <v>0</v>
      </c>
      <c r="D448" s="93">
        <v>0</v>
      </c>
      <c r="E448" s="93">
        <v>0</v>
      </c>
      <c r="F448" s="93">
        <v>0</v>
      </c>
      <c r="G448" s="93">
        <v>0</v>
      </c>
      <c r="H448" s="93">
        <v>0</v>
      </c>
      <c r="I448" s="93">
        <v>0</v>
      </c>
      <c r="J448" s="93"/>
      <c r="N448" s="142"/>
    </row>
    <row r="449" spans="2:14" ht="16.5" customHeight="1">
      <c r="B449" s="116" t="s">
        <v>371</v>
      </c>
      <c r="C449" s="93">
        <v>0</v>
      </c>
      <c r="D449" s="93">
        <v>0</v>
      </c>
      <c r="E449" s="93">
        <v>0</v>
      </c>
      <c r="F449" s="93">
        <v>0</v>
      </c>
      <c r="G449" s="93">
        <v>0</v>
      </c>
      <c r="H449" s="93">
        <v>0</v>
      </c>
      <c r="I449" s="93">
        <v>0</v>
      </c>
      <c r="J449" s="93"/>
      <c r="N449" s="142"/>
    </row>
    <row r="450" spans="2:14" ht="16.5" customHeight="1">
      <c r="B450" s="116" t="s">
        <v>372</v>
      </c>
      <c r="C450" s="93">
        <v>1976</v>
      </c>
      <c r="D450" s="93">
        <v>31602</v>
      </c>
      <c r="E450" s="93">
        <v>23250</v>
      </c>
      <c r="F450" s="93">
        <v>0</v>
      </c>
      <c r="G450" s="93">
        <v>0</v>
      </c>
      <c r="H450" s="93">
        <v>6376</v>
      </c>
      <c r="I450" s="93">
        <v>0</v>
      </c>
      <c r="J450" s="93"/>
      <c r="N450" s="142"/>
    </row>
    <row r="451" spans="2:14" ht="16.5" customHeight="1">
      <c r="B451" s="116" t="s">
        <v>373</v>
      </c>
      <c r="C451" s="93">
        <v>19270</v>
      </c>
      <c r="D451" s="93">
        <v>320214</v>
      </c>
      <c r="E451" s="93">
        <v>232500</v>
      </c>
      <c r="F451" s="93">
        <v>4688</v>
      </c>
      <c r="G451" s="93">
        <v>0</v>
      </c>
      <c r="H451" s="93">
        <v>63756</v>
      </c>
      <c r="I451" s="93">
        <v>0</v>
      </c>
      <c r="J451" s="93"/>
      <c r="N451" s="142"/>
    </row>
    <row r="452" spans="2:14" ht="16.5" customHeight="1">
      <c r="B452" s="116" t="s">
        <v>374</v>
      </c>
      <c r="C452" s="93">
        <v>19270</v>
      </c>
      <c r="D452" s="93">
        <v>298826</v>
      </c>
      <c r="E452" s="93">
        <v>201000</v>
      </c>
      <c r="F452" s="93">
        <v>23438</v>
      </c>
      <c r="G452" s="93">
        <v>0</v>
      </c>
      <c r="H452" s="93">
        <v>55118</v>
      </c>
      <c r="I452" s="93">
        <v>0</v>
      </c>
      <c r="J452" s="93"/>
      <c r="N452" s="142"/>
    </row>
    <row r="453" spans="2:14" ht="16.5" customHeight="1">
      <c r="B453" s="116" t="s">
        <v>375</v>
      </c>
      <c r="C453" s="93">
        <v>19270</v>
      </c>
      <c r="D453" s="93">
        <v>361609</v>
      </c>
      <c r="E453" s="93">
        <v>238500</v>
      </c>
      <c r="F453" s="93">
        <v>38438</v>
      </c>
      <c r="G453" s="93">
        <v>0</v>
      </c>
      <c r="H453" s="93">
        <v>65402</v>
      </c>
      <c r="I453" s="93">
        <v>0</v>
      </c>
      <c r="J453" s="93"/>
      <c r="N453" s="142"/>
    </row>
    <row r="454" spans="2:14" ht="16.5" customHeight="1">
      <c r="B454" s="116" t="s">
        <v>376</v>
      </c>
      <c r="C454" s="93">
        <v>19270</v>
      </c>
      <c r="D454" s="93">
        <v>305298</v>
      </c>
      <c r="E454" s="93">
        <v>197250</v>
      </c>
      <c r="F454" s="93">
        <v>34688</v>
      </c>
      <c r="G454" s="93">
        <v>0</v>
      </c>
      <c r="H454" s="93">
        <v>54090</v>
      </c>
      <c r="I454" s="93">
        <v>0</v>
      </c>
      <c r="J454" s="93"/>
      <c r="N454" s="142"/>
    </row>
    <row r="455" spans="2:14" ht="16.5" customHeight="1">
      <c r="B455" s="116" t="s">
        <v>377</v>
      </c>
      <c r="C455" s="93">
        <v>19270</v>
      </c>
      <c r="D455" s="93">
        <v>360381</v>
      </c>
      <c r="E455" s="93">
        <v>226500</v>
      </c>
      <c r="F455" s="93">
        <v>52500</v>
      </c>
      <c r="G455" s="93">
        <v>0</v>
      </c>
      <c r="H455" s="93">
        <v>62111</v>
      </c>
      <c r="I455" s="93">
        <v>0</v>
      </c>
      <c r="J455" s="93"/>
      <c r="N455" s="142"/>
    </row>
    <row r="456" spans="2:14" ht="16.5" customHeight="1">
      <c r="B456" s="116" t="s">
        <v>378</v>
      </c>
      <c r="C456" s="93">
        <v>19270</v>
      </c>
      <c r="D456" s="93">
        <v>331620</v>
      </c>
      <c r="E456" s="93">
        <v>200250</v>
      </c>
      <c r="F456" s="93">
        <v>57188</v>
      </c>
      <c r="G456" s="93">
        <v>0</v>
      </c>
      <c r="H456" s="93">
        <v>54913</v>
      </c>
      <c r="I456" s="93">
        <v>0</v>
      </c>
      <c r="J456" s="93"/>
      <c r="N456" s="142"/>
    </row>
    <row r="457" spans="2:14" ht="16.5" customHeight="1" thickBot="1">
      <c r="B457" s="117" t="s">
        <v>379</v>
      </c>
      <c r="C457" s="95">
        <v>9635</v>
      </c>
      <c r="D457" s="95">
        <v>274202</v>
      </c>
      <c r="E457" s="95">
        <v>162750</v>
      </c>
      <c r="F457" s="95">
        <v>52500</v>
      </c>
      <c r="G457" s="95">
        <v>4688</v>
      </c>
      <c r="H457" s="95">
        <v>44629</v>
      </c>
      <c r="I457" s="95">
        <v>0</v>
      </c>
      <c r="J457" s="95"/>
      <c r="N457" s="142"/>
    </row>
    <row r="458" spans="2:16" ht="16.5" customHeight="1" thickTop="1">
      <c r="B458" s="118" t="s">
        <v>355</v>
      </c>
      <c r="C458" s="97">
        <v>127231</v>
      </c>
      <c r="D458" s="97">
        <v>2283752</v>
      </c>
      <c r="E458" s="97">
        <v>1482000</v>
      </c>
      <c r="F458" s="97">
        <v>263438</v>
      </c>
      <c r="G458" s="97">
        <v>4688</v>
      </c>
      <c r="H458" s="97">
        <v>406396</v>
      </c>
      <c r="I458" s="97">
        <v>0</v>
      </c>
      <c r="J458" s="87" t="s">
        <v>431</v>
      </c>
      <c r="K458" s="126">
        <f>D458</f>
        <v>2283752</v>
      </c>
      <c r="L458" s="136" t="s">
        <v>450</v>
      </c>
      <c r="M458" s="136" t="s">
        <v>342</v>
      </c>
      <c r="N458" s="137" t="s">
        <v>431</v>
      </c>
      <c r="O458" s="139">
        <v>2283752</v>
      </c>
      <c r="P458" s="136" t="s">
        <v>501</v>
      </c>
    </row>
    <row r="459" ht="16.5" customHeight="1">
      <c r="B459" s="120"/>
    </row>
    <row r="460" ht="16.5" customHeight="1">
      <c r="B460" s="120"/>
    </row>
    <row r="461" spans="2:4" ht="16.5" customHeight="1">
      <c r="B461" s="899" t="s">
        <v>398</v>
      </c>
      <c r="C461" s="899"/>
      <c r="D461" s="84"/>
    </row>
    <row r="462" spans="2:14" ht="16.5" customHeight="1">
      <c r="B462" s="891" t="s">
        <v>345</v>
      </c>
      <c r="C462" s="893" t="s">
        <v>348</v>
      </c>
      <c r="D462" s="895" t="s">
        <v>346</v>
      </c>
      <c r="E462" s="897" t="s">
        <v>347</v>
      </c>
      <c r="F462" s="897"/>
      <c r="G462" s="897"/>
      <c r="H462" s="897"/>
      <c r="I462" s="897"/>
      <c r="J462" s="898" t="s">
        <v>349</v>
      </c>
      <c r="N462" s="900" t="s">
        <v>349</v>
      </c>
    </row>
    <row r="463" spans="2:14" ht="16.5" customHeight="1" thickBot="1">
      <c r="B463" s="892"/>
      <c r="C463" s="894"/>
      <c r="D463" s="896"/>
      <c r="E463" s="85" t="s">
        <v>350</v>
      </c>
      <c r="F463" s="85" t="s">
        <v>351</v>
      </c>
      <c r="G463" s="85" t="s">
        <v>352</v>
      </c>
      <c r="H463" s="85" t="s">
        <v>353</v>
      </c>
      <c r="I463" s="85" t="s">
        <v>354</v>
      </c>
      <c r="J463" s="896"/>
      <c r="N463" s="900"/>
    </row>
    <row r="464" spans="2:14" ht="16.5" customHeight="1" thickTop="1">
      <c r="B464" s="115" t="s">
        <v>367</v>
      </c>
      <c r="C464" s="91"/>
      <c r="D464" s="91">
        <v>0</v>
      </c>
      <c r="E464" s="91">
        <v>0</v>
      </c>
      <c r="F464" s="91">
        <v>0</v>
      </c>
      <c r="G464" s="91">
        <v>0</v>
      </c>
      <c r="H464" s="93">
        <v>0</v>
      </c>
      <c r="I464" s="91">
        <v>0</v>
      </c>
      <c r="J464" s="91"/>
      <c r="N464" s="142"/>
    </row>
    <row r="465" spans="2:14" ht="16.5" customHeight="1">
      <c r="B465" s="116" t="s">
        <v>368</v>
      </c>
      <c r="C465" s="93">
        <v>0</v>
      </c>
      <c r="D465" s="93">
        <v>0</v>
      </c>
      <c r="E465" s="93">
        <v>0</v>
      </c>
      <c r="F465" s="93">
        <v>0</v>
      </c>
      <c r="G465" s="93">
        <v>0</v>
      </c>
      <c r="H465" s="93">
        <v>0</v>
      </c>
      <c r="I465" s="93">
        <v>0</v>
      </c>
      <c r="J465" s="93"/>
      <c r="N465" s="142"/>
    </row>
    <row r="466" spans="2:14" ht="16.5" customHeight="1">
      <c r="B466" s="116" t="s">
        <v>369</v>
      </c>
      <c r="C466" s="93">
        <v>0</v>
      </c>
      <c r="D466" s="93">
        <v>0</v>
      </c>
      <c r="E466" s="93">
        <v>0</v>
      </c>
      <c r="F466" s="93">
        <v>0</v>
      </c>
      <c r="G466" s="93">
        <v>0</v>
      </c>
      <c r="H466" s="93">
        <v>0</v>
      </c>
      <c r="I466" s="93">
        <v>0</v>
      </c>
      <c r="J466" s="93"/>
      <c r="N466" s="142"/>
    </row>
    <row r="467" spans="2:14" ht="16.5" customHeight="1">
      <c r="B467" s="116" t="s">
        <v>370</v>
      </c>
      <c r="C467" s="93">
        <v>0</v>
      </c>
      <c r="D467" s="93">
        <v>0</v>
      </c>
      <c r="E467" s="93">
        <v>0</v>
      </c>
      <c r="F467" s="93">
        <v>0</v>
      </c>
      <c r="G467" s="93">
        <v>0</v>
      </c>
      <c r="H467" s="93">
        <v>0</v>
      </c>
      <c r="I467" s="93">
        <v>0</v>
      </c>
      <c r="J467" s="93"/>
      <c r="N467" s="142"/>
    </row>
    <row r="468" spans="2:14" ht="16.5" customHeight="1">
      <c r="B468" s="116" t="s">
        <v>371</v>
      </c>
      <c r="C468" s="93">
        <v>0</v>
      </c>
      <c r="D468" s="93">
        <v>0</v>
      </c>
      <c r="E468" s="93">
        <v>0</v>
      </c>
      <c r="F468" s="93">
        <v>0</v>
      </c>
      <c r="G468" s="93">
        <v>0</v>
      </c>
      <c r="H468" s="93">
        <v>0</v>
      </c>
      <c r="I468" s="93">
        <v>0</v>
      </c>
      <c r="J468" s="93"/>
      <c r="N468" s="142"/>
    </row>
    <row r="469" spans="2:14" ht="16.5" customHeight="1">
      <c r="B469" s="116" t="s">
        <v>372</v>
      </c>
      <c r="C469" s="93">
        <v>0</v>
      </c>
      <c r="D469" s="93">
        <v>0</v>
      </c>
      <c r="E469" s="93">
        <v>0</v>
      </c>
      <c r="F469" s="93">
        <v>0</v>
      </c>
      <c r="G469" s="93">
        <v>0</v>
      </c>
      <c r="H469" s="93">
        <v>0</v>
      </c>
      <c r="I469" s="93">
        <v>0</v>
      </c>
      <c r="J469" s="93"/>
      <c r="N469" s="142"/>
    </row>
    <row r="470" spans="2:14" ht="16.5" customHeight="1">
      <c r="B470" s="116" t="s">
        <v>373</v>
      </c>
      <c r="C470" s="93">
        <v>10164</v>
      </c>
      <c r="D470" s="93">
        <v>190785</v>
      </c>
      <c r="E470" s="93">
        <v>141750</v>
      </c>
      <c r="F470" s="93">
        <v>0</v>
      </c>
      <c r="G470" s="93">
        <v>0</v>
      </c>
      <c r="H470" s="93">
        <v>38871</v>
      </c>
      <c r="I470" s="93">
        <v>0</v>
      </c>
      <c r="J470" s="93"/>
      <c r="N470" s="142"/>
    </row>
    <row r="471" spans="2:14" ht="16.5" customHeight="1">
      <c r="B471" s="116" t="s">
        <v>374</v>
      </c>
      <c r="C471" s="93">
        <v>11744</v>
      </c>
      <c r="D471" s="93">
        <v>205744</v>
      </c>
      <c r="E471" s="93">
        <v>152250</v>
      </c>
      <c r="F471" s="93">
        <v>0</v>
      </c>
      <c r="G471" s="93">
        <v>0</v>
      </c>
      <c r="H471" s="93">
        <v>41750</v>
      </c>
      <c r="I471" s="93">
        <v>0</v>
      </c>
      <c r="J471" s="93"/>
      <c r="N471" s="142"/>
    </row>
    <row r="472" spans="2:14" ht="16.5" customHeight="1">
      <c r="B472" s="116" t="s">
        <v>375</v>
      </c>
      <c r="C472" s="93">
        <v>11010</v>
      </c>
      <c r="D472" s="93">
        <v>196409</v>
      </c>
      <c r="E472" s="93">
        <v>145500</v>
      </c>
      <c r="F472" s="93">
        <v>0</v>
      </c>
      <c r="G472" s="93">
        <v>0</v>
      </c>
      <c r="H472" s="93">
        <v>39899</v>
      </c>
      <c r="I472" s="93">
        <v>0</v>
      </c>
      <c r="J472" s="93"/>
      <c r="N472" s="142"/>
    </row>
    <row r="473" spans="2:14" ht="16.5" customHeight="1">
      <c r="B473" s="116" t="s">
        <v>376</v>
      </c>
      <c r="C473" s="93">
        <v>9542</v>
      </c>
      <c r="D473" s="93">
        <v>170094</v>
      </c>
      <c r="E473" s="93">
        <v>126000</v>
      </c>
      <c r="F473" s="93">
        <v>0</v>
      </c>
      <c r="G473" s="93">
        <v>0</v>
      </c>
      <c r="H473" s="93">
        <v>34552</v>
      </c>
      <c r="I473" s="93">
        <v>0</v>
      </c>
      <c r="J473" s="93"/>
      <c r="N473" s="142"/>
    </row>
    <row r="474" spans="2:14" ht="16.5" customHeight="1">
      <c r="B474" s="116" t="s">
        <v>377</v>
      </c>
      <c r="C474" s="93">
        <v>11010</v>
      </c>
      <c r="D474" s="93">
        <v>205010</v>
      </c>
      <c r="E474" s="93">
        <v>152250</v>
      </c>
      <c r="F474" s="93">
        <v>0</v>
      </c>
      <c r="G474" s="93">
        <v>0</v>
      </c>
      <c r="H474" s="93">
        <v>41750</v>
      </c>
      <c r="I474" s="93">
        <v>0</v>
      </c>
      <c r="J474" s="93"/>
      <c r="N474" s="142"/>
    </row>
    <row r="475" spans="2:14" ht="16.5" customHeight="1">
      <c r="B475" s="116" t="s">
        <v>378</v>
      </c>
      <c r="C475" s="93">
        <v>11010</v>
      </c>
      <c r="D475" s="93">
        <v>223150</v>
      </c>
      <c r="E475" s="93">
        <v>165750</v>
      </c>
      <c r="F475" s="93">
        <v>938</v>
      </c>
      <c r="G475" s="93">
        <v>0</v>
      </c>
      <c r="H475" s="93">
        <v>45452</v>
      </c>
      <c r="I475" s="93">
        <v>0</v>
      </c>
      <c r="J475" s="93"/>
      <c r="N475" s="142"/>
    </row>
    <row r="476" spans="2:14" ht="16.5" customHeight="1" thickBot="1">
      <c r="B476" s="117" t="s">
        <v>379</v>
      </c>
      <c r="C476" s="95">
        <v>9542</v>
      </c>
      <c r="D476" s="95">
        <v>183183</v>
      </c>
      <c r="E476" s="95">
        <v>124500</v>
      </c>
      <c r="F476" s="95">
        <v>15000</v>
      </c>
      <c r="G476" s="95">
        <v>0</v>
      </c>
      <c r="H476" s="95">
        <v>34141</v>
      </c>
      <c r="I476" s="95">
        <v>0</v>
      </c>
      <c r="J476" s="95"/>
      <c r="N476" s="142"/>
    </row>
    <row r="477" spans="2:16" ht="16.5" customHeight="1" thickTop="1">
      <c r="B477" s="118" t="s">
        <v>355</v>
      </c>
      <c r="C477" s="97">
        <v>74022</v>
      </c>
      <c r="D477" s="97">
        <v>1374375</v>
      </c>
      <c r="E477" s="97">
        <v>1008000</v>
      </c>
      <c r="F477" s="97">
        <v>15938</v>
      </c>
      <c r="G477" s="97">
        <v>0</v>
      </c>
      <c r="H477" s="97">
        <v>276415</v>
      </c>
      <c r="I477" s="97">
        <v>0</v>
      </c>
      <c r="J477" s="87" t="s">
        <v>432</v>
      </c>
      <c r="K477" s="126">
        <f>D477</f>
        <v>1374375</v>
      </c>
      <c r="L477" s="136" t="s">
        <v>447</v>
      </c>
      <c r="M477" s="136" t="s">
        <v>343</v>
      </c>
      <c r="N477" s="137" t="s">
        <v>432</v>
      </c>
      <c r="O477" s="139">
        <v>1374375</v>
      </c>
      <c r="P477" s="136" t="s">
        <v>498</v>
      </c>
    </row>
    <row r="478" ht="16.5" customHeight="1">
      <c r="B478" s="120"/>
    </row>
    <row r="479" ht="16.5" customHeight="1">
      <c r="B479" s="120"/>
    </row>
    <row r="480" spans="2:4" ht="16.5" customHeight="1">
      <c r="B480" s="899" t="s">
        <v>399</v>
      </c>
      <c r="C480" s="899"/>
      <c r="D480" s="84"/>
    </row>
    <row r="481" spans="2:14" ht="16.5" customHeight="1">
      <c r="B481" s="891" t="s">
        <v>345</v>
      </c>
      <c r="C481" s="893" t="s">
        <v>348</v>
      </c>
      <c r="D481" s="895" t="s">
        <v>346</v>
      </c>
      <c r="E481" s="897" t="s">
        <v>347</v>
      </c>
      <c r="F481" s="897"/>
      <c r="G481" s="897"/>
      <c r="H481" s="897"/>
      <c r="I481" s="897"/>
      <c r="J481" s="898" t="s">
        <v>349</v>
      </c>
      <c r="N481" s="900" t="s">
        <v>349</v>
      </c>
    </row>
    <row r="482" spans="2:14" ht="16.5" customHeight="1" thickBot="1">
      <c r="B482" s="892"/>
      <c r="C482" s="894"/>
      <c r="D482" s="896"/>
      <c r="E482" s="85" t="s">
        <v>350</v>
      </c>
      <c r="F482" s="85" t="s">
        <v>351</v>
      </c>
      <c r="G482" s="85" t="s">
        <v>352</v>
      </c>
      <c r="H482" s="85" t="s">
        <v>353</v>
      </c>
      <c r="I482" s="85" t="s">
        <v>354</v>
      </c>
      <c r="J482" s="896"/>
      <c r="N482" s="900"/>
    </row>
    <row r="483" spans="2:14" ht="16.5" customHeight="1" thickTop="1">
      <c r="B483" s="115" t="s">
        <v>367</v>
      </c>
      <c r="C483" s="91"/>
      <c r="D483" s="91">
        <v>0</v>
      </c>
      <c r="E483" s="91">
        <v>0</v>
      </c>
      <c r="F483" s="91">
        <v>0</v>
      </c>
      <c r="G483" s="91">
        <v>0</v>
      </c>
      <c r="H483" s="93">
        <v>0</v>
      </c>
      <c r="I483" s="91">
        <v>0</v>
      </c>
      <c r="J483" s="91"/>
      <c r="N483" s="142"/>
    </row>
    <row r="484" spans="2:14" ht="16.5" customHeight="1">
      <c r="B484" s="116" t="s">
        <v>368</v>
      </c>
      <c r="C484" s="93">
        <v>0</v>
      </c>
      <c r="D484" s="93">
        <v>0</v>
      </c>
      <c r="E484" s="93">
        <v>0</v>
      </c>
      <c r="F484" s="93">
        <v>0</v>
      </c>
      <c r="G484" s="93">
        <v>0</v>
      </c>
      <c r="H484" s="93">
        <v>0</v>
      </c>
      <c r="I484" s="93">
        <v>0</v>
      </c>
      <c r="J484" s="93"/>
      <c r="N484" s="142"/>
    </row>
    <row r="485" spans="2:14" ht="16.5" customHeight="1">
      <c r="B485" s="116" t="s">
        <v>369</v>
      </c>
      <c r="C485" s="93">
        <v>0</v>
      </c>
      <c r="D485" s="93">
        <v>0</v>
      </c>
      <c r="E485" s="93">
        <v>0</v>
      </c>
      <c r="F485" s="93">
        <v>0</v>
      </c>
      <c r="G485" s="93">
        <v>0</v>
      </c>
      <c r="H485" s="93">
        <v>0</v>
      </c>
      <c r="I485" s="93">
        <v>0</v>
      </c>
      <c r="J485" s="93"/>
      <c r="N485" s="142"/>
    </row>
    <row r="486" spans="2:14" ht="16.5" customHeight="1">
      <c r="B486" s="116" t="s">
        <v>370</v>
      </c>
      <c r="C486" s="93">
        <v>0</v>
      </c>
      <c r="D486" s="93">
        <v>0</v>
      </c>
      <c r="E486" s="93">
        <v>0</v>
      </c>
      <c r="F486" s="93">
        <v>0</v>
      </c>
      <c r="G486" s="93">
        <v>0</v>
      </c>
      <c r="H486" s="93">
        <v>0</v>
      </c>
      <c r="I486" s="93">
        <v>0</v>
      </c>
      <c r="J486" s="93"/>
      <c r="N486" s="142"/>
    </row>
    <row r="487" spans="2:14" ht="16.5" customHeight="1">
      <c r="B487" s="116" t="s">
        <v>371</v>
      </c>
      <c r="C487" s="93">
        <v>0</v>
      </c>
      <c r="D487" s="93">
        <v>0</v>
      </c>
      <c r="E487" s="93">
        <v>0</v>
      </c>
      <c r="F487" s="93">
        <v>0</v>
      </c>
      <c r="G487" s="93">
        <v>0</v>
      </c>
      <c r="H487" s="93">
        <v>0</v>
      </c>
      <c r="I487" s="93">
        <v>0</v>
      </c>
      <c r="J487" s="93"/>
      <c r="N487" s="142"/>
    </row>
    <row r="488" spans="2:14" ht="16.5" customHeight="1">
      <c r="B488" s="116" t="s">
        <v>372</v>
      </c>
      <c r="C488" s="93">
        <v>0</v>
      </c>
      <c r="D488" s="93">
        <v>0</v>
      </c>
      <c r="E488" s="93">
        <v>0</v>
      </c>
      <c r="F488" s="93">
        <v>0</v>
      </c>
      <c r="G488" s="93">
        <v>0</v>
      </c>
      <c r="H488" s="93">
        <v>0</v>
      </c>
      <c r="I488" s="93">
        <v>0</v>
      </c>
      <c r="J488" s="93"/>
      <c r="N488" s="142"/>
    </row>
    <row r="489" spans="2:14" ht="16.5" customHeight="1">
      <c r="B489" s="116" t="s">
        <v>373</v>
      </c>
      <c r="C489" s="93">
        <v>13870</v>
      </c>
      <c r="D489" s="93">
        <v>119894</v>
      </c>
      <c r="E489" s="93">
        <v>81000</v>
      </c>
      <c r="F489" s="93">
        <v>2813</v>
      </c>
      <c r="G489" s="93">
        <v>0</v>
      </c>
      <c r="H489" s="93">
        <v>22212</v>
      </c>
      <c r="I489" s="93">
        <v>0</v>
      </c>
      <c r="J489" s="93"/>
      <c r="N489" s="142"/>
    </row>
    <row r="490" spans="2:14" ht="16.5" customHeight="1">
      <c r="B490" s="116" t="s">
        <v>374</v>
      </c>
      <c r="C490" s="93">
        <v>13870</v>
      </c>
      <c r="D490" s="93">
        <v>275595</v>
      </c>
      <c r="E490" s="93">
        <v>200250</v>
      </c>
      <c r="F490" s="93">
        <v>6563</v>
      </c>
      <c r="G490" s="93">
        <v>0</v>
      </c>
      <c r="H490" s="93">
        <v>54913</v>
      </c>
      <c r="I490" s="93">
        <v>0</v>
      </c>
      <c r="J490" s="93"/>
      <c r="N490" s="142"/>
    </row>
    <row r="491" spans="2:14" ht="16.5" customHeight="1">
      <c r="B491" s="116" t="s">
        <v>375</v>
      </c>
      <c r="C491" s="93">
        <v>13870</v>
      </c>
      <c r="D491" s="93">
        <v>344167</v>
      </c>
      <c r="E491" s="93">
        <v>244500</v>
      </c>
      <c r="F491" s="93">
        <v>18750</v>
      </c>
      <c r="G491" s="93">
        <v>0</v>
      </c>
      <c r="H491" s="93">
        <v>67047</v>
      </c>
      <c r="I491" s="93">
        <v>0</v>
      </c>
      <c r="J491" s="93"/>
      <c r="N491" s="142"/>
    </row>
    <row r="492" spans="2:14" ht="16.5" customHeight="1">
      <c r="B492" s="116" t="s">
        <v>376</v>
      </c>
      <c r="C492" s="93">
        <v>13870</v>
      </c>
      <c r="D492" s="93">
        <v>305650</v>
      </c>
      <c r="E492" s="93">
        <v>202500</v>
      </c>
      <c r="F492" s="93">
        <v>33750</v>
      </c>
      <c r="G492" s="93">
        <v>0</v>
      </c>
      <c r="H492" s="93">
        <v>55530</v>
      </c>
      <c r="I492" s="93">
        <v>0</v>
      </c>
      <c r="J492" s="93"/>
      <c r="N492" s="142"/>
    </row>
    <row r="493" spans="2:14" ht="16.5" customHeight="1">
      <c r="B493" s="116" t="s">
        <v>377</v>
      </c>
      <c r="C493" s="93">
        <v>13870</v>
      </c>
      <c r="D493" s="93">
        <v>327376</v>
      </c>
      <c r="E493" s="93">
        <v>209250</v>
      </c>
      <c r="F493" s="93">
        <v>46875</v>
      </c>
      <c r="G493" s="93">
        <v>0</v>
      </c>
      <c r="H493" s="93">
        <v>57381</v>
      </c>
      <c r="I493" s="93">
        <v>0</v>
      </c>
      <c r="J493" s="93"/>
      <c r="N493" s="142"/>
    </row>
    <row r="494" spans="2:14" ht="16.5" customHeight="1">
      <c r="B494" s="116" t="s">
        <v>378</v>
      </c>
      <c r="C494" s="93">
        <v>13870</v>
      </c>
      <c r="D494" s="93">
        <v>349967</v>
      </c>
      <c r="E494" s="93">
        <v>213000</v>
      </c>
      <c r="F494" s="93">
        <v>64688</v>
      </c>
      <c r="G494" s="93">
        <v>0</v>
      </c>
      <c r="H494" s="93">
        <v>58409</v>
      </c>
      <c r="I494" s="93">
        <v>0</v>
      </c>
      <c r="J494" s="93"/>
      <c r="N494" s="142"/>
    </row>
    <row r="495" spans="2:14" ht="16.5" customHeight="1" thickBot="1">
      <c r="B495" s="117" t="s">
        <v>379</v>
      </c>
      <c r="C495" s="95">
        <v>6935</v>
      </c>
      <c r="D495" s="95">
        <v>266976</v>
      </c>
      <c r="E495" s="95">
        <v>159750</v>
      </c>
      <c r="F495" s="95">
        <v>55313</v>
      </c>
      <c r="G495" s="95">
        <v>1172</v>
      </c>
      <c r="H495" s="95">
        <v>43807</v>
      </c>
      <c r="I495" s="95">
        <v>0</v>
      </c>
      <c r="J495" s="95"/>
      <c r="N495" s="142"/>
    </row>
    <row r="496" spans="2:16" ht="16.5" customHeight="1" thickTop="1">
      <c r="B496" s="118" t="s">
        <v>355</v>
      </c>
      <c r="C496" s="97">
        <v>90155</v>
      </c>
      <c r="D496" s="97">
        <v>1989625</v>
      </c>
      <c r="E496" s="97">
        <v>1310250</v>
      </c>
      <c r="F496" s="97">
        <v>228750</v>
      </c>
      <c r="G496" s="97">
        <v>1172</v>
      </c>
      <c r="H496" s="97">
        <v>359298</v>
      </c>
      <c r="I496" s="97">
        <v>0</v>
      </c>
      <c r="J496" s="87" t="s">
        <v>433</v>
      </c>
      <c r="K496" s="126">
        <f>D496</f>
        <v>1989625</v>
      </c>
      <c r="L496" s="136" t="s">
        <v>447</v>
      </c>
      <c r="M496" s="136" t="s">
        <v>344</v>
      </c>
      <c r="N496" s="137" t="s">
        <v>433</v>
      </c>
      <c r="O496" s="139">
        <v>1989625</v>
      </c>
      <c r="P496" s="136" t="s">
        <v>498</v>
      </c>
    </row>
    <row r="497" ht="16.5" customHeight="1">
      <c r="B497" s="120"/>
    </row>
    <row r="498" ht="16.5" customHeight="1">
      <c r="B498" s="120"/>
    </row>
    <row r="499" spans="2:4" ht="16.5" customHeight="1">
      <c r="B499" s="899" t="s">
        <v>400</v>
      </c>
      <c r="C499" s="899"/>
      <c r="D499" s="84"/>
    </row>
    <row r="500" spans="2:14" ht="16.5" customHeight="1">
      <c r="B500" s="891" t="s">
        <v>345</v>
      </c>
      <c r="C500" s="893" t="s">
        <v>348</v>
      </c>
      <c r="D500" s="895" t="s">
        <v>346</v>
      </c>
      <c r="E500" s="897" t="s">
        <v>347</v>
      </c>
      <c r="F500" s="897"/>
      <c r="G500" s="897"/>
      <c r="H500" s="897"/>
      <c r="I500" s="897"/>
      <c r="J500" s="898" t="s">
        <v>349</v>
      </c>
      <c r="N500" s="900" t="s">
        <v>349</v>
      </c>
    </row>
    <row r="501" spans="2:14" ht="16.5" customHeight="1" thickBot="1">
      <c r="B501" s="892"/>
      <c r="C501" s="894"/>
      <c r="D501" s="896"/>
      <c r="E501" s="85" t="s">
        <v>350</v>
      </c>
      <c r="F501" s="85" t="s">
        <v>351</v>
      </c>
      <c r="G501" s="85" t="s">
        <v>352</v>
      </c>
      <c r="H501" s="85" t="s">
        <v>353</v>
      </c>
      <c r="I501" s="85" t="s">
        <v>354</v>
      </c>
      <c r="J501" s="896"/>
      <c r="N501" s="900"/>
    </row>
    <row r="502" spans="2:14" ht="16.5" customHeight="1" thickTop="1">
      <c r="B502" s="115" t="s">
        <v>367</v>
      </c>
      <c r="C502" s="91"/>
      <c r="D502" s="91">
        <v>0</v>
      </c>
      <c r="E502" s="91">
        <v>0</v>
      </c>
      <c r="F502" s="91">
        <v>0</v>
      </c>
      <c r="G502" s="91">
        <v>0</v>
      </c>
      <c r="H502" s="93">
        <v>0</v>
      </c>
      <c r="I502" s="91">
        <v>0</v>
      </c>
      <c r="J502" s="91"/>
      <c r="N502" s="142"/>
    </row>
    <row r="503" spans="2:14" ht="16.5" customHeight="1">
      <c r="B503" s="116" t="s">
        <v>368</v>
      </c>
      <c r="C503" s="93">
        <v>0</v>
      </c>
      <c r="D503" s="93">
        <v>0</v>
      </c>
      <c r="E503" s="93">
        <v>0</v>
      </c>
      <c r="F503" s="93">
        <v>0</v>
      </c>
      <c r="G503" s="93">
        <v>0</v>
      </c>
      <c r="H503" s="93">
        <v>0</v>
      </c>
      <c r="I503" s="93">
        <v>0</v>
      </c>
      <c r="J503" s="93"/>
      <c r="N503" s="142"/>
    </row>
    <row r="504" spans="2:14" ht="16.5" customHeight="1">
      <c r="B504" s="116" t="s">
        <v>369</v>
      </c>
      <c r="C504" s="93">
        <v>0</v>
      </c>
      <c r="D504" s="93">
        <v>0</v>
      </c>
      <c r="E504" s="93">
        <v>0</v>
      </c>
      <c r="F504" s="93">
        <v>0</v>
      </c>
      <c r="G504" s="93">
        <v>0</v>
      </c>
      <c r="H504" s="93">
        <v>0</v>
      </c>
      <c r="I504" s="93">
        <v>0</v>
      </c>
      <c r="J504" s="93"/>
      <c r="N504" s="142"/>
    </row>
    <row r="505" spans="2:14" ht="16.5" customHeight="1">
      <c r="B505" s="116" t="s">
        <v>370</v>
      </c>
      <c r="C505" s="93">
        <v>0</v>
      </c>
      <c r="D505" s="93">
        <v>0</v>
      </c>
      <c r="E505" s="93">
        <v>0</v>
      </c>
      <c r="F505" s="93">
        <v>0</v>
      </c>
      <c r="G505" s="93">
        <v>0</v>
      </c>
      <c r="H505" s="93">
        <v>0</v>
      </c>
      <c r="I505" s="93">
        <v>0</v>
      </c>
      <c r="J505" s="93"/>
      <c r="N505" s="142"/>
    </row>
    <row r="506" spans="2:14" ht="16.5" customHeight="1">
      <c r="B506" s="116" t="s">
        <v>371</v>
      </c>
      <c r="C506" s="93">
        <v>0</v>
      </c>
      <c r="D506" s="93">
        <v>0</v>
      </c>
      <c r="E506" s="93">
        <v>0</v>
      </c>
      <c r="F506" s="93">
        <v>0</v>
      </c>
      <c r="G506" s="93">
        <v>0</v>
      </c>
      <c r="H506" s="93">
        <v>0</v>
      </c>
      <c r="I506" s="93">
        <v>0</v>
      </c>
      <c r="J506" s="93"/>
      <c r="N506" s="142"/>
    </row>
    <row r="507" spans="2:14" ht="16.5" customHeight="1">
      <c r="B507" s="116" t="s">
        <v>372</v>
      </c>
      <c r="C507" s="93">
        <v>0</v>
      </c>
      <c r="D507" s="93">
        <v>0</v>
      </c>
      <c r="E507" s="93">
        <v>0</v>
      </c>
      <c r="F507" s="93">
        <v>0</v>
      </c>
      <c r="G507" s="93">
        <v>0</v>
      </c>
      <c r="H507" s="93">
        <v>0</v>
      </c>
      <c r="I507" s="93">
        <v>0</v>
      </c>
      <c r="J507" s="93"/>
      <c r="N507" s="142"/>
    </row>
    <row r="508" spans="2:14" ht="16.5" customHeight="1">
      <c r="B508" s="116" t="s">
        <v>373</v>
      </c>
      <c r="C508" s="93">
        <v>0</v>
      </c>
      <c r="D508" s="93">
        <v>0</v>
      </c>
      <c r="E508" s="93">
        <v>0</v>
      </c>
      <c r="F508" s="93">
        <v>0</v>
      </c>
      <c r="G508" s="93">
        <v>0</v>
      </c>
      <c r="H508" s="93">
        <v>0</v>
      </c>
      <c r="I508" s="93">
        <v>0</v>
      </c>
      <c r="J508" s="93"/>
      <c r="N508" s="142"/>
    </row>
    <row r="509" spans="2:14" ht="16.5" customHeight="1">
      <c r="B509" s="116" t="s">
        <v>374</v>
      </c>
      <c r="C509" s="93">
        <v>0</v>
      </c>
      <c r="D509" s="93">
        <v>0</v>
      </c>
      <c r="E509" s="93">
        <v>0</v>
      </c>
      <c r="F509" s="93">
        <v>0</v>
      </c>
      <c r="G509" s="93">
        <v>0</v>
      </c>
      <c r="H509" s="93">
        <v>0</v>
      </c>
      <c r="I509" s="93">
        <v>0</v>
      </c>
      <c r="J509" s="93"/>
      <c r="N509" s="142"/>
    </row>
    <row r="510" spans="2:14" ht="16.5" customHeight="1">
      <c r="B510" s="116" t="s">
        <v>375</v>
      </c>
      <c r="C510" s="93">
        <v>1800</v>
      </c>
      <c r="D510" s="93">
        <v>21869</v>
      </c>
      <c r="E510" s="93">
        <v>15750</v>
      </c>
      <c r="F510" s="93">
        <v>0</v>
      </c>
      <c r="G510" s="93">
        <v>0</v>
      </c>
      <c r="H510" s="93">
        <v>4319</v>
      </c>
      <c r="I510" s="93">
        <v>0</v>
      </c>
      <c r="J510" s="93"/>
      <c r="N510" s="142"/>
    </row>
    <row r="511" spans="2:14" ht="16.5" customHeight="1">
      <c r="B511" s="116" t="s">
        <v>376</v>
      </c>
      <c r="C511" s="93">
        <v>1800</v>
      </c>
      <c r="D511" s="93">
        <v>40027</v>
      </c>
      <c r="E511" s="93">
        <v>30000</v>
      </c>
      <c r="F511" s="93">
        <v>0</v>
      </c>
      <c r="G511" s="93">
        <v>0</v>
      </c>
      <c r="H511" s="93">
        <v>8227</v>
      </c>
      <c r="I511" s="93">
        <v>0</v>
      </c>
      <c r="J511" s="93"/>
      <c r="N511" s="142"/>
    </row>
    <row r="512" spans="2:14" ht="16.5" customHeight="1">
      <c r="B512" s="116" t="s">
        <v>377</v>
      </c>
      <c r="C512" s="93">
        <v>9900</v>
      </c>
      <c r="D512" s="93">
        <v>164536</v>
      </c>
      <c r="E512" s="93">
        <v>114000</v>
      </c>
      <c r="F512" s="93">
        <v>9375</v>
      </c>
      <c r="G512" s="93">
        <v>0</v>
      </c>
      <c r="H512" s="93">
        <v>31261</v>
      </c>
      <c r="I512" s="93">
        <v>0</v>
      </c>
      <c r="J512" s="93"/>
      <c r="N512" s="142"/>
    </row>
    <row r="513" spans="2:14" ht="16.5" customHeight="1">
      <c r="B513" s="116" t="s">
        <v>378</v>
      </c>
      <c r="C513" s="93">
        <v>6300</v>
      </c>
      <c r="D513" s="93">
        <v>99883</v>
      </c>
      <c r="E513" s="93">
        <v>70500</v>
      </c>
      <c r="F513" s="93">
        <v>3750</v>
      </c>
      <c r="G513" s="93">
        <v>0</v>
      </c>
      <c r="H513" s="93">
        <v>19333</v>
      </c>
      <c r="I513" s="93">
        <v>0</v>
      </c>
      <c r="J513" s="93"/>
      <c r="N513" s="142"/>
    </row>
    <row r="514" spans="2:14" ht="16.5" customHeight="1" thickBot="1">
      <c r="B514" s="117" t="s">
        <v>379</v>
      </c>
      <c r="C514" s="95">
        <v>1800</v>
      </c>
      <c r="D514" s="95">
        <v>37123</v>
      </c>
      <c r="E514" s="95">
        <v>26250</v>
      </c>
      <c r="F514" s="95">
        <v>1875</v>
      </c>
      <c r="G514" s="95">
        <v>0</v>
      </c>
      <c r="H514" s="95">
        <v>7198</v>
      </c>
      <c r="I514" s="95">
        <v>0</v>
      </c>
      <c r="J514" s="95"/>
      <c r="N514" s="142"/>
    </row>
    <row r="515" spans="2:16" ht="16.5" customHeight="1" thickTop="1">
      <c r="B515" s="118" t="s">
        <v>355</v>
      </c>
      <c r="C515" s="97">
        <v>21600</v>
      </c>
      <c r="D515" s="97">
        <v>363438</v>
      </c>
      <c r="E515" s="97">
        <v>256500</v>
      </c>
      <c r="F515" s="97">
        <v>15000</v>
      </c>
      <c r="G515" s="97">
        <v>0</v>
      </c>
      <c r="H515" s="97">
        <v>70338</v>
      </c>
      <c r="I515" s="97">
        <v>0</v>
      </c>
      <c r="J515" s="87" t="s">
        <v>438</v>
      </c>
      <c r="K515" s="126">
        <f>D515</f>
        <v>363438</v>
      </c>
      <c r="L515" s="136" t="s">
        <v>446</v>
      </c>
      <c r="M515" s="136" t="s">
        <v>487</v>
      </c>
      <c r="N515" s="137" t="s">
        <v>438</v>
      </c>
      <c r="O515" s="139">
        <v>363438</v>
      </c>
      <c r="P515" s="136" t="s">
        <v>497</v>
      </c>
    </row>
    <row r="516" ht="16.5" customHeight="1">
      <c r="B516" s="120"/>
    </row>
    <row r="517" ht="16.5" customHeight="1">
      <c r="B517" s="120"/>
    </row>
    <row r="518" spans="2:4" ht="16.5" customHeight="1">
      <c r="B518" s="899" t="s">
        <v>401</v>
      </c>
      <c r="C518" s="899"/>
      <c r="D518" s="84"/>
    </row>
    <row r="519" spans="2:14" ht="16.5" customHeight="1">
      <c r="B519" s="891" t="s">
        <v>345</v>
      </c>
      <c r="C519" s="893" t="s">
        <v>348</v>
      </c>
      <c r="D519" s="895" t="s">
        <v>346</v>
      </c>
      <c r="E519" s="897" t="s">
        <v>347</v>
      </c>
      <c r="F519" s="897"/>
      <c r="G519" s="897"/>
      <c r="H519" s="897"/>
      <c r="I519" s="897"/>
      <c r="J519" s="898" t="s">
        <v>349</v>
      </c>
      <c r="N519" s="900" t="s">
        <v>349</v>
      </c>
    </row>
    <row r="520" spans="2:14" ht="16.5" customHeight="1" thickBot="1">
      <c r="B520" s="892"/>
      <c r="C520" s="894"/>
      <c r="D520" s="896"/>
      <c r="E520" s="85" t="s">
        <v>350</v>
      </c>
      <c r="F520" s="85" t="s">
        <v>351</v>
      </c>
      <c r="G520" s="85" t="s">
        <v>352</v>
      </c>
      <c r="H520" s="85" t="s">
        <v>353</v>
      </c>
      <c r="I520" s="85" t="s">
        <v>354</v>
      </c>
      <c r="J520" s="896"/>
      <c r="N520" s="900"/>
    </row>
    <row r="521" spans="2:14" ht="16.5" customHeight="1" thickTop="1">
      <c r="B521" s="115" t="s">
        <v>367</v>
      </c>
      <c r="C521" s="91"/>
      <c r="D521" s="91">
        <v>0</v>
      </c>
      <c r="E521" s="91">
        <v>0</v>
      </c>
      <c r="F521" s="91">
        <v>0</v>
      </c>
      <c r="G521" s="91">
        <v>0</v>
      </c>
      <c r="H521" s="93">
        <v>0</v>
      </c>
      <c r="I521" s="91">
        <v>0</v>
      </c>
      <c r="J521" s="91"/>
      <c r="N521" s="142"/>
    </row>
    <row r="522" spans="2:14" ht="16.5" customHeight="1">
      <c r="B522" s="116" t="s">
        <v>368</v>
      </c>
      <c r="C522" s="93">
        <v>0</v>
      </c>
      <c r="D522" s="93">
        <v>0</v>
      </c>
      <c r="E522" s="93">
        <v>0</v>
      </c>
      <c r="F522" s="93">
        <v>0</v>
      </c>
      <c r="G522" s="93">
        <v>0</v>
      </c>
      <c r="H522" s="93">
        <v>0</v>
      </c>
      <c r="I522" s="93">
        <v>0</v>
      </c>
      <c r="J522" s="93"/>
      <c r="N522" s="142"/>
    </row>
    <row r="523" spans="2:14" ht="16.5" customHeight="1">
      <c r="B523" s="116" t="s">
        <v>369</v>
      </c>
      <c r="C523" s="93">
        <v>0</v>
      </c>
      <c r="D523" s="93">
        <v>0</v>
      </c>
      <c r="E523" s="93">
        <v>0</v>
      </c>
      <c r="F523" s="93">
        <v>0</v>
      </c>
      <c r="G523" s="93">
        <v>0</v>
      </c>
      <c r="H523" s="93">
        <v>0</v>
      </c>
      <c r="I523" s="93">
        <v>0</v>
      </c>
      <c r="J523" s="93"/>
      <c r="N523" s="142"/>
    </row>
    <row r="524" spans="2:14" ht="16.5" customHeight="1">
      <c r="B524" s="116" t="s">
        <v>370</v>
      </c>
      <c r="C524" s="93">
        <v>0</v>
      </c>
      <c r="D524" s="93">
        <v>0</v>
      </c>
      <c r="E524" s="93">
        <v>0</v>
      </c>
      <c r="F524" s="93">
        <v>0</v>
      </c>
      <c r="G524" s="93">
        <v>0</v>
      </c>
      <c r="H524" s="93">
        <v>0</v>
      </c>
      <c r="I524" s="93">
        <v>0</v>
      </c>
      <c r="J524" s="93"/>
      <c r="N524" s="142"/>
    </row>
    <row r="525" spans="2:14" ht="16.5" customHeight="1">
      <c r="B525" s="116" t="s">
        <v>371</v>
      </c>
      <c r="C525" s="93">
        <v>0</v>
      </c>
      <c r="D525" s="93">
        <v>0</v>
      </c>
      <c r="E525" s="93">
        <v>0</v>
      </c>
      <c r="F525" s="93">
        <v>0</v>
      </c>
      <c r="G525" s="93">
        <v>0</v>
      </c>
      <c r="H525" s="93">
        <v>0</v>
      </c>
      <c r="I525" s="93">
        <v>0</v>
      </c>
      <c r="J525" s="93"/>
      <c r="N525" s="142"/>
    </row>
    <row r="526" spans="2:14" ht="16.5" customHeight="1">
      <c r="B526" s="116" t="s">
        <v>372</v>
      </c>
      <c r="C526" s="93">
        <v>0</v>
      </c>
      <c r="D526" s="93">
        <v>0</v>
      </c>
      <c r="E526" s="93">
        <v>0</v>
      </c>
      <c r="F526" s="93">
        <v>0</v>
      </c>
      <c r="G526" s="93">
        <v>0</v>
      </c>
      <c r="H526" s="93">
        <v>0</v>
      </c>
      <c r="I526" s="93">
        <v>0</v>
      </c>
      <c r="J526" s="93"/>
      <c r="N526" s="142"/>
    </row>
    <row r="527" spans="2:14" ht="16.5" customHeight="1">
      <c r="B527" s="116" t="s">
        <v>373</v>
      </c>
      <c r="C527" s="93">
        <v>0</v>
      </c>
      <c r="D527" s="93">
        <v>0</v>
      </c>
      <c r="E527" s="93">
        <v>0</v>
      </c>
      <c r="F527" s="93">
        <v>0</v>
      </c>
      <c r="G527" s="93">
        <v>0</v>
      </c>
      <c r="H527" s="93">
        <v>0</v>
      </c>
      <c r="I527" s="93">
        <v>0</v>
      </c>
      <c r="J527" s="93"/>
      <c r="N527" s="142"/>
    </row>
    <row r="528" spans="2:14" ht="16.5" customHeight="1">
      <c r="B528" s="116" t="s">
        <v>374</v>
      </c>
      <c r="C528" s="93">
        <v>0</v>
      </c>
      <c r="D528" s="93">
        <v>0</v>
      </c>
      <c r="E528" s="93">
        <v>0</v>
      </c>
      <c r="F528" s="93">
        <v>0</v>
      </c>
      <c r="G528" s="93">
        <v>0</v>
      </c>
      <c r="H528" s="93">
        <v>0</v>
      </c>
      <c r="I528" s="93">
        <v>0</v>
      </c>
      <c r="J528" s="93"/>
      <c r="N528" s="142"/>
    </row>
    <row r="529" spans="2:14" ht="16.5" customHeight="1">
      <c r="B529" s="116" t="s">
        <v>375</v>
      </c>
      <c r="C529" s="93">
        <v>6950</v>
      </c>
      <c r="D529" s="93">
        <v>94871</v>
      </c>
      <c r="E529" s="93">
        <v>69000</v>
      </c>
      <c r="F529" s="93">
        <v>0</v>
      </c>
      <c r="G529" s="93">
        <v>0</v>
      </c>
      <c r="H529" s="93">
        <v>18921</v>
      </c>
      <c r="I529" s="93">
        <v>0</v>
      </c>
      <c r="J529" s="93"/>
      <c r="N529" s="142"/>
    </row>
    <row r="530" spans="2:14" ht="16.5" customHeight="1">
      <c r="B530" s="116" t="s">
        <v>376</v>
      </c>
      <c r="C530" s="93">
        <v>16800</v>
      </c>
      <c r="D530" s="93">
        <v>269997</v>
      </c>
      <c r="E530" s="93">
        <v>196500</v>
      </c>
      <c r="F530" s="93">
        <v>2813</v>
      </c>
      <c r="G530" s="93">
        <v>0</v>
      </c>
      <c r="H530" s="93">
        <v>53884</v>
      </c>
      <c r="I530" s="93">
        <v>0</v>
      </c>
      <c r="J530" s="93"/>
      <c r="N530" s="142"/>
    </row>
    <row r="531" spans="2:14" ht="16.5" customHeight="1">
      <c r="B531" s="116" t="s">
        <v>377</v>
      </c>
      <c r="C531" s="93">
        <v>16800</v>
      </c>
      <c r="D531" s="93">
        <v>287253</v>
      </c>
      <c r="E531" s="93">
        <v>212250</v>
      </c>
      <c r="F531" s="93">
        <v>0</v>
      </c>
      <c r="G531" s="93">
        <v>0</v>
      </c>
      <c r="H531" s="93">
        <v>58203</v>
      </c>
      <c r="I531" s="93">
        <v>0</v>
      </c>
      <c r="J531" s="93"/>
      <c r="N531" s="142"/>
    </row>
    <row r="532" spans="2:14" ht="16.5" customHeight="1">
      <c r="B532" s="116" t="s">
        <v>378</v>
      </c>
      <c r="C532" s="93">
        <v>16800</v>
      </c>
      <c r="D532" s="93">
        <v>274830</v>
      </c>
      <c r="E532" s="93">
        <v>202500</v>
      </c>
      <c r="F532" s="93">
        <v>0</v>
      </c>
      <c r="G532" s="93">
        <v>0</v>
      </c>
      <c r="H532" s="93">
        <v>55530</v>
      </c>
      <c r="I532" s="93">
        <v>0</v>
      </c>
      <c r="J532" s="93"/>
      <c r="N532" s="142"/>
    </row>
    <row r="533" spans="2:14" ht="16.5" customHeight="1" thickBot="1">
      <c r="B533" s="117" t="s">
        <v>379</v>
      </c>
      <c r="C533" s="95">
        <v>8400</v>
      </c>
      <c r="D533" s="95">
        <v>209090</v>
      </c>
      <c r="E533" s="95">
        <v>157500</v>
      </c>
      <c r="F533" s="95">
        <v>0</v>
      </c>
      <c r="G533" s="95">
        <v>0</v>
      </c>
      <c r="H533" s="95">
        <v>43190</v>
      </c>
      <c r="I533" s="95">
        <v>0</v>
      </c>
      <c r="J533" s="95"/>
      <c r="N533" s="142"/>
    </row>
    <row r="534" spans="2:16" ht="16.5" customHeight="1" thickTop="1">
      <c r="B534" s="118" t="s">
        <v>355</v>
      </c>
      <c r="C534" s="97">
        <v>65750</v>
      </c>
      <c r="D534" s="97">
        <v>1136041</v>
      </c>
      <c r="E534" s="97">
        <v>837750</v>
      </c>
      <c r="F534" s="97">
        <v>2813</v>
      </c>
      <c r="G534" s="97">
        <v>0</v>
      </c>
      <c r="H534" s="97">
        <v>229729</v>
      </c>
      <c r="I534" s="97">
        <v>0</v>
      </c>
      <c r="J534" s="87" t="s">
        <v>434</v>
      </c>
      <c r="K534" s="126">
        <f>D534</f>
        <v>1136041</v>
      </c>
      <c r="L534" s="136" t="s">
        <v>446</v>
      </c>
      <c r="M534" s="136" t="s">
        <v>471</v>
      </c>
      <c r="N534" s="137" t="s">
        <v>434</v>
      </c>
      <c r="O534" s="139">
        <v>1136041</v>
      </c>
      <c r="P534" s="136" t="s">
        <v>497</v>
      </c>
    </row>
    <row r="535" ht="16.5" customHeight="1">
      <c r="B535" s="120"/>
    </row>
    <row r="536" ht="16.5" customHeight="1">
      <c r="B536" s="120"/>
    </row>
    <row r="537" spans="2:4" ht="16.5" customHeight="1">
      <c r="B537" s="899" t="s">
        <v>402</v>
      </c>
      <c r="C537" s="899"/>
      <c r="D537" s="84"/>
    </row>
    <row r="538" spans="2:14" ht="16.5" customHeight="1">
      <c r="B538" s="891" t="s">
        <v>345</v>
      </c>
      <c r="C538" s="893" t="s">
        <v>348</v>
      </c>
      <c r="D538" s="895" t="s">
        <v>346</v>
      </c>
      <c r="E538" s="897" t="s">
        <v>347</v>
      </c>
      <c r="F538" s="897"/>
      <c r="G538" s="897"/>
      <c r="H538" s="897"/>
      <c r="I538" s="897"/>
      <c r="J538" s="898" t="s">
        <v>349</v>
      </c>
      <c r="N538" s="900" t="s">
        <v>349</v>
      </c>
    </row>
    <row r="539" spans="2:14" ht="16.5" customHeight="1" thickBot="1">
      <c r="B539" s="892"/>
      <c r="C539" s="894"/>
      <c r="D539" s="896"/>
      <c r="E539" s="85" t="s">
        <v>350</v>
      </c>
      <c r="F539" s="85" t="s">
        <v>351</v>
      </c>
      <c r="G539" s="85" t="s">
        <v>352</v>
      </c>
      <c r="H539" s="85" t="s">
        <v>353</v>
      </c>
      <c r="I539" s="85" t="s">
        <v>354</v>
      </c>
      <c r="J539" s="896"/>
      <c r="N539" s="900"/>
    </row>
    <row r="540" spans="2:14" ht="16.5" customHeight="1" thickTop="1">
      <c r="B540" s="115" t="s">
        <v>367</v>
      </c>
      <c r="C540" s="91">
        <v>12798</v>
      </c>
      <c r="D540" s="91">
        <v>73961</v>
      </c>
      <c r="E540" s="91">
        <v>48000</v>
      </c>
      <c r="F540" s="91">
        <v>0</v>
      </c>
      <c r="G540" s="91">
        <v>0</v>
      </c>
      <c r="H540" s="93">
        <v>13163</v>
      </c>
      <c r="I540" s="91">
        <v>0</v>
      </c>
      <c r="J540" s="91"/>
      <c r="N540" s="142"/>
    </row>
    <row r="541" spans="2:14" ht="16.5" customHeight="1">
      <c r="B541" s="116" t="s">
        <v>368</v>
      </c>
      <c r="C541" s="93">
        <v>10665</v>
      </c>
      <c r="D541" s="93">
        <v>125345</v>
      </c>
      <c r="E541" s="93">
        <v>90000</v>
      </c>
      <c r="F541" s="93">
        <v>0</v>
      </c>
      <c r="G541" s="93">
        <v>0</v>
      </c>
      <c r="H541" s="93">
        <v>24680</v>
      </c>
      <c r="I541" s="93">
        <v>0</v>
      </c>
      <c r="J541" s="93"/>
      <c r="N541" s="142"/>
    </row>
    <row r="542" spans="2:14" ht="16.5" customHeight="1">
      <c r="B542" s="116" t="s">
        <v>369</v>
      </c>
      <c r="C542" s="93">
        <v>12087</v>
      </c>
      <c r="D542" s="93">
        <v>142058</v>
      </c>
      <c r="E542" s="93">
        <v>102000</v>
      </c>
      <c r="F542" s="93">
        <v>0</v>
      </c>
      <c r="G542" s="93">
        <v>0</v>
      </c>
      <c r="H542" s="93">
        <v>27971</v>
      </c>
      <c r="I542" s="93">
        <v>0</v>
      </c>
      <c r="J542" s="93"/>
      <c r="N542" s="142"/>
    </row>
    <row r="543" spans="2:14" ht="16.5" customHeight="1">
      <c r="B543" s="116" t="s">
        <v>370</v>
      </c>
      <c r="C543" s="93">
        <v>12798</v>
      </c>
      <c r="D543" s="93">
        <v>150414</v>
      </c>
      <c r="E543" s="93">
        <v>108000</v>
      </c>
      <c r="F543" s="93">
        <v>0</v>
      </c>
      <c r="G543" s="93">
        <v>0</v>
      </c>
      <c r="H543" s="93">
        <v>29616</v>
      </c>
      <c r="I543" s="93">
        <v>0</v>
      </c>
      <c r="J543" s="93"/>
      <c r="N543" s="142"/>
    </row>
    <row r="544" spans="2:14" ht="16.5" customHeight="1">
      <c r="B544" s="116" t="s">
        <v>371</v>
      </c>
      <c r="C544" s="93">
        <v>10665</v>
      </c>
      <c r="D544" s="93">
        <v>140636</v>
      </c>
      <c r="E544" s="93">
        <v>102000</v>
      </c>
      <c r="F544" s="93">
        <v>0</v>
      </c>
      <c r="G544" s="93">
        <v>0</v>
      </c>
      <c r="H544" s="93">
        <v>27971</v>
      </c>
      <c r="I544" s="93">
        <v>0</v>
      </c>
      <c r="J544" s="93"/>
      <c r="N544" s="142"/>
    </row>
    <row r="545" spans="2:14" ht="16.5" customHeight="1">
      <c r="B545" s="116" t="s">
        <v>372</v>
      </c>
      <c r="C545" s="93">
        <v>6399</v>
      </c>
      <c r="D545" s="93">
        <v>121079</v>
      </c>
      <c r="E545" s="93">
        <v>90000</v>
      </c>
      <c r="F545" s="93">
        <v>0</v>
      </c>
      <c r="G545" s="93">
        <v>0</v>
      </c>
      <c r="H545" s="93">
        <v>24680</v>
      </c>
      <c r="I545" s="93">
        <v>0</v>
      </c>
      <c r="J545" s="93"/>
      <c r="N545" s="142"/>
    </row>
    <row r="546" spans="2:14" ht="16.5" customHeight="1">
      <c r="B546" s="116" t="s">
        <v>373</v>
      </c>
      <c r="C546" s="93">
        <v>4281</v>
      </c>
      <c r="D546" s="93">
        <v>73089</v>
      </c>
      <c r="E546" s="93">
        <v>54000</v>
      </c>
      <c r="F546" s="93">
        <v>0</v>
      </c>
      <c r="G546" s="93">
        <v>0</v>
      </c>
      <c r="H546" s="93">
        <v>14808</v>
      </c>
      <c r="I546" s="93">
        <v>0</v>
      </c>
      <c r="J546" s="93"/>
      <c r="N546" s="142"/>
    </row>
    <row r="547" spans="2:14" ht="16.5" customHeight="1">
      <c r="B547" s="121" t="s">
        <v>374</v>
      </c>
      <c r="C547" s="113">
        <v>0</v>
      </c>
      <c r="D547" s="113">
        <v>0</v>
      </c>
      <c r="E547" s="113">
        <v>0</v>
      </c>
      <c r="F547" s="113">
        <v>0</v>
      </c>
      <c r="G547" s="113">
        <v>0</v>
      </c>
      <c r="H547" s="113">
        <v>0</v>
      </c>
      <c r="I547" s="113">
        <v>0</v>
      </c>
      <c r="J547" s="113"/>
      <c r="N547" s="143"/>
    </row>
    <row r="548" spans="2:14" ht="16.5" customHeight="1">
      <c r="B548" s="121" t="s">
        <v>375</v>
      </c>
      <c r="C548" s="113">
        <v>0</v>
      </c>
      <c r="D548" s="113">
        <v>0</v>
      </c>
      <c r="E548" s="113"/>
      <c r="F548" s="113">
        <v>0</v>
      </c>
      <c r="G548" s="113">
        <v>0</v>
      </c>
      <c r="H548" s="113">
        <v>0</v>
      </c>
      <c r="I548" s="113">
        <v>0</v>
      </c>
      <c r="J548" s="113"/>
      <c r="N548" s="143"/>
    </row>
    <row r="549" spans="2:14" ht="16.5" customHeight="1">
      <c r="B549" s="121" t="s">
        <v>376</v>
      </c>
      <c r="C549" s="113">
        <v>0</v>
      </c>
      <c r="D549" s="113">
        <v>0</v>
      </c>
      <c r="E549" s="113"/>
      <c r="F549" s="113">
        <v>0</v>
      </c>
      <c r="G549" s="113">
        <v>0</v>
      </c>
      <c r="H549" s="113">
        <v>0</v>
      </c>
      <c r="I549" s="113">
        <v>0</v>
      </c>
      <c r="J549" s="113"/>
      <c r="N549" s="143"/>
    </row>
    <row r="550" spans="2:14" ht="16.5" customHeight="1">
      <c r="B550" s="121" t="s">
        <v>377</v>
      </c>
      <c r="C550" s="113">
        <v>0</v>
      </c>
      <c r="D550" s="113">
        <v>0</v>
      </c>
      <c r="E550" s="113"/>
      <c r="F550" s="113">
        <v>0</v>
      </c>
      <c r="G550" s="113">
        <v>0</v>
      </c>
      <c r="H550" s="113">
        <v>0</v>
      </c>
      <c r="I550" s="113">
        <v>0</v>
      </c>
      <c r="J550" s="113"/>
      <c r="N550" s="143"/>
    </row>
    <row r="551" spans="2:14" ht="16.5" customHeight="1">
      <c r="B551" s="121" t="s">
        <v>378</v>
      </c>
      <c r="C551" s="113">
        <v>0</v>
      </c>
      <c r="D551" s="113">
        <v>0</v>
      </c>
      <c r="E551" s="113"/>
      <c r="F551" s="113">
        <v>0</v>
      </c>
      <c r="G551" s="113">
        <v>0</v>
      </c>
      <c r="H551" s="113">
        <v>0</v>
      </c>
      <c r="I551" s="113">
        <v>0</v>
      </c>
      <c r="J551" s="113"/>
      <c r="N551" s="143"/>
    </row>
    <row r="552" spans="2:14" ht="16.5" customHeight="1" thickBot="1">
      <c r="B552" s="122" t="s">
        <v>379</v>
      </c>
      <c r="C552" s="123">
        <v>0</v>
      </c>
      <c r="D552" s="123">
        <v>0</v>
      </c>
      <c r="E552" s="123"/>
      <c r="F552" s="123">
        <v>0</v>
      </c>
      <c r="G552" s="123">
        <v>0</v>
      </c>
      <c r="H552" s="123">
        <v>0</v>
      </c>
      <c r="I552" s="123">
        <v>0</v>
      </c>
      <c r="J552" s="123"/>
      <c r="N552" s="143"/>
    </row>
    <row r="553" spans="2:16" ht="16.5" customHeight="1" thickTop="1">
      <c r="B553" s="118" t="s">
        <v>355</v>
      </c>
      <c r="C553" s="97">
        <v>69693</v>
      </c>
      <c r="D553" s="97">
        <v>826580</v>
      </c>
      <c r="E553" s="97">
        <v>594000</v>
      </c>
      <c r="F553" s="97">
        <v>0</v>
      </c>
      <c r="G553" s="97">
        <v>0</v>
      </c>
      <c r="H553" s="97">
        <v>162887</v>
      </c>
      <c r="I553" s="97">
        <v>0</v>
      </c>
      <c r="J553" s="87" t="s">
        <v>435</v>
      </c>
      <c r="K553" s="126">
        <f>D553</f>
        <v>826580</v>
      </c>
      <c r="L553" s="136" t="s">
        <v>451</v>
      </c>
      <c r="M553" s="136" t="s">
        <v>488</v>
      </c>
      <c r="N553" s="137" t="s">
        <v>435</v>
      </c>
      <c r="O553" s="139">
        <v>826580</v>
      </c>
      <c r="P553" s="136" t="s">
        <v>502</v>
      </c>
    </row>
    <row r="554" ht="16.5" customHeight="1">
      <c r="B554" s="120"/>
    </row>
    <row r="555" ht="16.5" customHeight="1">
      <c r="B555" s="120"/>
    </row>
    <row r="556" spans="2:4" ht="16.5" customHeight="1">
      <c r="B556" s="899" t="s">
        <v>403</v>
      </c>
      <c r="C556" s="899"/>
      <c r="D556" s="84"/>
    </row>
    <row r="557" spans="2:14" ht="16.5" customHeight="1">
      <c r="B557" s="891" t="s">
        <v>345</v>
      </c>
      <c r="C557" s="893" t="s">
        <v>348</v>
      </c>
      <c r="D557" s="895" t="s">
        <v>346</v>
      </c>
      <c r="E557" s="897" t="s">
        <v>347</v>
      </c>
      <c r="F557" s="897"/>
      <c r="G557" s="897"/>
      <c r="H557" s="897"/>
      <c r="I557" s="897"/>
      <c r="J557" s="898" t="s">
        <v>349</v>
      </c>
      <c r="N557" s="900" t="s">
        <v>349</v>
      </c>
    </row>
    <row r="558" spans="2:14" ht="16.5" customHeight="1" thickBot="1">
      <c r="B558" s="892"/>
      <c r="C558" s="894"/>
      <c r="D558" s="896"/>
      <c r="E558" s="85" t="s">
        <v>350</v>
      </c>
      <c r="F558" s="85" t="s">
        <v>351</v>
      </c>
      <c r="G558" s="85" t="s">
        <v>352</v>
      </c>
      <c r="H558" s="85" t="s">
        <v>353</v>
      </c>
      <c r="I558" s="85" t="s">
        <v>354</v>
      </c>
      <c r="J558" s="896"/>
      <c r="N558" s="900"/>
    </row>
    <row r="559" spans="2:14" ht="16.5" customHeight="1" thickTop="1">
      <c r="B559" s="115" t="s">
        <v>367</v>
      </c>
      <c r="C559" s="91">
        <v>7495</v>
      </c>
      <c r="D559" s="91">
        <v>77259</v>
      </c>
      <c r="E559" s="91">
        <v>54750</v>
      </c>
      <c r="F559" s="91">
        <v>0</v>
      </c>
      <c r="G559" s="91">
        <v>0</v>
      </c>
      <c r="H559" s="93">
        <v>15014</v>
      </c>
      <c r="I559" s="91">
        <v>0</v>
      </c>
      <c r="J559" s="91"/>
      <c r="N559" s="142"/>
    </row>
    <row r="560" spans="2:14" ht="16.5" customHeight="1">
      <c r="B560" s="116" t="s">
        <v>368</v>
      </c>
      <c r="C560" s="93">
        <v>14990</v>
      </c>
      <c r="D560" s="93">
        <v>209312</v>
      </c>
      <c r="E560" s="93">
        <v>136500</v>
      </c>
      <c r="F560" s="93">
        <v>16875</v>
      </c>
      <c r="G560" s="93">
        <v>3516</v>
      </c>
      <c r="H560" s="93">
        <v>37431</v>
      </c>
      <c r="I560" s="93">
        <v>0</v>
      </c>
      <c r="J560" s="93"/>
      <c r="N560" s="142"/>
    </row>
    <row r="561" spans="2:14" ht="16.5" customHeight="1">
      <c r="B561" s="116" t="s">
        <v>369</v>
      </c>
      <c r="C561" s="93">
        <v>14990</v>
      </c>
      <c r="D561" s="93">
        <v>196868</v>
      </c>
      <c r="E561" s="93">
        <v>116250</v>
      </c>
      <c r="F561" s="93">
        <v>33750</v>
      </c>
      <c r="G561" s="93">
        <v>0</v>
      </c>
      <c r="H561" s="93">
        <v>31878</v>
      </c>
      <c r="I561" s="93">
        <v>0</v>
      </c>
      <c r="J561" s="93"/>
      <c r="N561" s="142"/>
    </row>
    <row r="562" spans="2:14" ht="16.5" customHeight="1">
      <c r="B562" s="121" t="s">
        <v>370</v>
      </c>
      <c r="C562" s="113">
        <v>0</v>
      </c>
      <c r="D562" s="113">
        <v>0</v>
      </c>
      <c r="E562" s="113">
        <v>0</v>
      </c>
      <c r="F562" s="113">
        <v>0</v>
      </c>
      <c r="G562" s="113">
        <v>0</v>
      </c>
      <c r="H562" s="113">
        <v>0</v>
      </c>
      <c r="I562" s="113">
        <v>0</v>
      </c>
      <c r="J562" s="113"/>
      <c r="N562" s="143"/>
    </row>
    <row r="563" spans="2:14" ht="16.5" customHeight="1">
      <c r="B563" s="121" t="s">
        <v>371</v>
      </c>
      <c r="C563" s="113">
        <v>0</v>
      </c>
      <c r="D563" s="113">
        <v>0</v>
      </c>
      <c r="E563" s="113">
        <v>0</v>
      </c>
      <c r="F563" s="113">
        <v>0</v>
      </c>
      <c r="G563" s="113">
        <v>0</v>
      </c>
      <c r="H563" s="113">
        <v>0</v>
      </c>
      <c r="I563" s="113">
        <v>0</v>
      </c>
      <c r="J563" s="113"/>
      <c r="N563" s="143"/>
    </row>
    <row r="564" spans="2:14" ht="16.5" customHeight="1">
      <c r="B564" s="121" t="s">
        <v>372</v>
      </c>
      <c r="C564" s="113">
        <v>0</v>
      </c>
      <c r="D564" s="113">
        <v>0</v>
      </c>
      <c r="E564" s="113">
        <v>0</v>
      </c>
      <c r="F564" s="113">
        <v>0</v>
      </c>
      <c r="G564" s="113">
        <v>0</v>
      </c>
      <c r="H564" s="113">
        <v>0</v>
      </c>
      <c r="I564" s="113">
        <v>0</v>
      </c>
      <c r="J564" s="113"/>
      <c r="N564" s="143"/>
    </row>
    <row r="565" spans="2:14" ht="16.5" customHeight="1">
      <c r="B565" s="121" t="s">
        <v>373</v>
      </c>
      <c r="C565" s="113">
        <v>0</v>
      </c>
      <c r="D565" s="113">
        <v>0</v>
      </c>
      <c r="E565" s="113">
        <v>0</v>
      </c>
      <c r="F565" s="113">
        <v>0</v>
      </c>
      <c r="G565" s="113">
        <v>0</v>
      </c>
      <c r="H565" s="113">
        <v>0</v>
      </c>
      <c r="I565" s="113">
        <v>0</v>
      </c>
      <c r="J565" s="113"/>
      <c r="N565" s="143"/>
    </row>
    <row r="566" spans="2:14" ht="16.5" customHeight="1">
      <c r="B566" s="121" t="s">
        <v>374</v>
      </c>
      <c r="C566" s="113">
        <v>0</v>
      </c>
      <c r="D566" s="113">
        <v>0</v>
      </c>
      <c r="E566" s="113">
        <v>0</v>
      </c>
      <c r="F566" s="113">
        <v>0</v>
      </c>
      <c r="G566" s="113">
        <v>0</v>
      </c>
      <c r="H566" s="113">
        <v>0</v>
      </c>
      <c r="I566" s="113">
        <v>0</v>
      </c>
      <c r="J566" s="113"/>
      <c r="N566" s="143"/>
    </row>
    <row r="567" spans="2:14" ht="16.5" customHeight="1">
      <c r="B567" s="121" t="s">
        <v>375</v>
      </c>
      <c r="C567" s="113">
        <v>0</v>
      </c>
      <c r="D567" s="113">
        <v>0</v>
      </c>
      <c r="E567" s="113"/>
      <c r="F567" s="113">
        <v>0</v>
      </c>
      <c r="G567" s="113">
        <v>0</v>
      </c>
      <c r="H567" s="113">
        <v>0</v>
      </c>
      <c r="I567" s="113">
        <v>0</v>
      </c>
      <c r="J567" s="113"/>
      <c r="N567" s="143"/>
    </row>
    <row r="568" spans="2:14" ht="16.5" customHeight="1">
      <c r="B568" s="121" t="s">
        <v>376</v>
      </c>
      <c r="C568" s="113">
        <v>0</v>
      </c>
      <c r="D568" s="113">
        <v>0</v>
      </c>
      <c r="E568" s="113"/>
      <c r="F568" s="113">
        <v>0</v>
      </c>
      <c r="G568" s="113">
        <v>0</v>
      </c>
      <c r="H568" s="113">
        <v>0</v>
      </c>
      <c r="I568" s="113">
        <v>0</v>
      </c>
      <c r="J568" s="113"/>
      <c r="N568" s="143"/>
    </row>
    <row r="569" spans="2:14" ht="16.5" customHeight="1">
      <c r="B569" s="121" t="s">
        <v>377</v>
      </c>
      <c r="C569" s="113">
        <v>0</v>
      </c>
      <c r="D569" s="113">
        <v>0</v>
      </c>
      <c r="E569" s="113"/>
      <c r="F569" s="113">
        <v>0</v>
      </c>
      <c r="G569" s="113">
        <v>0</v>
      </c>
      <c r="H569" s="113">
        <v>0</v>
      </c>
      <c r="I569" s="113">
        <v>0</v>
      </c>
      <c r="J569" s="113"/>
      <c r="N569" s="143"/>
    </row>
    <row r="570" spans="2:14" ht="16.5" customHeight="1">
      <c r="B570" s="121" t="s">
        <v>378</v>
      </c>
      <c r="C570" s="113">
        <v>0</v>
      </c>
      <c r="D570" s="113">
        <v>0</v>
      </c>
      <c r="E570" s="113"/>
      <c r="F570" s="113">
        <v>0</v>
      </c>
      <c r="G570" s="113">
        <v>0</v>
      </c>
      <c r="H570" s="113">
        <v>0</v>
      </c>
      <c r="I570" s="113">
        <v>0</v>
      </c>
      <c r="J570" s="113"/>
      <c r="N570" s="143"/>
    </row>
    <row r="571" spans="2:14" ht="16.5" customHeight="1" thickBot="1">
      <c r="B571" s="122" t="s">
        <v>379</v>
      </c>
      <c r="C571" s="123">
        <v>0</v>
      </c>
      <c r="D571" s="123">
        <v>0</v>
      </c>
      <c r="E571" s="123"/>
      <c r="F571" s="123">
        <v>0</v>
      </c>
      <c r="G571" s="123">
        <v>0</v>
      </c>
      <c r="H571" s="123">
        <v>0</v>
      </c>
      <c r="I571" s="123">
        <v>0</v>
      </c>
      <c r="J571" s="123"/>
      <c r="N571" s="143"/>
    </row>
    <row r="572" spans="2:16" ht="16.5" customHeight="1" thickTop="1">
      <c r="B572" s="118" t="s">
        <v>355</v>
      </c>
      <c r="C572" s="97">
        <v>37475</v>
      </c>
      <c r="D572" s="97">
        <v>483439</v>
      </c>
      <c r="E572" s="97">
        <v>307500</v>
      </c>
      <c r="F572" s="97">
        <v>50625</v>
      </c>
      <c r="G572" s="97">
        <v>3516</v>
      </c>
      <c r="H572" s="97">
        <v>84323</v>
      </c>
      <c r="I572" s="97">
        <v>0</v>
      </c>
      <c r="J572" s="87" t="s">
        <v>436</v>
      </c>
      <c r="K572" s="126">
        <f>D572</f>
        <v>483439</v>
      </c>
      <c r="L572" s="136" t="s">
        <v>452</v>
      </c>
      <c r="M572" s="136" t="s">
        <v>489</v>
      </c>
      <c r="N572" s="137" t="s">
        <v>436</v>
      </c>
      <c r="O572" s="139">
        <v>483439</v>
      </c>
      <c r="P572" s="136" t="s">
        <v>503</v>
      </c>
    </row>
    <row r="573" ht="16.5" customHeight="1">
      <c r="B573" s="120"/>
    </row>
    <row r="574" ht="16.5" customHeight="1">
      <c r="B574" s="120"/>
    </row>
    <row r="575" spans="2:4" ht="16.5" customHeight="1">
      <c r="B575" s="899" t="s">
        <v>404</v>
      </c>
      <c r="C575" s="899"/>
      <c r="D575" s="84"/>
    </row>
    <row r="576" spans="2:14" ht="16.5" customHeight="1">
      <c r="B576" s="891" t="s">
        <v>345</v>
      </c>
      <c r="C576" s="893" t="s">
        <v>348</v>
      </c>
      <c r="D576" s="895" t="s">
        <v>346</v>
      </c>
      <c r="E576" s="897" t="s">
        <v>347</v>
      </c>
      <c r="F576" s="897"/>
      <c r="G576" s="897"/>
      <c r="H576" s="897"/>
      <c r="I576" s="897"/>
      <c r="J576" s="898" t="s">
        <v>349</v>
      </c>
      <c r="N576" s="900" t="s">
        <v>349</v>
      </c>
    </row>
    <row r="577" spans="2:14" ht="16.5" customHeight="1" thickBot="1">
      <c r="B577" s="892"/>
      <c r="C577" s="894"/>
      <c r="D577" s="896"/>
      <c r="E577" s="85" t="s">
        <v>350</v>
      </c>
      <c r="F577" s="85" t="s">
        <v>351</v>
      </c>
      <c r="G577" s="85" t="s">
        <v>352</v>
      </c>
      <c r="H577" s="85" t="s">
        <v>353</v>
      </c>
      <c r="I577" s="85" t="s">
        <v>354</v>
      </c>
      <c r="J577" s="896"/>
      <c r="N577" s="900"/>
    </row>
    <row r="578" spans="2:14" ht="16.5" customHeight="1" thickTop="1">
      <c r="B578" s="124" t="s">
        <v>367</v>
      </c>
      <c r="C578" s="125"/>
      <c r="D578" s="125">
        <v>0</v>
      </c>
      <c r="E578" s="125">
        <v>0</v>
      </c>
      <c r="F578" s="125">
        <v>0</v>
      </c>
      <c r="G578" s="125">
        <v>0</v>
      </c>
      <c r="H578" s="113">
        <v>0</v>
      </c>
      <c r="I578" s="125">
        <v>0</v>
      </c>
      <c r="J578" s="125"/>
      <c r="N578" s="144"/>
    </row>
    <row r="579" spans="2:14" ht="16.5" customHeight="1">
      <c r="B579" s="121" t="s">
        <v>368</v>
      </c>
      <c r="C579" s="113">
        <v>0</v>
      </c>
      <c r="D579" s="113">
        <v>0</v>
      </c>
      <c r="E579" s="113">
        <v>0</v>
      </c>
      <c r="F579" s="113">
        <v>0</v>
      </c>
      <c r="G579" s="113">
        <v>0</v>
      </c>
      <c r="H579" s="113">
        <v>0</v>
      </c>
      <c r="I579" s="113">
        <v>0</v>
      </c>
      <c r="J579" s="113"/>
      <c r="N579" s="143"/>
    </row>
    <row r="580" spans="2:14" ht="16.5" customHeight="1">
      <c r="B580" s="121" t="s">
        <v>369</v>
      </c>
      <c r="C580" s="113">
        <v>0</v>
      </c>
      <c r="D580" s="113">
        <v>0</v>
      </c>
      <c r="E580" s="113">
        <v>0</v>
      </c>
      <c r="F580" s="113">
        <v>0</v>
      </c>
      <c r="G580" s="113">
        <v>0</v>
      </c>
      <c r="H580" s="113">
        <v>0</v>
      </c>
      <c r="I580" s="113">
        <v>0</v>
      </c>
      <c r="J580" s="113"/>
      <c r="N580" s="143"/>
    </row>
    <row r="581" spans="2:14" ht="16.5" customHeight="1">
      <c r="B581" s="121" t="s">
        <v>405</v>
      </c>
      <c r="C581" s="113">
        <v>0</v>
      </c>
      <c r="D581" s="113">
        <v>0</v>
      </c>
      <c r="E581" s="113">
        <v>0</v>
      </c>
      <c r="F581" s="113">
        <v>0</v>
      </c>
      <c r="G581" s="113">
        <v>0</v>
      </c>
      <c r="H581" s="113">
        <v>0</v>
      </c>
      <c r="I581" s="113">
        <v>0</v>
      </c>
      <c r="J581" s="113"/>
      <c r="N581" s="143"/>
    </row>
    <row r="582" spans="2:14" ht="16.5" customHeight="1">
      <c r="B582" s="121" t="s">
        <v>406</v>
      </c>
      <c r="C582" s="113">
        <v>0</v>
      </c>
      <c r="D582" s="113">
        <v>0</v>
      </c>
      <c r="E582" s="113">
        <v>0</v>
      </c>
      <c r="F582" s="113">
        <v>0</v>
      </c>
      <c r="G582" s="113">
        <v>0</v>
      </c>
      <c r="H582" s="113">
        <v>0</v>
      </c>
      <c r="I582" s="113">
        <v>0</v>
      </c>
      <c r="J582" s="113"/>
      <c r="N582" s="143"/>
    </row>
    <row r="583" spans="2:14" ht="16.5" customHeight="1">
      <c r="B583" s="116" t="s">
        <v>372</v>
      </c>
      <c r="C583" s="93">
        <v>1276</v>
      </c>
      <c r="D583" s="93">
        <v>30902</v>
      </c>
      <c r="E583" s="93">
        <v>23250</v>
      </c>
      <c r="F583" s="93">
        <v>0</v>
      </c>
      <c r="G583" s="93">
        <v>0</v>
      </c>
      <c r="H583" s="93">
        <v>6376</v>
      </c>
      <c r="I583" s="93">
        <v>0</v>
      </c>
      <c r="J583" s="93"/>
      <c r="N583" s="142"/>
    </row>
    <row r="584" spans="2:14" ht="16.5" customHeight="1">
      <c r="B584" s="116" t="s">
        <v>373</v>
      </c>
      <c r="C584" s="93">
        <v>5104</v>
      </c>
      <c r="D584" s="93">
        <v>123607</v>
      </c>
      <c r="E584" s="93">
        <v>93000</v>
      </c>
      <c r="F584" s="93">
        <v>0</v>
      </c>
      <c r="G584" s="93">
        <v>0</v>
      </c>
      <c r="H584" s="93">
        <v>25503</v>
      </c>
      <c r="I584" s="93">
        <v>0</v>
      </c>
      <c r="J584" s="93"/>
      <c r="N584" s="142"/>
    </row>
    <row r="585" spans="2:14" ht="16.5" customHeight="1">
      <c r="B585" s="121" t="s">
        <v>374</v>
      </c>
      <c r="C585" s="113">
        <v>0</v>
      </c>
      <c r="D585" s="113">
        <v>0</v>
      </c>
      <c r="E585" s="113">
        <v>0</v>
      </c>
      <c r="F585" s="113">
        <v>0</v>
      </c>
      <c r="G585" s="113">
        <v>0</v>
      </c>
      <c r="H585" s="113">
        <v>0</v>
      </c>
      <c r="I585" s="113">
        <v>0</v>
      </c>
      <c r="J585" s="113"/>
      <c r="N585" s="143"/>
    </row>
    <row r="586" spans="2:14" ht="16.5" customHeight="1">
      <c r="B586" s="121" t="s">
        <v>375</v>
      </c>
      <c r="C586" s="113">
        <v>0</v>
      </c>
      <c r="D586" s="113">
        <v>0</v>
      </c>
      <c r="E586" s="113"/>
      <c r="F586" s="113">
        <v>0</v>
      </c>
      <c r="G586" s="113">
        <v>0</v>
      </c>
      <c r="H586" s="113">
        <v>0</v>
      </c>
      <c r="I586" s="113">
        <v>0</v>
      </c>
      <c r="J586" s="113"/>
      <c r="N586" s="143"/>
    </row>
    <row r="587" spans="2:14" ht="16.5" customHeight="1">
      <c r="B587" s="121" t="s">
        <v>376</v>
      </c>
      <c r="C587" s="113">
        <v>0</v>
      </c>
      <c r="D587" s="113">
        <v>0</v>
      </c>
      <c r="E587" s="113"/>
      <c r="F587" s="113">
        <v>0</v>
      </c>
      <c r="G587" s="113">
        <v>0</v>
      </c>
      <c r="H587" s="113">
        <v>0</v>
      </c>
      <c r="I587" s="113">
        <v>0</v>
      </c>
      <c r="J587" s="113"/>
      <c r="N587" s="143"/>
    </row>
    <row r="588" spans="2:14" ht="16.5" customHeight="1">
      <c r="B588" s="121" t="s">
        <v>377</v>
      </c>
      <c r="C588" s="113">
        <v>0</v>
      </c>
      <c r="D588" s="113">
        <v>0</v>
      </c>
      <c r="E588" s="113"/>
      <c r="F588" s="113">
        <v>0</v>
      </c>
      <c r="G588" s="113">
        <v>0</v>
      </c>
      <c r="H588" s="113">
        <v>0</v>
      </c>
      <c r="I588" s="113">
        <v>0</v>
      </c>
      <c r="J588" s="113"/>
      <c r="N588" s="143"/>
    </row>
    <row r="589" spans="2:14" ht="16.5" customHeight="1">
      <c r="B589" s="121" t="s">
        <v>378</v>
      </c>
      <c r="C589" s="113">
        <v>0</v>
      </c>
      <c r="D589" s="113">
        <v>0</v>
      </c>
      <c r="E589" s="113"/>
      <c r="F589" s="113">
        <v>0</v>
      </c>
      <c r="G589" s="113">
        <v>0</v>
      </c>
      <c r="H589" s="113">
        <v>0</v>
      </c>
      <c r="I589" s="113">
        <v>0</v>
      </c>
      <c r="J589" s="113"/>
      <c r="N589" s="143"/>
    </row>
    <row r="590" spans="2:14" ht="16.5" customHeight="1" thickBot="1">
      <c r="B590" s="122" t="s">
        <v>407</v>
      </c>
      <c r="C590" s="123">
        <v>0</v>
      </c>
      <c r="D590" s="123">
        <v>0</v>
      </c>
      <c r="E590" s="123"/>
      <c r="F590" s="123">
        <v>0</v>
      </c>
      <c r="G590" s="123">
        <v>0</v>
      </c>
      <c r="H590" s="123">
        <v>0</v>
      </c>
      <c r="I590" s="123">
        <v>0</v>
      </c>
      <c r="J590" s="123"/>
      <c r="N590" s="143"/>
    </row>
    <row r="591" spans="2:16" ht="16.5" customHeight="1" thickTop="1">
      <c r="B591" s="118" t="s">
        <v>355</v>
      </c>
      <c r="C591" s="97">
        <v>6380</v>
      </c>
      <c r="D591" s="97">
        <v>154508</v>
      </c>
      <c r="E591" s="97">
        <v>116250</v>
      </c>
      <c r="F591" s="97">
        <v>0</v>
      </c>
      <c r="G591" s="97">
        <v>0</v>
      </c>
      <c r="H591" s="97">
        <v>31878</v>
      </c>
      <c r="I591" s="97">
        <v>0</v>
      </c>
      <c r="J591" s="87" t="s">
        <v>437</v>
      </c>
      <c r="K591" s="126">
        <f>D591</f>
        <v>154508</v>
      </c>
      <c r="L591" s="136" t="s">
        <v>453</v>
      </c>
      <c r="M591" s="136" t="s">
        <v>490</v>
      </c>
      <c r="N591" s="137" t="s">
        <v>437</v>
      </c>
      <c r="O591" s="139">
        <v>154508</v>
      </c>
      <c r="P591" s="136" t="s">
        <v>504</v>
      </c>
    </row>
    <row r="592" ht="16.5" customHeight="1">
      <c r="B592" s="120"/>
    </row>
    <row r="593" ht="16.5" customHeight="1">
      <c r="B593" s="120"/>
    </row>
    <row r="594" ht="16.5" customHeight="1">
      <c r="B594" s="120"/>
    </row>
    <row r="595" ht="16.5" customHeight="1">
      <c r="B595" s="120"/>
    </row>
    <row r="596" ht="16.5" customHeight="1">
      <c r="B596" s="120"/>
    </row>
    <row r="597" ht="16.5" customHeight="1">
      <c r="B597" s="120"/>
    </row>
    <row r="598" ht="16.5" customHeight="1">
      <c r="B598" s="120"/>
    </row>
    <row r="599" ht="16.5" customHeight="1">
      <c r="B599" s="120"/>
    </row>
    <row r="600" ht="16.5" customHeight="1">
      <c r="B600" s="120"/>
    </row>
    <row r="601" ht="16.5" customHeight="1">
      <c r="B601" s="120"/>
    </row>
    <row r="602" ht="16.5" customHeight="1">
      <c r="B602" s="120"/>
    </row>
    <row r="603" ht="16.5" customHeight="1">
      <c r="B603" s="120"/>
    </row>
    <row r="604" ht="16.5" customHeight="1">
      <c r="B604" s="120"/>
    </row>
    <row r="605" ht="16.5" customHeight="1">
      <c r="B605" s="120"/>
    </row>
    <row r="606" ht="16.5" customHeight="1">
      <c r="B606" s="120"/>
    </row>
    <row r="607" ht="16.5" customHeight="1">
      <c r="B607" s="120"/>
    </row>
    <row r="608" ht="16.5" customHeight="1">
      <c r="B608" s="120"/>
    </row>
    <row r="609" ht="16.5" customHeight="1">
      <c r="B609" s="120"/>
    </row>
    <row r="610" ht="16.5" customHeight="1">
      <c r="B610" s="120"/>
    </row>
    <row r="611" ht="16.5" customHeight="1">
      <c r="B611" s="120"/>
    </row>
    <row r="612" ht="16.5" customHeight="1">
      <c r="B612" s="120"/>
    </row>
    <row r="613" ht="16.5" customHeight="1">
      <c r="B613" s="120"/>
    </row>
    <row r="614" ht="16.5" customHeight="1">
      <c r="B614" s="120"/>
    </row>
    <row r="615" ht="16.5" customHeight="1">
      <c r="B615" s="120"/>
    </row>
    <row r="616" ht="16.5" customHeight="1">
      <c r="B616" s="120"/>
    </row>
    <row r="617" ht="16.5" customHeight="1">
      <c r="B617" s="120"/>
    </row>
    <row r="618" ht="16.5" customHeight="1">
      <c r="B618" s="120"/>
    </row>
    <row r="619" ht="16.5" customHeight="1">
      <c r="B619" s="120"/>
    </row>
    <row r="620" ht="16.5" customHeight="1">
      <c r="B620" s="120"/>
    </row>
    <row r="621" ht="16.5" customHeight="1">
      <c r="B621" s="120"/>
    </row>
    <row r="622" ht="16.5" customHeight="1">
      <c r="B622" s="120"/>
    </row>
    <row r="623" ht="16.5" customHeight="1">
      <c r="B623" s="120"/>
    </row>
    <row r="624" ht="16.5" customHeight="1">
      <c r="B624" s="120"/>
    </row>
    <row r="625" ht="16.5" customHeight="1">
      <c r="B625" s="120"/>
    </row>
    <row r="626" ht="16.5" customHeight="1">
      <c r="B626" s="120"/>
    </row>
    <row r="627" ht="16.5" customHeight="1">
      <c r="B627" s="120"/>
    </row>
    <row r="628" ht="16.5" customHeight="1">
      <c r="B628" s="120"/>
    </row>
    <row r="629" ht="16.5" customHeight="1">
      <c r="B629" s="120"/>
    </row>
    <row r="630" ht="16.5" customHeight="1">
      <c r="B630" s="120"/>
    </row>
    <row r="631" ht="16.5" customHeight="1">
      <c r="B631" s="120"/>
    </row>
    <row r="632" ht="16.5" customHeight="1">
      <c r="B632" s="120"/>
    </row>
    <row r="633" ht="16.5" customHeight="1">
      <c r="B633" s="120"/>
    </row>
    <row r="634" ht="16.5" customHeight="1">
      <c r="B634" s="120"/>
    </row>
  </sheetData>
  <sheetProtection/>
  <autoFilter ref="J1:J634"/>
  <mergeCells count="216">
    <mergeCell ref="N538:N539"/>
    <mergeCell ref="N557:N558"/>
    <mergeCell ref="N576:N577"/>
    <mergeCell ref="N424:N425"/>
    <mergeCell ref="N443:N444"/>
    <mergeCell ref="N462:N463"/>
    <mergeCell ref="N481:N482"/>
    <mergeCell ref="N500:N501"/>
    <mergeCell ref="N519:N520"/>
    <mergeCell ref="N310:N311"/>
    <mergeCell ref="N329:N330"/>
    <mergeCell ref="N348:N349"/>
    <mergeCell ref="N367:N368"/>
    <mergeCell ref="N386:N387"/>
    <mergeCell ref="N405:N406"/>
    <mergeCell ref="N200:N201"/>
    <mergeCell ref="N218:N219"/>
    <mergeCell ref="N237:N238"/>
    <mergeCell ref="N255:N256"/>
    <mergeCell ref="N273:N274"/>
    <mergeCell ref="N291:N292"/>
    <mergeCell ref="N90:N91"/>
    <mergeCell ref="N108:N109"/>
    <mergeCell ref="N126:N127"/>
    <mergeCell ref="N144:N145"/>
    <mergeCell ref="N163:N164"/>
    <mergeCell ref="N182:N183"/>
    <mergeCell ref="N3:N4"/>
    <mergeCell ref="N20:N21"/>
    <mergeCell ref="N37:N38"/>
    <mergeCell ref="N55:N56"/>
    <mergeCell ref="N73:N74"/>
    <mergeCell ref="B575:C575"/>
    <mergeCell ref="J557:J558"/>
    <mergeCell ref="B537:C537"/>
    <mergeCell ref="B538:B539"/>
    <mergeCell ref="C538:C539"/>
    <mergeCell ref="B576:B577"/>
    <mergeCell ref="C576:C577"/>
    <mergeCell ref="D576:D577"/>
    <mergeCell ref="E576:I576"/>
    <mergeCell ref="J576:J577"/>
    <mergeCell ref="B556:C556"/>
    <mergeCell ref="B557:B558"/>
    <mergeCell ref="C557:C558"/>
    <mergeCell ref="D557:D558"/>
    <mergeCell ref="E557:I557"/>
    <mergeCell ref="D538:D539"/>
    <mergeCell ref="E538:I538"/>
    <mergeCell ref="J538:J539"/>
    <mergeCell ref="B518:C518"/>
    <mergeCell ref="B519:B520"/>
    <mergeCell ref="C519:C520"/>
    <mergeCell ref="D519:D520"/>
    <mergeCell ref="E519:I519"/>
    <mergeCell ref="J519:J520"/>
    <mergeCell ref="B499:C499"/>
    <mergeCell ref="B500:B501"/>
    <mergeCell ref="C500:C501"/>
    <mergeCell ref="D500:D501"/>
    <mergeCell ref="E500:I500"/>
    <mergeCell ref="J500:J501"/>
    <mergeCell ref="B480:C480"/>
    <mergeCell ref="B481:B482"/>
    <mergeCell ref="C481:C482"/>
    <mergeCell ref="D481:D482"/>
    <mergeCell ref="E481:I481"/>
    <mergeCell ref="J481:J482"/>
    <mergeCell ref="B461:C461"/>
    <mergeCell ref="B462:B463"/>
    <mergeCell ref="C462:C463"/>
    <mergeCell ref="D462:D463"/>
    <mergeCell ref="E462:I462"/>
    <mergeCell ref="J462:J463"/>
    <mergeCell ref="B442:C442"/>
    <mergeCell ref="B443:B444"/>
    <mergeCell ref="C443:C444"/>
    <mergeCell ref="D443:D444"/>
    <mergeCell ref="E443:I443"/>
    <mergeCell ref="J443:J444"/>
    <mergeCell ref="B423:C423"/>
    <mergeCell ref="B424:B425"/>
    <mergeCell ref="C424:C425"/>
    <mergeCell ref="D424:D425"/>
    <mergeCell ref="E424:I424"/>
    <mergeCell ref="J424:J425"/>
    <mergeCell ref="B404:C404"/>
    <mergeCell ref="B405:B406"/>
    <mergeCell ref="C405:C406"/>
    <mergeCell ref="D405:D406"/>
    <mergeCell ref="E405:I405"/>
    <mergeCell ref="J405:J406"/>
    <mergeCell ref="B385:C385"/>
    <mergeCell ref="B386:B387"/>
    <mergeCell ref="C386:C387"/>
    <mergeCell ref="D386:D387"/>
    <mergeCell ref="E386:I386"/>
    <mergeCell ref="J386:J387"/>
    <mergeCell ref="B366:C366"/>
    <mergeCell ref="B367:B368"/>
    <mergeCell ref="C367:C368"/>
    <mergeCell ref="D367:D368"/>
    <mergeCell ref="E367:I367"/>
    <mergeCell ref="J367:J368"/>
    <mergeCell ref="B347:C347"/>
    <mergeCell ref="B348:B349"/>
    <mergeCell ref="C348:C349"/>
    <mergeCell ref="D348:D349"/>
    <mergeCell ref="E348:I348"/>
    <mergeCell ref="J348:J349"/>
    <mergeCell ref="B328:C328"/>
    <mergeCell ref="B329:B330"/>
    <mergeCell ref="C329:C330"/>
    <mergeCell ref="D329:D330"/>
    <mergeCell ref="E329:I329"/>
    <mergeCell ref="J329:J330"/>
    <mergeCell ref="B309:C309"/>
    <mergeCell ref="B310:B311"/>
    <mergeCell ref="C310:C311"/>
    <mergeCell ref="D310:D311"/>
    <mergeCell ref="E310:I310"/>
    <mergeCell ref="J310:J311"/>
    <mergeCell ref="B290:C290"/>
    <mergeCell ref="B291:B292"/>
    <mergeCell ref="C291:C292"/>
    <mergeCell ref="D291:D292"/>
    <mergeCell ref="E291:I291"/>
    <mergeCell ref="J291:J292"/>
    <mergeCell ref="B272:C272"/>
    <mergeCell ref="B273:B274"/>
    <mergeCell ref="C273:C274"/>
    <mergeCell ref="D273:D274"/>
    <mergeCell ref="E273:I273"/>
    <mergeCell ref="J273:J274"/>
    <mergeCell ref="B254:C254"/>
    <mergeCell ref="B255:B256"/>
    <mergeCell ref="C255:C256"/>
    <mergeCell ref="D255:D256"/>
    <mergeCell ref="E255:I255"/>
    <mergeCell ref="J255:J256"/>
    <mergeCell ref="B236:C236"/>
    <mergeCell ref="B237:B238"/>
    <mergeCell ref="C237:C238"/>
    <mergeCell ref="D237:D238"/>
    <mergeCell ref="E237:I237"/>
    <mergeCell ref="J237:J238"/>
    <mergeCell ref="B217:C217"/>
    <mergeCell ref="B218:B219"/>
    <mergeCell ref="C218:C219"/>
    <mergeCell ref="D218:D219"/>
    <mergeCell ref="E218:I218"/>
    <mergeCell ref="J218:J219"/>
    <mergeCell ref="B199:C199"/>
    <mergeCell ref="B200:B201"/>
    <mergeCell ref="C200:C201"/>
    <mergeCell ref="D200:D201"/>
    <mergeCell ref="E200:I200"/>
    <mergeCell ref="J200:J201"/>
    <mergeCell ref="B181:C181"/>
    <mergeCell ref="B182:B183"/>
    <mergeCell ref="C182:C183"/>
    <mergeCell ref="D182:D183"/>
    <mergeCell ref="E182:I182"/>
    <mergeCell ref="J182:J183"/>
    <mergeCell ref="B162:C162"/>
    <mergeCell ref="B163:B164"/>
    <mergeCell ref="C163:C164"/>
    <mergeCell ref="D163:D164"/>
    <mergeCell ref="E163:I163"/>
    <mergeCell ref="J163:J164"/>
    <mergeCell ref="B143:C143"/>
    <mergeCell ref="B144:B145"/>
    <mergeCell ref="C144:C145"/>
    <mergeCell ref="D144:D145"/>
    <mergeCell ref="E144:I144"/>
    <mergeCell ref="J144:J145"/>
    <mergeCell ref="B108:B109"/>
    <mergeCell ref="C108:C109"/>
    <mergeCell ref="D108:D109"/>
    <mergeCell ref="E108:I108"/>
    <mergeCell ref="J108:J109"/>
    <mergeCell ref="B126:B127"/>
    <mergeCell ref="C126:C127"/>
    <mergeCell ref="D126:D127"/>
    <mergeCell ref="E126:I126"/>
    <mergeCell ref="J126:J127"/>
    <mergeCell ref="B73:B74"/>
    <mergeCell ref="C73:C74"/>
    <mergeCell ref="D73:D74"/>
    <mergeCell ref="E73:I73"/>
    <mergeCell ref="J73:J74"/>
    <mergeCell ref="B90:B91"/>
    <mergeCell ref="C90:C91"/>
    <mergeCell ref="D90:D91"/>
    <mergeCell ref="E90:I90"/>
    <mergeCell ref="J90:J91"/>
    <mergeCell ref="B37:B38"/>
    <mergeCell ref="C37:C38"/>
    <mergeCell ref="D37:D38"/>
    <mergeCell ref="E37:I37"/>
    <mergeCell ref="J37:J38"/>
    <mergeCell ref="B55:B56"/>
    <mergeCell ref="C55:C56"/>
    <mergeCell ref="D55:D56"/>
    <mergeCell ref="E55:I55"/>
    <mergeCell ref="J55:J56"/>
    <mergeCell ref="B3:B4"/>
    <mergeCell ref="C3:C4"/>
    <mergeCell ref="D3:D4"/>
    <mergeCell ref="E3:I3"/>
    <mergeCell ref="J3:J4"/>
    <mergeCell ref="B20:B21"/>
    <mergeCell ref="C20:C21"/>
    <mergeCell ref="D20:D21"/>
    <mergeCell ref="E20:I20"/>
    <mergeCell ref="J20:J21"/>
  </mergeCells>
  <printOptions/>
  <pageMargins left="0.7" right="0.7" top="0.75" bottom="0.75" header="0.3" footer="0.3"/>
  <pageSetup horizontalDpi="600" verticalDpi="600" orientation="portrait" paperSize="9" scale="67" r:id="rId1"/>
  <rowBreaks count="29" manualBreakCount="29">
    <brk id="18" max="255" man="1"/>
    <brk id="35" max="255" man="1"/>
    <brk id="52" max="255" man="1"/>
    <brk id="70" max="255" man="1"/>
    <brk id="88" max="255" man="1"/>
    <brk id="106" max="255" man="1"/>
    <brk id="124" max="255" man="1"/>
    <brk id="142" max="255" man="1"/>
    <brk id="160" max="255" man="1"/>
    <brk id="179" max="255" man="1"/>
    <brk id="198" max="255" man="1"/>
    <brk id="216" max="255" man="1"/>
    <brk id="234" max="255" man="1"/>
    <brk id="253" max="255" man="1"/>
    <brk id="271" max="255" man="1"/>
    <brk id="308" max="255" man="1"/>
    <brk id="327" max="255" man="1"/>
    <brk id="346" max="255" man="1"/>
    <brk id="365" max="255" man="1"/>
    <brk id="384" max="255" man="1"/>
    <brk id="422" max="255" man="1"/>
    <brk id="441" max="255" man="1"/>
    <brk id="460" max="255" man="1"/>
    <brk id="479" max="255" man="1"/>
    <brk id="498" max="255" man="1"/>
    <brk id="516" max="255" man="1"/>
    <brk id="535" max="255" man="1"/>
    <brk id="555" max="255" man="1"/>
    <brk id="574" max="255" man="1"/>
  </rowBreaks>
  <colBreaks count="1" manualBreakCount="1">
    <brk id="10" max="65535" man="1"/>
  </colBreaks>
</worksheet>
</file>

<file path=xl/worksheets/sheet2.xml><?xml version="1.0" encoding="utf-8"?>
<worksheet xmlns="http://schemas.openxmlformats.org/spreadsheetml/2006/main" xmlns:r="http://schemas.openxmlformats.org/officeDocument/2006/relationships">
  <sheetPr>
    <tabColor rgb="FFFFC000"/>
    <pageSetUpPr fitToPage="1"/>
  </sheetPr>
  <dimension ref="A1:X97"/>
  <sheetViews>
    <sheetView showGridLines="0" zoomScale="75" zoomScaleNormal="75" zoomScaleSheetLayoutView="82" workbookViewId="0" topLeftCell="A13">
      <selection activeCell="H59" sqref="H59:I59"/>
    </sheetView>
  </sheetViews>
  <sheetFormatPr defaultColWidth="9.00390625" defaultRowHeight="13.5"/>
  <cols>
    <col min="1" max="1" width="6.875" style="357" customWidth="1"/>
    <col min="2" max="2" width="16.00390625" style="358" customWidth="1"/>
    <col min="3" max="3" width="20.50390625" style="359" customWidth="1"/>
    <col min="4" max="4" width="6.50390625" style="358" customWidth="1"/>
    <col min="5" max="7" width="6.50390625" style="277" customWidth="1"/>
    <col min="8" max="8" width="14.50390625" style="277" customWidth="1"/>
    <col min="9" max="9" width="14.75390625" style="277" customWidth="1"/>
    <col min="10" max="10" width="15.50390625" style="277" customWidth="1"/>
    <col min="11" max="11" width="15.375" style="277" customWidth="1"/>
    <col min="12" max="12" width="19.875" style="277" customWidth="1"/>
    <col min="13" max="13" width="40.375" style="277" customWidth="1"/>
    <col min="14" max="14" width="23.25390625" style="277" customWidth="1"/>
    <col min="15" max="15" width="17.375" style="277" customWidth="1"/>
    <col min="16" max="16" width="28.125" style="277" customWidth="1"/>
    <col min="17" max="17" width="20.50390625" style="277" customWidth="1"/>
    <col min="18" max="16384" width="9.00390625" style="277" customWidth="1"/>
  </cols>
  <sheetData>
    <row r="1" spans="1:18" ht="22.5" customHeight="1">
      <c r="A1" s="566" t="s">
        <v>550</v>
      </c>
      <c r="B1" s="566"/>
      <c r="C1" s="564" t="s">
        <v>638</v>
      </c>
      <c r="D1" s="564"/>
      <c r="E1" s="564"/>
      <c r="F1" s="564"/>
      <c r="G1" s="564"/>
      <c r="H1" s="564"/>
      <c r="I1" s="564"/>
      <c r="J1" s="564"/>
      <c r="K1" s="564"/>
      <c r="L1" s="564"/>
      <c r="M1" s="564"/>
      <c r="N1" s="564"/>
      <c r="O1" s="564"/>
      <c r="P1" s="564"/>
      <c r="Q1" s="356" t="s">
        <v>553</v>
      </c>
      <c r="R1" s="356">
        <v>35000</v>
      </c>
    </row>
    <row r="2" spans="16:18" ht="22.5" customHeight="1">
      <c r="P2" s="360"/>
      <c r="Q2" s="356" t="s">
        <v>554</v>
      </c>
      <c r="R2" s="356">
        <v>6400</v>
      </c>
    </row>
    <row r="3" spans="1:18" ht="22.5" customHeight="1">
      <c r="A3" s="358"/>
      <c r="C3" s="358"/>
      <c r="G3" s="358"/>
      <c r="H3" s="358"/>
      <c r="I3" s="358"/>
      <c r="J3" s="358"/>
      <c r="Q3" s="356" t="s">
        <v>555</v>
      </c>
      <c r="R3" s="356">
        <v>6400</v>
      </c>
    </row>
    <row r="4" spans="3:18" ht="15" customHeight="1">
      <c r="C4" s="358"/>
      <c r="G4" s="358"/>
      <c r="H4" s="358"/>
      <c r="I4" s="358"/>
      <c r="J4" s="358"/>
      <c r="K4" s="361"/>
      <c r="L4" s="361"/>
      <c r="M4" s="358"/>
      <c r="N4" s="358"/>
      <c r="O4" s="358"/>
      <c r="P4" s="358"/>
      <c r="Q4" s="356" t="s">
        <v>556</v>
      </c>
      <c r="R4" s="356">
        <v>1050</v>
      </c>
    </row>
    <row r="5" spans="2:24" ht="42" customHeight="1">
      <c r="B5" s="362" t="s">
        <v>545</v>
      </c>
      <c r="C5" s="358"/>
      <c r="G5" s="358"/>
      <c r="H5" s="358"/>
      <c r="I5" s="358"/>
      <c r="J5" s="358"/>
      <c r="K5" s="518" t="s">
        <v>577</v>
      </c>
      <c r="L5" s="518"/>
      <c r="M5" s="522">
        <f>'【様式11-1】経費報告書兼支払依頼書'!$C$17:$C$17</f>
        <v>0</v>
      </c>
      <c r="N5" s="522"/>
      <c r="O5" s="522"/>
      <c r="P5" s="522"/>
      <c r="Q5" s="356" t="s">
        <v>557</v>
      </c>
      <c r="R5" s="356">
        <v>6400</v>
      </c>
      <c r="S5" s="358"/>
      <c r="T5" s="358"/>
      <c r="U5" s="358"/>
      <c r="V5" s="358"/>
      <c r="W5" s="358"/>
      <c r="X5" s="358"/>
    </row>
    <row r="6" spans="2:18" ht="42" customHeight="1">
      <c r="B6" s="565" t="s">
        <v>535</v>
      </c>
      <c r="C6" s="562" t="s">
        <v>546</v>
      </c>
      <c r="D6" s="562"/>
      <c r="E6" s="562"/>
      <c r="F6" s="562"/>
      <c r="G6" s="562"/>
      <c r="H6" s="562" t="s">
        <v>536</v>
      </c>
      <c r="I6" s="358"/>
      <c r="J6" s="358"/>
      <c r="K6" s="519" t="s">
        <v>534</v>
      </c>
      <c r="L6" s="519"/>
      <c r="M6" s="517">
        <f>'【様式11-1】経費報告書兼支払依頼書'!E6:E6</f>
        <v>0</v>
      </c>
      <c r="N6" s="517"/>
      <c r="O6" s="517"/>
      <c r="P6" s="517"/>
      <c r="Q6" s="356" t="s">
        <v>558</v>
      </c>
      <c r="R6" s="356">
        <v>1050</v>
      </c>
    </row>
    <row r="7" spans="2:8" ht="17.25">
      <c r="B7" s="565"/>
      <c r="C7" s="363" t="s">
        <v>18</v>
      </c>
      <c r="D7" s="562" t="s">
        <v>537</v>
      </c>
      <c r="E7" s="562"/>
      <c r="F7" s="562"/>
      <c r="G7" s="562"/>
      <c r="H7" s="562"/>
    </row>
    <row r="8" spans="1:16" s="366" customFormat="1" ht="25.5" customHeight="1">
      <c r="A8" s="364"/>
      <c r="B8" s="558"/>
      <c r="C8" s="365" t="s">
        <v>621</v>
      </c>
      <c r="D8" s="563">
        <f>I29</f>
        <v>0</v>
      </c>
      <c r="E8" s="563"/>
      <c r="F8" s="563"/>
      <c r="G8" s="563"/>
      <c r="H8" s="558"/>
      <c r="I8" s="277"/>
      <c r="J8" s="277"/>
      <c r="N8" s="520" t="s">
        <v>635</v>
      </c>
      <c r="O8" s="520"/>
      <c r="P8" s="520"/>
    </row>
    <row r="9" spans="2:16" ht="25.5" customHeight="1">
      <c r="B9" s="558"/>
      <c r="C9" s="367" t="s">
        <v>620</v>
      </c>
      <c r="D9" s="563">
        <f>I46</f>
        <v>0</v>
      </c>
      <c r="E9" s="563"/>
      <c r="F9" s="563"/>
      <c r="G9" s="563"/>
      <c r="H9" s="558"/>
      <c r="N9" s="521" t="s">
        <v>589</v>
      </c>
      <c r="O9" s="521"/>
      <c r="P9" s="521"/>
    </row>
    <row r="10" spans="2:8" ht="25.5" customHeight="1">
      <c r="B10" s="559"/>
      <c r="C10" s="368" t="s">
        <v>539</v>
      </c>
      <c r="D10" s="567">
        <f>H69</f>
        <v>0</v>
      </c>
      <c r="E10" s="568"/>
      <c r="F10" s="568"/>
      <c r="G10" s="569"/>
      <c r="H10" s="559"/>
    </row>
    <row r="11" spans="2:8" ht="25.5" customHeight="1" thickBot="1">
      <c r="B11" s="560"/>
      <c r="C11" s="369" t="str">
        <f>B71</f>
        <v>（３）諸雑費</v>
      </c>
      <c r="D11" s="561">
        <f>H89</f>
        <v>0</v>
      </c>
      <c r="E11" s="561"/>
      <c r="F11" s="561"/>
      <c r="G11" s="561"/>
      <c r="H11" s="560"/>
    </row>
    <row r="12" spans="2:8" ht="23.25" customHeight="1" thickTop="1">
      <c r="B12" s="370"/>
      <c r="C12" s="371" t="s">
        <v>538</v>
      </c>
      <c r="D12" s="557">
        <f>SUM(D8:G11)</f>
        <v>0</v>
      </c>
      <c r="E12" s="557"/>
      <c r="F12" s="557"/>
      <c r="G12" s="557"/>
      <c r="H12" s="372">
        <f>B12-D12</f>
        <v>0</v>
      </c>
    </row>
    <row r="13" spans="1:3" ht="12" customHeight="1">
      <c r="A13" s="373"/>
      <c r="C13" s="374"/>
    </row>
    <row r="14" spans="1:6" ht="23.25" customHeight="1">
      <c r="A14" s="373"/>
      <c r="B14" s="375" t="s">
        <v>547</v>
      </c>
      <c r="D14" s="366"/>
      <c r="E14" s="366"/>
      <c r="F14" s="366"/>
    </row>
    <row r="15" spans="1:6" ht="23.25" customHeight="1">
      <c r="A15" s="373"/>
      <c r="B15" s="375" t="s">
        <v>595</v>
      </c>
      <c r="D15" s="366"/>
      <c r="E15" s="366"/>
      <c r="F15" s="366"/>
    </row>
    <row r="16" spans="2:6" ht="37.5" customHeight="1">
      <c r="B16" s="375" t="s">
        <v>574</v>
      </c>
      <c r="D16" s="366"/>
      <c r="E16" s="366"/>
      <c r="F16" s="366"/>
    </row>
    <row r="17" spans="1:16" ht="48" customHeight="1">
      <c r="A17" s="364"/>
      <c r="B17" s="512" t="s">
        <v>592</v>
      </c>
      <c r="C17" s="512"/>
      <c r="D17" s="512"/>
      <c r="E17" s="512"/>
      <c r="F17" s="512"/>
      <c r="G17" s="512"/>
      <c r="H17" s="512"/>
      <c r="I17" s="512"/>
      <c r="J17" s="512"/>
      <c r="K17" s="512"/>
      <c r="L17" s="512"/>
      <c r="M17" s="512"/>
      <c r="N17" s="512"/>
      <c r="O17" s="512"/>
      <c r="P17" s="512"/>
    </row>
    <row r="18" spans="1:16" ht="40.5" customHeight="1">
      <c r="A18" s="376" t="s">
        <v>540</v>
      </c>
      <c r="B18" s="377" t="s">
        <v>580</v>
      </c>
      <c r="C18" s="377" t="s">
        <v>575</v>
      </c>
      <c r="D18" s="570" t="s">
        <v>622</v>
      </c>
      <c r="E18" s="571"/>
      <c r="F18" s="570" t="s">
        <v>623</v>
      </c>
      <c r="G18" s="571"/>
      <c r="H18" s="377" t="s">
        <v>506</v>
      </c>
      <c r="I18" s="378" t="s">
        <v>627</v>
      </c>
      <c r="J18" s="379" t="s">
        <v>583</v>
      </c>
      <c r="K18" s="378" t="s">
        <v>584</v>
      </c>
      <c r="L18" s="380" t="s">
        <v>579</v>
      </c>
      <c r="M18" s="378" t="s">
        <v>588</v>
      </c>
      <c r="N18" s="381" t="s">
        <v>597</v>
      </c>
      <c r="O18" s="382" t="s">
        <v>598</v>
      </c>
      <c r="P18" s="379" t="s">
        <v>14</v>
      </c>
    </row>
    <row r="19" spans="1:16" ht="29.25" customHeight="1">
      <c r="A19" s="383">
        <v>1</v>
      </c>
      <c r="B19" s="384"/>
      <c r="C19" s="385"/>
      <c r="D19" s="386"/>
      <c r="E19" s="387" t="s">
        <v>624</v>
      </c>
      <c r="F19" s="386"/>
      <c r="G19" s="387" t="s">
        <v>623</v>
      </c>
      <c r="H19" s="388">
        <f>_xlfn.IFERROR(VLOOKUP(B19,$Q$1:$R$6,2,FALSE),"")</f>
      </c>
      <c r="I19" s="389">
        <f>_xlfn.IFERROR(IF($B19=$Q$1,(D19*H19),(D19*F19*H19)),"")</f>
      </c>
      <c r="J19" s="390"/>
      <c r="K19" s="391"/>
      <c r="L19" s="392"/>
      <c r="M19" s="393"/>
      <c r="N19" s="394">
        <f aca="true" t="shared" si="0" ref="N19:N28">SUMIF(B59:D68,C19,H59:I68)</f>
        <v>0</v>
      </c>
      <c r="O19" s="395">
        <f aca="true" t="shared" si="1" ref="O19:O28">COUNTIF(B59:B68,C19)</f>
        <v>0</v>
      </c>
      <c r="P19" s="392"/>
    </row>
    <row r="20" spans="1:16" ht="29.25" customHeight="1">
      <c r="A20" s="383">
        <v>2</v>
      </c>
      <c r="B20" s="384"/>
      <c r="C20" s="385"/>
      <c r="D20" s="386"/>
      <c r="E20" s="387" t="s">
        <v>624</v>
      </c>
      <c r="F20" s="386"/>
      <c r="G20" s="387" t="s">
        <v>623</v>
      </c>
      <c r="H20" s="388">
        <f aca="true" t="shared" si="2" ref="H20:H28">_xlfn.IFERROR(VLOOKUP(B20,$Q$1:$R$6,2,FALSE),"")</f>
      </c>
      <c r="I20" s="389">
        <f aca="true" t="shared" si="3" ref="I20:I28">_xlfn.IFERROR(IF($B20=$Q$1,(D20*H20),(D20*F20*H20)),"")</f>
      </c>
      <c r="J20" s="390"/>
      <c r="K20" s="391"/>
      <c r="L20" s="392"/>
      <c r="M20" s="393"/>
      <c r="N20" s="394">
        <f t="shared" si="0"/>
        <v>0</v>
      </c>
      <c r="O20" s="395">
        <f t="shared" si="1"/>
        <v>0</v>
      </c>
      <c r="P20" s="392"/>
    </row>
    <row r="21" spans="1:16" s="355" customFormat="1" ht="29.25" customHeight="1">
      <c r="A21" s="383">
        <v>3</v>
      </c>
      <c r="B21" s="384"/>
      <c r="C21" s="385"/>
      <c r="D21" s="386"/>
      <c r="E21" s="387" t="s">
        <v>624</v>
      </c>
      <c r="F21" s="386"/>
      <c r="G21" s="387" t="s">
        <v>623</v>
      </c>
      <c r="H21" s="388">
        <f t="shared" si="2"/>
      </c>
      <c r="I21" s="389">
        <f t="shared" si="3"/>
      </c>
      <c r="J21" s="390"/>
      <c r="K21" s="391"/>
      <c r="L21" s="392"/>
      <c r="M21" s="393"/>
      <c r="N21" s="394">
        <f t="shared" si="0"/>
        <v>0</v>
      </c>
      <c r="O21" s="395">
        <f t="shared" si="1"/>
        <v>0</v>
      </c>
      <c r="P21" s="392"/>
    </row>
    <row r="22" spans="1:16" ht="29.25" customHeight="1">
      <c r="A22" s="383">
        <v>4</v>
      </c>
      <c r="B22" s="384"/>
      <c r="C22" s="385"/>
      <c r="D22" s="386"/>
      <c r="E22" s="387" t="s">
        <v>624</v>
      </c>
      <c r="F22" s="386"/>
      <c r="G22" s="387" t="s">
        <v>623</v>
      </c>
      <c r="H22" s="388">
        <f>_xlfn.IFERROR(VLOOKUP(B22,$Q$1:$R$6,2,FALSE),"")</f>
      </c>
      <c r="I22" s="389">
        <f t="shared" si="3"/>
      </c>
      <c r="J22" s="390"/>
      <c r="K22" s="391"/>
      <c r="L22" s="392"/>
      <c r="M22" s="393"/>
      <c r="N22" s="394">
        <f t="shared" si="0"/>
        <v>0</v>
      </c>
      <c r="O22" s="395">
        <f t="shared" si="1"/>
        <v>0</v>
      </c>
      <c r="P22" s="392"/>
    </row>
    <row r="23" spans="1:16" ht="29.25" customHeight="1">
      <c r="A23" s="383">
        <v>5</v>
      </c>
      <c r="B23" s="384"/>
      <c r="C23" s="385"/>
      <c r="D23" s="386"/>
      <c r="E23" s="387" t="s">
        <v>624</v>
      </c>
      <c r="F23" s="386"/>
      <c r="G23" s="387" t="s">
        <v>623</v>
      </c>
      <c r="H23" s="388">
        <f t="shared" si="2"/>
      </c>
      <c r="I23" s="389">
        <f t="shared" si="3"/>
      </c>
      <c r="J23" s="390"/>
      <c r="K23" s="391"/>
      <c r="L23" s="392"/>
      <c r="M23" s="393"/>
      <c r="N23" s="394">
        <f t="shared" si="0"/>
        <v>0</v>
      </c>
      <c r="O23" s="395">
        <f t="shared" si="1"/>
        <v>0</v>
      </c>
      <c r="P23" s="392"/>
    </row>
    <row r="24" spans="1:16" ht="29.25" customHeight="1">
      <c r="A24" s="383">
        <v>6</v>
      </c>
      <c r="B24" s="384"/>
      <c r="C24" s="385"/>
      <c r="D24" s="386"/>
      <c r="E24" s="387" t="s">
        <v>624</v>
      </c>
      <c r="F24" s="386"/>
      <c r="G24" s="387" t="s">
        <v>623</v>
      </c>
      <c r="H24" s="388">
        <f t="shared" si="2"/>
      </c>
      <c r="I24" s="389">
        <f t="shared" si="3"/>
      </c>
      <c r="J24" s="390"/>
      <c r="K24" s="391"/>
      <c r="L24" s="392"/>
      <c r="M24" s="393"/>
      <c r="N24" s="394">
        <f t="shared" si="0"/>
        <v>0</v>
      </c>
      <c r="O24" s="395">
        <f t="shared" si="1"/>
        <v>0</v>
      </c>
      <c r="P24" s="392"/>
    </row>
    <row r="25" spans="1:16" ht="29.25" customHeight="1">
      <c r="A25" s="383">
        <v>7</v>
      </c>
      <c r="B25" s="384"/>
      <c r="C25" s="385"/>
      <c r="D25" s="386"/>
      <c r="E25" s="387" t="s">
        <v>624</v>
      </c>
      <c r="F25" s="386"/>
      <c r="G25" s="387" t="s">
        <v>623</v>
      </c>
      <c r="H25" s="388">
        <f t="shared" si="2"/>
      </c>
      <c r="I25" s="389">
        <f t="shared" si="3"/>
      </c>
      <c r="J25" s="390"/>
      <c r="K25" s="391"/>
      <c r="L25" s="392"/>
      <c r="M25" s="393"/>
      <c r="N25" s="394">
        <f t="shared" si="0"/>
        <v>0</v>
      </c>
      <c r="O25" s="395">
        <f t="shared" si="1"/>
        <v>0</v>
      </c>
      <c r="P25" s="392"/>
    </row>
    <row r="26" spans="1:16" ht="29.25" customHeight="1">
      <c r="A26" s="383">
        <v>8</v>
      </c>
      <c r="B26" s="384"/>
      <c r="C26" s="385"/>
      <c r="D26" s="386"/>
      <c r="E26" s="387" t="s">
        <v>624</v>
      </c>
      <c r="F26" s="386"/>
      <c r="G26" s="387" t="s">
        <v>623</v>
      </c>
      <c r="H26" s="388">
        <f t="shared" si="2"/>
      </c>
      <c r="I26" s="389">
        <f t="shared" si="3"/>
      </c>
      <c r="J26" s="390"/>
      <c r="K26" s="391"/>
      <c r="L26" s="392"/>
      <c r="M26" s="393"/>
      <c r="N26" s="394">
        <f t="shared" si="0"/>
        <v>0</v>
      </c>
      <c r="O26" s="395">
        <f t="shared" si="1"/>
        <v>0</v>
      </c>
      <c r="P26" s="392"/>
    </row>
    <row r="27" spans="1:16" ht="29.25" customHeight="1">
      <c r="A27" s="383">
        <v>9</v>
      </c>
      <c r="B27" s="384"/>
      <c r="C27" s="385"/>
      <c r="D27" s="386"/>
      <c r="E27" s="387" t="s">
        <v>624</v>
      </c>
      <c r="F27" s="386"/>
      <c r="G27" s="387" t="s">
        <v>623</v>
      </c>
      <c r="H27" s="388">
        <f t="shared" si="2"/>
      </c>
      <c r="I27" s="389">
        <f t="shared" si="3"/>
      </c>
      <c r="J27" s="390"/>
      <c r="K27" s="391"/>
      <c r="L27" s="392"/>
      <c r="M27" s="393"/>
      <c r="N27" s="394">
        <f t="shared" si="0"/>
        <v>0</v>
      </c>
      <c r="O27" s="395">
        <f t="shared" si="1"/>
        <v>0</v>
      </c>
      <c r="P27" s="392"/>
    </row>
    <row r="28" spans="1:16" ht="29.25" customHeight="1" thickBot="1">
      <c r="A28" s="396">
        <v>10</v>
      </c>
      <c r="B28" s="397"/>
      <c r="C28" s="398"/>
      <c r="D28" s="399"/>
      <c r="E28" s="387" t="s">
        <v>624</v>
      </c>
      <c r="F28" s="399"/>
      <c r="G28" s="387" t="s">
        <v>623</v>
      </c>
      <c r="H28" s="388">
        <f t="shared" si="2"/>
      </c>
      <c r="I28" s="400">
        <f t="shared" si="3"/>
      </c>
      <c r="J28" s="401"/>
      <c r="K28" s="402"/>
      <c r="L28" s="403"/>
      <c r="M28" s="393"/>
      <c r="N28" s="404">
        <f t="shared" si="0"/>
        <v>0</v>
      </c>
      <c r="O28" s="395">
        <f t="shared" si="1"/>
        <v>0</v>
      </c>
      <c r="P28" s="403"/>
    </row>
    <row r="29" spans="1:16" ht="19.5" customHeight="1" thickTop="1">
      <c r="A29" s="405"/>
      <c r="B29" s="406"/>
      <c r="C29" s="406"/>
      <c r="D29" s="407"/>
      <c r="E29" s="408"/>
      <c r="F29" s="408"/>
      <c r="G29" s="408"/>
      <c r="H29" s="409" t="s">
        <v>586</v>
      </c>
      <c r="I29" s="410">
        <f>SUM(I19:I28)</f>
        <v>0</v>
      </c>
      <c r="J29" s="406"/>
      <c r="K29" s="411"/>
      <c r="L29" s="412"/>
      <c r="M29" s="413"/>
      <c r="N29" s="414">
        <f>SUM(N19:N28)</f>
        <v>0</v>
      </c>
      <c r="O29" s="413"/>
      <c r="P29" s="415"/>
    </row>
    <row r="30" spans="1:19" ht="19.5" customHeight="1">
      <c r="A30" s="364"/>
      <c r="B30" s="366"/>
      <c r="C30" s="366"/>
      <c r="D30" s="366"/>
      <c r="E30" s="366"/>
      <c r="F30" s="366"/>
      <c r="G30" s="366"/>
      <c r="H30" s="366"/>
      <c r="I30" s="366"/>
      <c r="J30" s="366"/>
      <c r="K30" s="366"/>
      <c r="L30" s="366"/>
      <c r="M30" s="366"/>
      <c r="N30" s="366"/>
      <c r="O30" s="366"/>
      <c r="P30" s="366"/>
      <c r="S30" s="416"/>
    </row>
    <row r="31" spans="1:11" ht="19.5" customHeight="1">
      <c r="A31" s="364"/>
      <c r="B31" s="375" t="s">
        <v>590</v>
      </c>
      <c r="D31" s="366"/>
      <c r="E31" s="366"/>
      <c r="F31" s="366"/>
      <c r="G31" s="366"/>
      <c r="H31" s="366"/>
      <c r="I31" s="366"/>
      <c r="J31" s="366"/>
      <c r="K31" s="366"/>
    </row>
    <row r="32" spans="1:16" ht="27.75" customHeight="1">
      <c r="A32" s="364"/>
      <c r="B32" s="513" t="s">
        <v>587</v>
      </c>
      <c r="C32" s="513"/>
      <c r="D32" s="513"/>
      <c r="E32" s="513"/>
      <c r="F32" s="513"/>
      <c r="G32" s="513"/>
      <c r="H32" s="513"/>
      <c r="I32" s="513"/>
      <c r="J32" s="513"/>
      <c r="K32" s="513"/>
      <c r="L32" s="513"/>
      <c r="M32" s="513"/>
      <c r="N32" s="513"/>
      <c r="O32" s="513"/>
      <c r="P32" s="513"/>
    </row>
    <row r="33" spans="1:16" ht="27.75" customHeight="1">
      <c r="A33" s="364"/>
      <c r="B33" s="513" t="s">
        <v>594</v>
      </c>
      <c r="C33" s="513"/>
      <c r="D33" s="513"/>
      <c r="E33" s="513"/>
      <c r="F33" s="513"/>
      <c r="G33" s="513"/>
      <c r="H33" s="513"/>
      <c r="I33" s="513"/>
      <c r="J33" s="513"/>
      <c r="K33" s="513"/>
      <c r="L33" s="513"/>
      <c r="M33" s="513"/>
      <c r="N33" s="513"/>
      <c r="O33" s="513"/>
      <c r="P33" s="513"/>
    </row>
    <row r="34" spans="1:16" ht="27.75" customHeight="1">
      <c r="A34" s="364"/>
      <c r="B34" s="514" t="s">
        <v>573</v>
      </c>
      <c r="C34" s="514"/>
      <c r="D34" s="514"/>
      <c r="E34" s="514"/>
      <c r="F34" s="514"/>
      <c r="G34" s="514"/>
      <c r="H34" s="514"/>
      <c r="I34" s="514"/>
      <c r="J34" s="514"/>
      <c r="K34" s="514"/>
      <c r="L34" s="514"/>
      <c r="M34" s="514"/>
      <c r="N34" s="514"/>
      <c r="O34" s="514"/>
      <c r="P34" s="514"/>
    </row>
    <row r="35" spans="1:16" ht="48" customHeight="1">
      <c r="A35" s="376" t="s">
        <v>540</v>
      </c>
      <c r="B35" s="377" t="s">
        <v>562</v>
      </c>
      <c r="C35" s="377" t="s">
        <v>600</v>
      </c>
      <c r="D35" s="417" t="s">
        <v>581</v>
      </c>
      <c r="E35" s="418" t="s">
        <v>585</v>
      </c>
      <c r="F35" s="417" t="s">
        <v>581</v>
      </c>
      <c r="G35" s="418" t="s">
        <v>585</v>
      </c>
      <c r="H35" s="377" t="s">
        <v>506</v>
      </c>
      <c r="I35" s="378" t="s">
        <v>627</v>
      </c>
      <c r="J35" s="379" t="s">
        <v>583</v>
      </c>
      <c r="K35" s="377" t="s">
        <v>584</v>
      </c>
      <c r="L35" s="452" t="s">
        <v>707</v>
      </c>
      <c r="M35" s="419" t="s">
        <v>596</v>
      </c>
      <c r="N35" s="378" t="s">
        <v>541</v>
      </c>
      <c r="O35" s="479" t="s">
        <v>628</v>
      </c>
      <c r="P35" s="473" t="s">
        <v>717</v>
      </c>
    </row>
    <row r="36" spans="1:16" ht="33.75" customHeight="1">
      <c r="A36" s="383">
        <v>1</v>
      </c>
      <c r="B36" s="420"/>
      <c r="C36" s="385"/>
      <c r="D36" s="386"/>
      <c r="E36" s="421"/>
      <c r="F36" s="386"/>
      <c r="G36" s="421"/>
      <c r="H36" s="422"/>
      <c r="I36" s="389">
        <f>D36*F36*H36</f>
        <v>0</v>
      </c>
      <c r="J36" s="390"/>
      <c r="K36" s="423"/>
      <c r="L36" s="424"/>
      <c r="M36" s="425"/>
      <c r="N36" s="393"/>
      <c r="O36" s="477"/>
      <c r="P36" s="475"/>
    </row>
    <row r="37" spans="1:16" ht="33.75" customHeight="1">
      <c r="A37" s="383">
        <v>2</v>
      </c>
      <c r="B37" s="420"/>
      <c r="C37" s="385"/>
      <c r="D37" s="386"/>
      <c r="E37" s="421"/>
      <c r="F37" s="386"/>
      <c r="G37" s="421"/>
      <c r="H37" s="422"/>
      <c r="I37" s="389">
        <f aca="true" t="shared" si="4" ref="I37:I45">D37*F37*H37</f>
        <v>0</v>
      </c>
      <c r="J37" s="390"/>
      <c r="K37" s="423"/>
      <c r="L37" s="424"/>
      <c r="M37" s="425"/>
      <c r="N37" s="393"/>
      <c r="O37" s="477"/>
      <c r="P37" s="475"/>
    </row>
    <row r="38" spans="1:17" s="357" customFormat="1" ht="33.75" customHeight="1">
      <c r="A38" s="383">
        <v>3</v>
      </c>
      <c r="B38" s="420"/>
      <c r="C38" s="385"/>
      <c r="D38" s="386"/>
      <c r="E38" s="421"/>
      <c r="F38" s="386"/>
      <c r="G38" s="421"/>
      <c r="H38" s="422"/>
      <c r="I38" s="389">
        <f t="shared" si="4"/>
        <v>0</v>
      </c>
      <c r="J38" s="390"/>
      <c r="K38" s="423"/>
      <c r="L38" s="424"/>
      <c r="M38" s="425"/>
      <c r="N38" s="393"/>
      <c r="O38" s="477"/>
      <c r="P38" s="475"/>
      <c r="Q38" s="277"/>
    </row>
    <row r="39" spans="1:16" ht="33.75" customHeight="1">
      <c r="A39" s="383">
        <v>4</v>
      </c>
      <c r="B39" s="420"/>
      <c r="C39" s="385"/>
      <c r="D39" s="386"/>
      <c r="E39" s="421"/>
      <c r="F39" s="386"/>
      <c r="G39" s="421"/>
      <c r="H39" s="422"/>
      <c r="I39" s="389">
        <f t="shared" si="4"/>
        <v>0</v>
      </c>
      <c r="J39" s="390"/>
      <c r="K39" s="423"/>
      <c r="L39" s="424"/>
      <c r="M39" s="425"/>
      <c r="N39" s="393"/>
      <c r="O39" s="477"/>
      <c r="P39" s="475"/>
    </row>
    <row r="40" spans="1:16" ht="33.75" customHeight="1">
      <c r="A40" s="383">
        <v>5</v>
      </c>
      <c r="B40" s="420"/>
      <c r="C40" s="385"/>
      <c r="D40" s="386"/>
      <c r="E40" s="421"/>
      <c r="F40" s="386"/>
      <c r="G40" s="421"/>
      <c r="H40" s="422"/>
      <c r="I40" s="389">
        <f t="shared" si="4"/>
        <v>0</v>
      </c>
      <c r="J40" s="390"/>
      <c r="K40" s="423"/>
      <c r="L40" s="424"/>
      <c r="M40" s="425"/>
      <c r="N40" s="393"/>
      <c r="O40" s="477"/>
      <c r="P40" s="475"/>
    </row>
    <row r="41" spans="1:16" ht="33.75" customHeight="1">
      <c r="A41" s="383">
        <v>6</v>
      </c>
      <c r="B41" s="420"/>
      <c r="C41" s="385"/>
      <c r="D41" s="386"/>
      <c r="E41" s="421"/>
      <c r="F41" s="386"/>
      <c r="G41" s="421"/>
      <c r="H41" s="422"/>
      <c r="I41" s="389">
        <f t="shared" si="4"/>
        <v>0</v>
      </c>
      <c r="J41" s="390"/>
      <c r="K41" s="423"/>
      <c r="L41" s="424"/>
      <c r="M41" s="425"/>
      <c r="N41" s="393"/>
      <c r="O41" s="477"/>
      <c r="P41" s="475"/>
    </row>
    <row r="42" spans="1:16" ht="33.75" customHeight="1">
      <c r="A42" s="383">
        <v>7</v>
      </c>
      <c r="B42" s="420"/>
      <c r="C42" s="385"/>
      <c r="D42" s="386"/>
      <c r="E42" s="421"/>
      <c r="F42" s="386"/>
      <c r="G42" s="421"/>
      <c r="H42" s="422"/>
      <c r="I42" s="389">
        <f t="shared" si="4"/>
        <v>0</v>
      </c>
      <c r="J42" s="390"/>
      <c r="K42" s="423"/>
      <c r="L42" s="424"/>
      <c r="M42" s="425"/>
      <c r="N42" s="393"/>
      <c r="O42" s="477"/>
      <c r="P42" s="475"/>
    </row>
    <row r="43" spans="1:16" ht="33.75" customHeight="1">
      <c r="A43" s="383">
        <v>8</v>
      </c>
      <c r="B43" s="420"/>
      <c r="C43" s="385"/>
      <c r="D43" s="386"/>
      <c r="E43" s="421"/>
      <c r="F43" s="386"/>
      <c r="G43" s="421"/>
      <c r="H43" s="422"/>
      <c r="I43" s="389">
        <f t="shared" si="4"/>
        <v>0</v>
      </c>
      <c r="J43" s="390"/>
      <c r="K43" s="423"/>
      <c r="L43" s="424"/>
      <c r="M43" s="425"/>
      <c r="N43" s="393"/>
      <c r="O43" s="477"/>
      <c r="P43" s="475"/>
    </row>
    <row r="44" spans="1:16" ht="33.75" customHeight="1">
      <c r="A44" s="383">
        <v>9</v>
      </c>
      <c r="B44" s="420"/>
      <c r="C44" s="385"/>
      <c r="D44" s="386"/>
      <c r="E44" s="421"/>
      <c r="F44" s="386"/>
      <c r="G44" s="421"/>
      <c r="H44" s="422"/>
      <c r="I44" s="389">
        <f t="shared" si="4"/>
        <v>0</v>
      </c>
      <c r="J44" s="390"/>
      <c r="K44" s="423"/>
      <c r="L44" s="424"/>
      <c r="M44" s="425"/>
      <c r="N44" s="393"/>
      <c r="O44" s="477"/>
      <c r="P44" s="475"/>
    </row>
    <row r="45" spans="1:16" ht="33.75" customHeight="1" thickBot="1">
      <c r="A45" s="396">
        <v>10</v>
      </c>
      <c r="B45" s="426"/>
      <c r="C45" s="398"/>
      <c r="D45" s="399"/>
      <c r="E45" s="427"/>
      <c r="F45" s="399"/>
      <c r="G45" s="427"/>
      <c r="H45" s="428"/>
      <c r="I45" s="400">
        <f t="shared" si="4"/>
        <v>0</v>
      </c>
      <c r="J45" s="401"/>
      <c r="K45" s="429"/>
      <c r="L45" s="430"/>
      <c r="M45" s="431"/>
      <c r="N45" s="432"/>
      <c r="O45" s="478"/>
      <c r="P45" s="476"/>
    </row>
    <row r="46" spans="1:16" ht="25.5" customHeight="1" thickTop="1">
      <c r="A46" s="405"/>
      <c r="B46" s="406"/>
      <c r="C46" s="406"/>
      <c r="D46" s="407"/>
      <c r="E46" s="408"/>
      <c r="F46" s="408"/>
      <c r="G46" s="408"/>
      <c r="H46" s="409" t="s">
        <v>586</v>
      </c>
      <c r="I46" s="410">
        <f>SUM(I36:I45)</f>
        <v>0</v>
      </c>
      <c r="J46" s="525"/>
      <c r="K46" s="526"/>
      <c r="L46" s="526"/>
      <c r="M46" s="526"/>
      <c r="N46" s="526"/>
      <c r="O46" s="526"/>
      <c r="P46" s="527"/>
    </row>
    <row r="47" spans="1:4" ht="19.5" customHeight="1">
      <c r="A47" s="364"/>
      <c r="C47" s="433"/>
      <c r="D47" s="434"/>
    </row>
    <row r="49" spans="1:11" ht="17.25">
      <c r="A49" s="364"/>
      <c r="B49" s="375" t="s">
        <v>539</v>
      </c>
      <c r="D49" s="366"/>
      <c r="E49" s="366"/>
      <c r="F49" s="366"/>
      <c r="G49" s="366"/>
      <c r="H49" s="366"/>
      <c r="I49" s="366"/>
      <c r="J49" s="366"/>
      <c r="K49" s="366"/>
    </row>
    <row r="50" spans="1:16" s="458" customFormat="1" ht="30" customHeight="1">
      <c r="A50" s="457"/>
      <c r="B50" s="523" t="s">
        <v>591</v>
      </c>
      <c r="C50" s="523"/>
      <c r="D50" s="523"/>
      <c r="E50" s="523"/>
      <c r="F50" s="523"/>
      <c r="G50" s="523"/>
      <c r="H50" s="523"/>
      <c r="I50" s="523"/>
      <c r="J50" s="523"/>
      <c r="K50" s="523"/>
      <c r="L50" s="523"/>
      <c r="M50" s="523"/>
      <c r="N50" s="523"/>
      <c r="O50" s="523"/>
      <c r="P50" s="523"/>
    </row>
    <row r="51" spans="1:16" s="458" customFormat="1" ht="30" customHeight="1">
      <c r="A51" s="457"/>
      <c r="B51" s="508" t="s">
        <v>629</v>
      </c>
      <c r="C51" s="508"/>
      <c r="D51" s="508"/>
      <c r="E51" s="508"/>
      <c r="F51" s="508"/>
      <c r="G51" s="508"/>
      <c r="H51" s="508"/>
      <c r="I51" s="508"/>
      <c r="J51" s="508"/>
      <c r="K51" s="508"/>
      <c r="L51" s="508"/>
      <c r="M51" s="508"/>
      <c r="N51" s="508"/>
      <c r="O51" s="508"/>
      <c r="P51" s="508"/>
    </row>
    <row r="52" spans="1:16" s="458" customFormat="1" ht="30" customHeight="1">
      <c r="A52" s="373"/>
      <c r="B52" s="524" t="s">
        <v>630</v>
      </c>
      <c r="C52" s="524"/>
      <c r="D52" s="524"/>
      <c r="E52" s="524"/>
      <c r="F52" s="524"/>
      <c r="G52" s="524"/>
      <c r="H52" s="524"/>
      <c r="I52" s="524"/>
      <c r="J52" s="524"/>
      <c r="K52" s="524"/>
      <c r="L52" s="524"/>
      <c r="M52" s="524"/>
      <c r="N52" s="524"/>
      <c r="O52" s="524"/>
      <c r="P52" s="524"/>
    </row>
    <row r="53" spans="1:16" s="458" customFormat="1" ht="42.75" customHeight="1">
      <c r="A53" s="457"/>
      <c r="B53" s="508" t="s">
        <v>712</v>
      </c>
      <c r="C53" s="508"/>
      <c r="D53" s="508"/>
      <c r="E53" s="508"/>
      <c r="F53" s="508"/>
      <c r="G53" s="508"/>
      <c r="H53" s="508"/>
      <c r="I53" s="508"/>
      <c r="J53" s="508"/>
      <c r="K53" s="508"/>
      <c r="L53" s="508"/>
      <c r="M53" s="508"/>
      <c r="N53" s="508"/>
      <c r="O53" s="508"/>
      <c r="P53" s="508"/>
    </row>
    <row r="54" spans="1:16" s="458" customFormat="1" ht="42.75" customHeight="1">
      <c r="A54" s="457"/>
      <c r="B54" s="508" t="s">
        <v>711</v>
      </c>
      <c r="C54" s="508"/>
      <c r="D54" s="508"/>
      <c r="E54" s="508"/>
      <c r="F54" s="508"/>
      <c r="G54" s="508"/>
      <c r="H54" s="508"/>
      <c r="I54" s="508"/>
      <c r="J54" s="508"/>
      <c r="K54" s="508"/>
      <c r="L54" s="508"/>
      <c r="M54" s="508"/>
      <c r="N54" s="508"/>
      <c r="O54" s="508"/>
      <c r="P54" s="508"/>
    </row>
    <row r="55" spans="1:16" s="458" customFormat="1" ht="48.75" customHeight="1">
      <c r="A55" s="457"/>
      <c r="B55" s="508" t="s">
        <v>713</v>
      </c>
      <c r="C55" s="508"/>
      <c r="D55" s="508"/>
      <c r="E55" s="508"/>
      <c r="F55" s="508"/>
      <c r="G55" s="508"/>
      <c r="H55" s="508"/>
      <c r="I55" s="508"/>
      <c r="J55" s="508"/>
      <c r="K55" s="508"/>
      <c r="L55" s="508"/>
      <c r="M55" s="508"/>
      <c r="N55" s="508"/>
      <c r="O55" s="508"/>
      <c r="P55" s="508"/>
    </row>
    <row r="56" spans="1:16" s="458" customFormat="1" ht="30" customHeight="1">
      <c r="A56" s="457"/>
      <c r="B56" s="508" t="s">
        <v>601</v>
      </c>
      <c r="C56" s="508"/>
      <c r="D56" s="508"/>
      <c r="E56" s="508"/>
      <c r="F56" s="508"/>
      <c r="G56" s="508"/>
      <c r="H56" s="508"/>
      <c r="I56" s="508"/>
      <c r="J56" s="508"/>
      <c r="K56" s="508"/>
      <c r="L56" s="508"/>
      <c r="M56" s="508"/>
      <c r="N56" s="508"/>
      <c r="O56" s="508"/>
      <c r="P56" s="508"/>
    </row>
    <row r="57" spans="1:16" s="458" customFormat="1" ht="30" customHeight="1">
      <c r="A57" s="457"/>
      <c r="B57" s="511" t="s">
        <v>573</v>
      </c>
      <c r="C57" s="511"/>
      <c r="D57" s="511"/>
      <c r="E57" s="511"/>
      <c r="F57" s="511"/>
      <c r="G57" s="511"/>
      <c r="H57" s="511"/>
      <c r="I57" s="511"/>
      <c r="J57" s="511"/>
      <c r="K57" s="511"/>
      <c r="L57" s="511"/>
      <c r="M57" s="511"/>
      <c r="N57" s="511"/>
      <c r="O57" s="511"/>
      <c r="P57" s="511"/>
    </row>
    <row r="58" spans="1:16" ht="48" customHeight="1">
      <c r="A58" s="376" t="s">
        <v>540</v>
      </c>
      <c r="B58" s="530" t="s">
        <v>599</v>
      </c>
      <c r="C58" s="531"/>
      <c r="D58" s="531"/>
      <c r="E58" s="530" t="s">
        <v>632</v>
      </c>
      <c r="F58" s="531"/>
      <c r="G58" s="532"/>
      <c r="H58" s="530" t="s">
        <v>627</v>
      </c>
      <c r="I58" s="549"/>
      <c r="J58" s="379" t="s">
        <v>583</v>
      </c>
      <c r="K58" s="377" t="s">
        <v>584</v>
      </c>
      <c r="L58" s="453" t="s">
        <v>625</v>
      </c>
      <c r="M58" s="381" t="s">
        <v>596</v>
      </c>
      <c r="N58" s="377" t="s">
        <v>541</v>
      </c>
      <c r="O58" s="378" t="s">
        <v>628</v>
      </c>
      <c r="P58" s="379" t="s">
        <v>544</v>
      </c>
    </row>
    <row r="59" spans="1:16" ht="32.25" customHeight="1">
      <c r="A59" s="383">
        <v>1</v>
      </c>
      <c r="B59" s="541"/>
      <c r="C59" s="542"/>
      <c r="D59" s="542"/>
      <c r="E59" s="533"/>
      <c r="F59" s="534"/>
      <c r="G59" s="535"/>
      <c r="H59" s="528"/>
      <c r="I59" s="529"/>
      <c r="J59" s="390"/>
      <c r="K59" s="423"/>
      <c r="L59" s="391"/>
      <c r="M59" s="390"/>
      <c r="N59" s="435"/>
      <c r="O59" s="436"/>
      <c r="P59" s="437"/>
    </row>
    <row r="60" spans="1:16" ht="32.25" customHeight="1">
      <c r="A60" s="383">
        <v>2</v>
      </c>
      <c r="B60" s="541"/>
      <c r="C60" s="542"/>
      <c r="D60" s="542"/>
      <c r="E60" s="533"/>
      <c r="F60" s="534"/>
      <c r="G60" s="535"/>
      <c r="H60" s="528"/>
      <c r="I60" s="529"/>
      <c r="J60" s="390"/>
      <c r="K60" s="423"/>
      <c r="L60" s="391"/>
      <c r="M60" s="390"/>
      <c r="N60" s="435"/>
      <c r="O60" s="436"/>
      <c r="P60" s="437"/>
    </row>
    <row r="61" spans="1:16" ht="32.25" customHeight="1">
      <c r="A61" s="383">
        <v>3</v>
      </c>
      <c r="B61" s="541"/>
      <c r="C61" s="542"/>
      <c r="D61" s="542"/>
      <c r="E61" s="533"/>
      <c r="F61" s="534"/>
      <c r="G61" s="535"/>
      <c r="H61" s="528"/>
      <c r="I61" s="529"/>
      <c r="J61" s="390"/>
      <c r="K61" s="423"/>
      <c r="L61" s="391"/>
      <c r="M61" s="390"/>
      <c r="N61" s="435"/>
      <c r="O61" s="436"/>
      <c r="P61" s="437"/>
    </row>
    <row r="62" spans="1:16" ht="32.25" customHeight="1">
      <c r="A62" s="383">
        <v>4</v>
      </c>
      <c r="B62" s="541"/>
      <c r="C62" s="542"/>
      <c r="D62" s="542"/>
      <c r="E62" s="533"/>
      <c r="F62" s="534"/>
      <c r="G62" s="535"/>
      <c r="H62" s="528"/>
      <c r="I62" s="529"/>
      <c r="J62" s="390"/>
      <c r="K62" s="423"/>
      <c r="L62" s="391"/>
      <c r="M62" s="390"/>
      <c r="N62" s="435"/>
      <c r="O62" s="436"/>
      <c r="P62" s="437"/>
    </row>
    <row r="63" spans="1:16" ht="32.25" customHeight="1">
      <c r="A63" s="383">
        <v>5</v>
      </c>
      <c r="B63" s="541"/>
      <c r="C63" s="542"/>
      <c r="D63" s="542"/>
      <c r="E63" s="533"/>
      <c r="F63" s="534"/>
      <c r="G63" s="535"/>
      <c r="H63" s="528"/>
      <c r="I63" s="529"/>
      <c r="J63" s="390"/>
      <c r="K63" s="423"/>
      <c r="L63" s="391"/>
      <c r="M63" s="390"/>
      <c r="N63" s="435"/>
      <c r="O63" s="436"/>
      <c r="P63" s="437"/>
    </row>
    <row r="64" spans="1:16" ht="32.25" customHeight="1">
      <c r="A64" s="383">
        <v>6</v>
      </c>
      <c r="B64" s="541"/>
      <c r="C64" s="542"/>
      <c r="D64" s="542"/>
      <c r="E64" s="533"/>
      <c r="F64" s="534"/>
      <c r="G64" s="535"/>
      <c r="H64" s="528"/>
      <c r="I64" s="529"/>
      <c r="J64" s="390"/>
      <c r="K64" s="423"/>
      <c r="L64" s="391"/>
      <c r="M64" s="390"/>
      <c r="N64" s="435"/>
      <c r="O64" s="436"/>
      <c r="P64" s="437"/>
    </row>
    <row r="65" spans="1:16" ht="32.25" customHeight="1">
      <c r="A65" s="383">
        <v>7</v>
      </c>
      <c r="B65" s="541"/>
      <c r="C65" s="542"/>
      <c r="D65" s="542"/>
      <c r="E65" s="533"/>
      <c r="F65" s="534"/>
      <c r="G65" s="535"/>
      <c r="H65" s="528"/>
      <c r="I65" s="529"/>
      <c r="J65" s="390"/>
      <c r="K65" s="423"/>
      <c r="L65" s="391"/>
      <c r="M65" s="390"/>
      <c r="N65" s="435"/>
      <c r="O65" s="436"/>
      <c r="P65" s="437"/>
    </row>
    <row r="66" spans="1:16" ht="32.25" customHeight="1">
      <c r="A66" s="383">
        <v>8</v>
      </c>
      <c r="B66" s="541"/>
      <c r="C66" s="542"/>
      <c r="D66" s="542"/>
      <c r="E66" s="533"/>
      <c r="F66" s="534"/>
      <c r="G66" s="535"/>
      <c r="H66" s="528"/>
      <c r="I66" s="529"/>
      <c r="J66" s="390"/>
      <c r="K66" s="423"/>
      <c r="L66" s="391"/>
      <c r="M66" s="390"/>
      <c r="N66" s="435"/>
      <c r="O66" s="436"/>
      <c r="P66" s="437"/>
    </row>
    <row r="67" spans="1:16" ht="32.25" customHeight="1">
      <c r="A67" s="383">
        <v>9</v>
      </c>
      <c r="B67" s="541"/>
      <c r="C67" s="542"/>
      <c r="D67" s="542"/>
      <c r="E67" s="533"/>
      <c r="F67" s="534"/>
      <c r="G67" s="535"/>
      <c r="H67" s="528"/>
      <c r="I67" s="529"/>
      <c r="J67" s="390"/>
      <c r="K67" s="423"/>
      <c r="L67" s="391"/>
      <c r="M67" s="390"/>
      <c r="N67" s="435"/>
      <c r="O67" s="436"/>
      <c r="P67" s="437"/>
    </row>
    <row r="68" spans="1:16" ht="32.25" customHeight="1" thickBot="1">
      <c r="A68" s="396">
        <v>10</v>
      </c>
      <c r="B68" s="543"/>
      <c r="C68" s="544"/>
      <c r="D68" s="544"/>
      <c r="E68" s="538"/>
      <c r="F68" s="539"/>
      <c r="G68" s="540"/>
      <c r="H68" s="536"/>
      <c r="I68" s="537"/>
      <c r="J68" s="401"/>
      <c r="K68" s="429"/>
      <c r="L68" s="402"/>
      <c r="M68" s="390"/>
      <c r="N68" s="435"/>
      <c r="O68" s="438"/>
      <c r="P68" s="439"/>
    </row>
    <row r="69" spans="1:16" ht="32.25" customHeight="1" thickTop="1">
      <c r="A69" s="405"/>
      <c r="B69" s="406"/>
      <c r="C69" s="407"/>
      <c r="D69" s="407"/>
      <c r="E69" s="407"/>
      <c r="F69" s="407"/>
      <c r="G69" s="440" t="s">
        <v>586</v>
      </c>
      <c r="H69" s="515">
        <f>SUM(H59:I68)</f>
        <v>0</v>
      </c>
      <c r="I69" s="516"/>
      <c r="J69" s="412"/>
      <c r="K69" s="441"/>
      <c r="L69" s="441"/>
      <c r="M69" s="441"/>
      <c r="N69" s="441"/>
      <c r="O69" s="441"/>
      <c r="P69" s="442"/>
    </row>
    <row r="71" spans="1:11" ht="19.5" customHeight="1">
      <c r="A71" s="364"/>
      <c r="B71" s="375" t="s">
        <v>578</v>
      </c>
      <c r="D71" s="366"/>
      <c r="E71" s="366"/>
      <c r="F71" s="366"/>
      <c r="G71" s="366"/>
      <c r="H71" s="366"/>
      <c r="I71" s="366"/>
      <c r="J71" s="366"/>
      <c r="K71" s="366"/>
    </row>
    <row r="72" spans="1:16" ht="30" customHeight="1">
      <c r="A72" s="364"/>
      <c r="B72" s="509" t="s">
        <v>593</v>
      </c>
      <c r="C72" s="509"/>
      <c r="D72" s="509"/>
      <c r="E72" s="509"/>
      <c r="F72" s="509"/>
      <c r="G72" s="509"/>
      <c r="H72" s="509"/>
      <c r="I72" s="509"/>
      <c r="J72" s="509"/>
      <c r="K72" s="509"/>
      <c r="L72" s="509"/>
      <c r="M72" s="509"/>
      <c r="N72" s="509"/>
      <c r="O72" s="509"/>
      <c r="P72" s="509"/>
    </row>
    <row r="73" spans="1:16" ht="30" customHeight="1">
      <c r="A73" s="364"/>
      <c r="B73" s="550" t="s">
        <v>633</v>
      </c>
      <c r="C73" s="550"/>
      <c r="D73" s="550"/>
      <c r="E73" s="550"/>
      <c r="F73" s="550"/>
      <c r="G73" s="550"/>
      <c r="H73" s="550"/>
      <c r="I73" s="550"/>
      <c r="J73" s="550"/>
      <c r="K73" s="550"/>
      <c r="L73" s="550"/>
      <c r="M73" s="550"/>
      <c r="N73" s="550"/>
      <c r="O73" s="550"/>
      <c r="P73" s="550"/>
    </row>
    <row r="74" spans="1:16" ht="30" customHeight="1">
      <c r="A74" s="373"/>
      <c r="B74" s="509" t="s">
        <v>602</v>
      </c>
      <c r="C74" s="509"/>
      <c r="D74" s="509"/>
      <c r="E74" s="509"/>
      <c r="F74" s="509"/>
      <c r="G74" s="509"/>
      <c r="H74" s="509"/>
      <c r="I74" s="509"/>
      <c r="J74" s="509"/>
      <c r="K74" s="509"/>
      <c r="L74" s="509"/>
      <c r="M74" s="509"/>
      <c r="N74" s="509"/>
      <c r="O74" s="509"/>
      <c r="P74" s="509"/>
    </row>
    <row r="75" spans="1:16" ht="42" customHeight="1">
      <c r="A75" s="364"/>
      <c r="B75" s="508" t="s">
        <v>714</v>
      </c>
      <c r="C75" s="508"/>
      <c r="D75" s="508"/>
      <c r="E75" s="508"/>
      <c r="F75" s="508"/>
      <c r="G75" s="508"/>
      <c r="H75" s="508"/>
      <c r="I75" s="508"/>
      <c r="J75" s="508"/>
      <c r="K75" s="508"/>
      <c r="L75" s="508"/>
      <c r="M75" s="508"/>
      <c r="N75" s="508"/>
      <c r="O75" s="508"/>
      <c r="P75" s="508"/>
    </row>
    <row r="76" spans="1:16" ht="30" customHeight="1">
      <c r="A76" s="364"/>
      <c r="B76" s="509" t="s">
        <v>573</v>
      </c>
      <c r="C76" s="509"/>
      <c r="D76" s="509"/>
      <c r="E76" s="509"/>
      <c r="F76" s="509"/>
      <c r="G76" s="509"/>
      <c r="H76" s="509"/>
      <c r="I76" s="509"/>
      <c r="J76" s="509"/>
      <c r="K76" s="509"/>
      <c r="L76" s="509"/>
      <c r="M76" s="509"/>
      <c r="N76" s="509"/>
      <c r="O76" s="509"/>
      <c r="P76" s="509"/>
    </row>
    <row r="77" spans="2:16" ht="17.25">
      <c r="B77" s="510"/>
      <c r="C77" s="510"/>
      <c r="D77" s="510"/>
      <c r="E77" s="510"/>
      <c r="F77" s="510"/>
      <c r="G77" s="510"/>
      <c r="H77" s="510"/>
      <c r="I77" s="510"/>
      <c r="J77" s="510"/>
      <c r="K77" s="510"/>
      <c r="L77" s="510"/>
      <c r="M77" s="510"/>
      <c r="N77" s="510"/>
      <c r="O77" s="510"/>
      <c r="P77" s="510"/>
    </row>
    <row r="78" spans="1:16" ht="37.5" customHeight="1">
      <c r="A78" s="376" t="s">
        <v>540</v>
      </c>
      <c r="B78" s="443" t="s">
        <v>631</v>
      </c>
      <c r="C78" s="547" t="s">
        <v>706</v>
      </c>
      <c r="D78" s="547"/>
      <c r="E78" s="547"/>
      <c r="F78" s="547"/>
      <c r="G78" s="547"/>
      <c r="H78" s="530" t="s">
        <v>582</v>
      </c>
      <c r="I78" s="549"/>
      <c r="J78" s="379" t="s">
        <v>583</v>
      </c>
      <c r="K78" s="377" t="s">
        <v>584</v>
      </c>
      <c r="L78" s="453" t="s">
        <v>707</v>
      </c>
      <c r="M78" s="444" t="s">
        <v>596</v>
      </c>
      <c r="N78" s="378" t="s">
        <v>641</v>
      </c>
      <c r="O78" s="419" t="s">
        <v>628</v>
      </c>
      <c r="P78" s="377" t="s">
        <v>544</v>
      </c>
    </row>
    <row r="79" spans="1:16" ht="26.25" customHeight="1">
      <c r="A79" s="383">
        <v>1</v>
      </c>
      <c r="B79" s="445"/>
      <c r="C79" s="548"/>
      <c r="D79" s="548"/>
      <c r="E79" s="548"/>
      <c r="F79" s="548"/>
      <c r="G79" s="548"/>
      <c r="H79" s="545"/>
      <c r="I79" s="546"/>
      <c r="J79" s="390"/>
      <c r="K79" s="423"/>
      <c r="L79" s="391"/>
      <c r="M79" s="390"/>
      <c r="N79" s="393"/>
      <c r="O79" s="446"/>
      <c r="P79" s="447"/>
    </row>
    <row r="80" spans="1:16" ht="26.25" customHeight="1">
      <c r="A80" s="383">
        <v>2</v>
      </c>
      <c r="B80" s="445"/>
      <c r="C80" s="548"/>
      <c r="D80" s="548"/>
      <c r="E80" s="548"/>
      <c r="F80" s="548"/>
      <c r="G80" s="548"/>
      <c r="H80" s="545"/>
      <c r="I80" s="546"/>
      <c r="J80" s="390"/>
      <c r="K80" s="423"/>
      <c r="L80" s="391"/>
      <c r="M80" s="390"/>
      <c r="N80" s="393"/>
      <c r="O80" s="446"/>
      <c r="P80" s="447"/>
    </row>
    <row r="81" spans="1:17" s="357" customFormat="1" ht="26.25" customHeight="1">
      <c r="A81" s="383">
        <v>3</v>
      </c>
      <c r="B81" s="445"/>
      <c r="C81" s="548"/>
      <c r="D81" s="548"/>
      <c r="E81" s="548"/>
      <c r="F81" s="548"/>
      <c r="G81" s="548"/>
      <c r="H81" s="545"/>
      <c r="I81" s="546"/>
      <c r="J81" s="390"/>
      <c r="K81" s="423"/>
      <c r="L81" s="391"/>
      <c r="M81" s="390"/>
      <c r="N81" s="393"/>
      <c r="O81" s="446"/>
      <c r="P81" s="447"/>
      <c r="Q81" s="277"/>
    </row>
    <row r="82" spans="1:16" ht="26.25" customHeight="1">
      <c r="A82" s="383">
        <v>4</v>
      </c>
      <c r="B82" s="445"/>
      <c r="C82" s="548"/>
      <c r="D82" s="548"/>
      <c r="E82" s="548"/>
      <c r="F82" s="548"/>
      <c r="G82" s="548"/>
      <c r="H82" s="545"/>
      <c r="I82" s="546"/>
      <c r="J82" s="390"/>
      <c r="K82" s="423"/>
      <c r="L82" s="391"/>
      <c r="M82" s="390"/>
      <c r="N82" s="393"/>
      <c r="O82" s="446"/>
      <c r="P82" s="447"/>
    </row>
    <row r="83" spans="1:16" ht="26.25" customHeight="1">
      <c r="A83" s="383">
        <v>5</v>
      </c>
      <c r="B83" s="445"/>
      <c r="C83" s="548"/>
      <c r="D83" s="548"/>
      <c r="E83" s="548"/>
      <c r="F83" s="548"/>
      <c r="G83" s="548"/>
      <c r="H83" s="545"/>
      <c r="I83" s="546"/>
      <c r="J83" s="390"/>
      <c r="K83" s="423"/>
      <c r="L83" s="391"/>
      <c r="M83" s="390"/>
      <c r="N83" s="393"/>
      <c r="O83" s="446"/>
      <c r="P83" s="447"/>
    </row>
    <row r="84" spans="1:16" ht="26.25" customHeight="1">
      <c r="A84" s="383">
        <v>6</v>
      </c>
      <c r="B84" s="445"/>
      <c r="C84" s="548"/>
      <c r="D84" s="548"/>
      <c r="E84" s="548"/>
      <c r="F84" s="548"/>
      <c r="G84" s="548"/>
      <c r="H84" s="545"/>
      <c r="I84" s="546"/>
      <c r="J84" s="390"/>
      <c r="K84" s="423"/>
      <c r="L84" s="391"/>
      <c r="M84" s="390"/>
      <c r="N84" s="393"/>
      <c r="O84" s="446"/>
      <c r="P84" s="447"/>
    </row>
    <row r="85" spans="1:16" ht="26.25" customHeight="1">
      <c r="A85" s="383">
        <v>7</v>
      </c>
      <c r="B85" s="445"/>
      <c r="C85" s="548"/>
      <c r="D85" s="548"/>
      <c r="E85" s="548"/>
      <c r="F85" s="548"/>
      <c r="G85" s="548"/>
      <c r="H85" s="545"/>
      <c r="I85" s="546"/>
      <c r="J85" s="390"/>
      <c r="K85" s="423"/>
      <c r="L85" s="391"/>
      <c r="M85" s="390"/>
      <c r="N85" s="393"/>
      <c r="O85" s="446"/>
      <c r="P85" s="447"/>
    </row>
    <row r="86" spans="1:16" ht="26.25" customHeight="1">
      <c r="A86" s="383">
        <v>8</v>
      </c>
      <c r="B86" s="445"/>
      <c r="C86" s="548"/>
      <c r="D86" s="548"/>
      <c r="E86" s="548"/>
      <c r="F86" s="548"/>
      <c r="G86" s="548"/>
      <c r="H86" s="545"/>
      <c r="I86" s="546"/>
      <c r="J86" s="390"/>
      <c r="K86" s="423"/>
      <c r="L86" s="391"/>
      <c r="M86" s="390"/>
      <c r="N86" s="393"/>
      <c r="O86" s="446"/>
      <c r="P86" s="447"/>
    </row>
    <row r="87" spans="1:16" ht="26.25" customHeight="1">
      <c r="A87" s="383">
        <v>9</v>
      </c>
      <c r="B87" s="445"/>
      <c r="C87" s="548"/>
      <c r="D87" s="548"/>
      <c r="E87" s="548"/>
      <c r="F87" s="548"/>
      <c r="G87" s="548"/>
      <c r="H87" s="545"/>
      <c r="I87" s="546"/>
      <c r="J87" s="390"/>
      <c r="K87" s="423"/>
      <c r="L87" s="391"/>
      <c r="M87" s="390"/>
      <c r="N87" s="393"/>
      <c r="O87" s="446"/>
      <c r="P87" s="447"/>
    </row>
    <row r="88" spans="1:16" ht="26.25" customHeight="1" thickBot="1">
      <c r="A88" s="396">
        <v>10</v>
      </c>
      <c r="B88" s="448"/>
      <c r="C88" s="555"/>
      <c r="D88" s="555"/>
      <c r="E88" s="555"/>
      <c r="F88" s="555"/>
      <c r="G88" s="555"/>
      <c r="H88" s="551"/>
      <c r="I88" s="552"/>
      <c r="J88" s="401"/>
      <c r="K88" s="429"/>
      <c r="L88" s="402"/>
      <c r="M88" s="401"/>
      <c r="N88" s="393"/>
      <c r="O88" s="449"/>
      <c r="P88" s="450"/>
    </row>
    <row r="89" spans="1:16" ht="25.5" customHeight="1" thickTop="1">
      <c r="A89" s="556"/>
      <c r="B89" s="526"/>
      <c r="C89" s="526"/>
      <c r="D89" s="526"/>
      <c r="E89" s="526"/>
      <c r="F89" s="526"/>
      <c r="G89" s="527"/>
      <c r="H89" s="553">
        <f>SUM(H79:I88)</f>
        <v>0</v>
      </c>
      <c r="I89" s="554"/>
      <c r="J89" s="525"/>
      <c r="K89" s="526"/>
      <c r="L89" s="526"/>
      <c r="M89" s="526"/>
      <c r="N89" s="526"/>
      <c r="O89" s="526"/>
      <c r="P89" s="527"/>
    </row>
    <row r="97" ht="17.25">
      <c r="C97" s="451"/>
    </row>
  </sheetData>
  <sheetProtection/>
  <mergeCells count="99">
    <mergeCell ref="C1:P1"/>
    <mergeCell ref="H61:I61"/>
    <mergeCell ref="H62:I62"/>
    <mergeCell ref="H63:I63"/>
    <mergeCell ref="B6:B7"/>
    <mergeCell ref="H6:H7"/>
    <mergeCell ref="A1:B1"/>
    <mergeCell ref="D10:G10"/>
    <mergeCell ref="D18:E18"/>
    <mergeCell ref="F18:G18"/>
    <mergeCell ref="D12:G12"/>
    <mergeCell ref="B8:B11"/>
    <mergeCell ref="H8:H11"/>
    <mergeCell ref="D11:G11"/>
    <mergeCell ref="C6:G6"/>
    <mergeCell ref="D7:G7"/>
    <mergeCell ref="D8:G8"/>
    <mergeCell ref="D9:G9"/>
    <mergeCell ref="C86:G86"/>
    <mergeCell ref="C87:G87"/>
    <mergeCell ref="C88:G88"/>
    <mergeCell ref="A89:G89"/>
    <mergeCell ref="J89:P89"/>
    <mergeCell ref="H58:I58"/>
    <mergeCell ref="H59:I59"/>
    <mergeCell ref="H60:I60"/>
    <mergeCell ref="H86:I86"/>
    <mergeCell ref="H87:I87"/>
    <mergeCell ref="H88:I88"/>
    <mergeCell ref="H89:I89"/>
    <mergeCell ref="C80:G80"/>
    <mergeCell ref="C81:G81"/>
    <mergeCell ref="C82:G82"/>
    <mergeCell ref="C83:G83"/>
    <mergeCell ref="C84:G84"/>
    <mergeCell ref="C85:G85"/>
    <mergeCell ref="H80:I80"/>
    <mergeCell ref="H81:I81"/>
    <mergeCell ref="H82:I82"/>
    <mergeCell ref="H83:I83"/>
    <mergeCell ref="H84:I84"/>
    <mergeCell ref="H85:I85"/>
    <mergeCell ref="B63:D63"/>
    <mergeCell ref="H79:I79"/>
    <mergeCell ref="C78:G78"/>
    <mergeCell ref="C79:G79"/>
    <mergeCell ref="H78:I78"/>
    <mergeCell ref="B73:P73"/>
    <mergeCell ref="B74:P74"/>
    <mergeCell ref="E62:G62"/>
    <mergeCell ref="B58:D58"/>
    <mergeCell ref="B59:D59"/>
    <mergeCell ref="B60:D60"/>
    <mergeCell ref="B61:D61"/>
    <mergeCell ref="B62:D62"/>
    <mergeCell ref="E65:G65"/>
    <mergeCell ref="E66:G66"/>
    <mergeCell ref="E67:G67"/>
    <mergeCell ref="E68:G68"/>
    <mergeCell ref="B64:D64"/>
    <mergeCell ref="B65:D65"/>
    <mergeCell ref="B66:D66"/>
    <mergeCell ref="B67:D67"/>
    <mergeCell ref="B68:D68"/>
    <mergeCell ref="H65:I65"/>
    <mergeCell ref="H66:I66"/>
    <mergeCell ref="H67:I67"/>
    <mergeCell ref="H68:I68"/>
    <mergeCell ref="B53:P53"/>
    <mergeCell ref="B54:P54"/>
    <mergeCell ref="B55:P55"/>
    <mergeCell ref="B56:P56"/>
    <mergeCell ref="E63:G63"/>
    <mergeCell ref="E64:G64"/>
    <mergeCell ref="B50:P50"/>
    <mergeCell ref="B51:P51"/>
    <mergeCell ref="B52:P52"/>
    <mergeCell ref="J46:P46"/>
    <mergeCell ref="H64:I64"/>
    <mergeCell ref="E58:G58"/>
    <mergeCell ref="E59:G59"/>
    <mergeCell ref="E60:G60"/>
    <mergeCell ref="E61:G61"/>
    <mergeCell ref="M6:P6"/>
    <mergeCell ref="K5:L5"/>
    <mergeCell ref="K6:L6"/>
    <mergeCell ref="N8:P8"/>
    <mergeCell ref="N9:P9"/>
    <mergeCell ref="M5:P5"/>
    <mergeCell ref="B75:P75"/>
    <mergeCell ref="B76:P76"/>
    <mergeCell ref="B77:P77"/>
    <mergeCell ref="B57:P57"/>
    <mergeCell ref="B17:P17"/>
    <mergeCell ref="B32:P32"/>
    <mergeCell ref="B33:P33"/>
    <mergeCell ref="B34:P34"/>
    <mergeCell ref="B72:P72"/>
    <mergeCell ref="H69:I69"/>
  </mergeCells>
  <conditionalFormatting sqref="L19:L28">
    <cfRule type="containsBlanks" priority="15" dxfId="0" stopIfTrue="1">
      <formula>LEN(TRIM(L19))=0</formula>
    </cfRule>
  </conditionalFormatting>
  <conditionalFormatting sqref="B19:B28">
    <cfRule type="containsBlanks" priority="10" dxfId="0" stopIfTrue="1">
      <formula>LEN(TRIM(B19))=0</formula>
    </cfRule>
  </conditionalFormatting>
  <conditionalFormatting sqref="M5:P6">
    <cfRule type="cellIs" priority="2" dxfId="29" operator="equal" stopIfTrue="1">
      <formula>0</formula>
    </cfRule>
    <cfRule type="cellIs" priority="3" dxfId="30" operator="equal" stopIfTrue="1">
      <formula>0</formula>
    </cfRule>
  </conditionalFormatting>
  <conditionalFormatting sqref="E59:G68">
    <cfRule type="containsBlanks" priority="1" dxfId="0" stopIfTrue="1">
      <formula>LEN(TRIM(E59))=0</formula>
    </cfRule>
  </conditionalFormatting>
  <dataValidations count="8">
    <dataValidation type="list" allowBlank="1" showInputMessage="1" showErrorMessage="1" promptTitle="支払先の情報について" prompt="令和元年度または令和2年度の「文化芸術による子供育成総合事業」においてBankIDを取得済みである場合は，「登録済み」を選択してください。未登録の場合は【様式15】振込依頼書を作成の上，支払先をお知らせください。" sqref="L19:L28">
      <formula1>"登録済,新規登録"</formula1>
    </dataValidation>
    <dataValidation type="list" allowBlank="1" showInputMessage="1" showErrorMessage="1" sqref="B19:B28">
      <formula1>"講師又は主指導者,演奏者,実技指導者,単純労務者,出演者,スタッフ"</formula1>
    </dataValidation>
    <dataValidation allowBlank="1" showInputMessage="1" showErrorMessage="1" promptTitle="旅費の合計金額について" prompt="(2)旅費の「対象者」欄へ(1-1)諸謝金と一致する氏名を入力すると右の「旅費の計上確認欄」に「１」と表示されます。「0」と表示される場合は，氏名の表記が一致していないので，確認をお願いします(旅費の計上がない場合は0の表記になったままで結構です)。また2以上の数字が表示される場合は，重複して計上されている可能性がありますので今一度ご確認ください。" sqref="N19:N28"/>
    <dataValidation allowBlank="1" showInputMessage="1" showErrorMessage="1" promptTitle="Bank IDについて" prompt="Bank IDまたは支払先情報で「Bank ID登録済」を選択した方はIDを4桁で入力してください。未登録の方は，【様式15】振込依頼書による振込先の登録が必要です。" sqref="M19:M28"/>
    <dataValidation allowBlank="1" showInputMessage="1" showErrorMessage="1" promptTitle="支払先" prompt="請求書を添付する場合は，請求書内に振込先口座が明記されているかを確認してください。立替払済みであり領収書を添付する場合は，領収書の宛先が立替払者と一致していることを確認の上，「支払先」欄へは立替払者の団体名又は個人名を記入してください。また，支払先が法人以外である場合は，【様式15】振込依頼書を作成の上，提出してください。" sqref="M36:M45"/>
    <dataValidation type="list" allowBlank="1" showInputMessage="1" showErrorMessage="1" sqref="E59:G68">
      <formula1>"【様式13】を作成,取得請求書内に記載有"</formula1>
    </dataValidation>
    <dataValidation allowBlank="1" showInputMessage="1" showErrorMessage="1" promptTitle="Bank IDについて" prompt="Bank IDが登録済の支払先の場合は，BankIDによる振込先の指定が可能です。BankIDを4桁で入力してください。" sqref="N36:N45 N59:N68 N79:N88"/>
    <dataValidation allowBlank="1" showInputMessage="1" showErrorMessage="1" promptTitle="支払先" prompt="請求書を添付する場合は，請求書内に振込先口座が明記されているかを確認してください。立替払済みであり領収書を添付する場合は，領収書の宛先が立替払者と一致していることを確認の上，「支払先」欄へは立替払者の団体名又は個人名を記入してください。" sqref="M79:M88 M59:M68"/>
  </dataValidations>
  <printOptions/>
  <pageMargins left="0.5905511811023623" right="0.5905511811023623" top="0.7874015748031497" bottom="0.7874015748031497" header="0.5118110236220472" footer="0.5118110236220472"/>
  <pageSetup fitToHeight="0" fitToWidth="1" horizontalDpi="600" verticalDpi="600" orientation="portrait" paperSize="9" scale="35" r:id="rId1"/>
  <headerFooter alignWithMargins="0">
    <oddFooter>&amp;C令和2年度  子供のための文化芸術体験機会の創出事業 経費報告書兼 支払依頼書（学校による提案型）&amp;R&amp;P/&amp;N</oddFooter>
  </headerFooter>
  <rowBreaks count="1" manualBreakCount="1">
    <brk id="70" max="16" man="1"/>
  </rowBreaks>
</worksheet>
</file>

<file path=xl/worksheets/sheet3.xml><?xml version="1.0" encoding="utf-8"?>
<worksheet xmlns="http://schemas.openxmlformats.org/spreadsheetml/2006/main" xmlns:r="http://schemas.openxmlformats.org/officeDocument/2006/relationships">
  <sheetPr>
    <tabColor theme="9" tint="0.5999900102615356"/>
    <pageSetUpPr fitToPage="1"/>
  </sheetPr>
  <dimension ref="A1:M38"/>
  <sheetViews>
    <sheetView showGridLines="0" zoomScale="115" zoomScaleNormal="115" zoomScaleSheetLayoutView="100" zoomScalePageLayoutView="80" workbookViewId="0" topLeftCell="A1">
      <selection activeCell="M15" sqref="M15"/>
    </sheetView>
  </sheetViews>
  <sheetFormatPr defaultColWidth="3.625" defaultRowHeight="18" customHeight="1"/>
  <cols>
    <col min="1" max="1" width="4.125" style="210" customWidth="1"/>
    <col min="2" max="2" width="10.875" style="210" customWidth="1"/>
    <col min="3" max="3" width="22.625" style="210" customWidth="1"/>
    <col min="4" max="4" width="13.375" style="210" customWidth="1"/>
    <col min="5" max="5" width="8.125" style="210" customWidth="1"/>
    <col min="6" max="7" width="7.375" style="210" customWidth="1"/>
    <col min="8" max="8" width="8.00390625" style="210" customWidth="1"/>
    <col min="9" max="10" width="7.375" style="210" customWidth="1"/>
    <col min="11" max="11" width="8.00390625" style="210" customWidth="1"/>
    <col min="12" max="13" width="7.375" style="210" customWidth="1"/>
    <col min="14" max="190" width="3.625" style="210" customWidth="1"/>
    <col min="191" max="16384" width="3.625" style="210" customWidth="1"/>
  </cols>
  <sheetData>
    <row r="1" spans="2:3" s="252" customFormat="1" ht="18" customHeight="1">
      <c r="B1" s="251" t="s">
        <v>551</v>
      </c>
      <c r="C1" s="254" t="s">
        <v>637</v>
      </c>
    </row>
    <row r="2" spans="5:13" s="252" customFormat="1" ht="10.5" customHeight="1">
      <c r="E2" s="258"/>
      <c r="F2" s="253"/>
      <c r="G2" s="253"/>
      <c r="H2" s="253"/>
      <c r="I2" s="253"/>
      <c r="J2" s="253"/>
      <c r="K2" s="253"/>
      <c r="L2" s="253"/>
      <c r="M2" s="253"/>
    </row>
    <row r="3" spans="2:13" s="252" customFormat="1" ht="21.75" customHeight="1">
      <c r="B3" s="248" t="s">
        <v>543</v>
      </c>
      <c r="C3" s="578">
        <f>'【様式11-1】経費報告書兼支払依頼書'!C17:C17</f>
        <v>0</v>
      </c>
      <c r="D3" s="578"/>
      <c r="E3" s="580" t="s">
        <v>542</v>
      </c>
      <c r="F3" s="580"/>
      <c r="G3" s="580"/>
      <c r="H3" s="580"/>
      <c r="I3" s="579">
        <f>'【様式11-1】経費報告書兼支払依頼書'!E6:E6</f>
        <v>0</v>
      </c>
      <c r="J3" s="579"/>
      <c r="K3" s="579"/>
      <c r="L3" s="579"/>
      <c r="M3" s="579"/>
    </row>
    <row r="4" spans="5:13" s="252" customFormat="1" ht="8.25" customHeight="1">
      <c r="E4" s="258"/>
      <c r="F4" s="253"/>
      <c r="G4" s="253"/>
      <c r="H4" s="253"/>
      <c r="I4" s="253"/>
      <c r="J4" s="253"/>
      <c r="K4" s="253"/>
      <c r="L4" s="253"/>
      <c r="M4" s="253"/>
    </row>
    <row r="5" spans="1:13" s="252" customFormat="1" ht="18" customHeight="1">
      <c r="A5" s="581" t="s">
        <v>540</v>
      </c>
      <c r="B5" s="575" t="s">
        <v>562</v>
      </c>
      <c r="C5" s="575" t="s">
        <v>563</v>
      </c>
      <c r="D5" s="584" t="s">
        <v>561</v>
      </c>
      <c r="E5" s="572" t="s">
        <v>566</v>
      </c>
      <c r="F5" s="573"/>
      <c r="G5" s="574"/>
      <c r="H5" s="572" t="s">
        <v>567</v>
      </c>
      <c r="I5" s="573"/>
      <c r="J5" s="574"/>
      <c r="K5" s="572" t="s">
        <v>568</v>
      </c>
      <c r="L5" s="573"/>
      <c r="M5" s="574"/>
    </row>
    <row r="6" spans="1:13" s="252" customFormat="1" ht="18" customHeight="1">
      <c r="A6" s="582"/>
      <c r="B6" s="576"/>
      <c r="C6" s="576"/>
      <c r="D6" s="585"/>
      <c r="E6" s="472" t="s">
        <v>564</v>
      </c>
      <c r="F6" s="587"/>
      <c r="G6" s="588"/>
      <c r="H6" s="472" t="s">
        <v>564</v>
      </c>
      <c r="I6" s="587"/>
      <c r="J6" s="588"/>
      <c r="K6" s="472" t="s">
        <v>564</v>
      </c>
      <c r="L6" s="587"/>
      <c r="M6" s="588"/>
    </row>
    <row r="7" spans="1:13" s="252" customFormat="1" ht="18" customHeight="1">
      <c r="A7" s="582"/>
      <c r="B7" s="576"/>
      <c r="C7" s="576"/>
      <c r="D7" s="585"/>
      <c r="E7" s="289" t="s">
        <v>565</v>
      </c>
      <c r="F7" s="589"/>
      <c r="G7" s="590"/>
      <c r="H7" s="289" t="s">
        <v>565</v>
      </c>
      <c r="I7" s="589"/>
      <c r="J7" s="590"/>
      <c r="K7" s="289" t="s">
        <v>565</v>
      </c>
      <c r="L7" s="589"/>
      <c r="M7" s="590"/>
    </row>
    <row r="8" spans="1:13" s="252" customFormat="1" ht="18" customHeight="1">
      <c r="A8" s="583"/>
      <c r="B8" s="577"/>
      <c r="C8" s="577"/>
      <c r="D8" s="586"/>
      <c r="E8" s="262" t="s">
        <v>569</v>
      </c>
      <c r="F8" s="263" t="s">
        <v>570</v>
      </c>
      <c r="G8" s="264" t="s">
        <v>571</v>
      </c>
      <c r="H8" s="262" t="s">
        <v>569</v>
      </c>
      <c r="I8" s="263" t="s">
        <v>570</v>
      </c>
      <c r="J8" s="264" t="s">
        <v>571</v>
      </c>
      <c r="K8" s="262" t="s">
        <v>569</v>
      </c>
      <c r="L8" s="263" t="s">
        <v>570</v>
      </c>
      <c r="M8" s="264" t="s">
        <v>571</v>
      </c>
    </row>
    <row r="9" spans="1:13" s="252" customFormat="1" ht="18" customHeight="1">
      <c r="A9" s="259">
        <v>1</v>
      </c>
      <c r="B9" s="481"/>
      <c r="C9" s="459"/>
      <c r="D9" s="255"/>
      <c r="E9" s="464"/>
      <c r="F9" s="465"/>
      <c r="G9" s="466"/>
      <c r="H9" s="464"/>
      <c r="I9" s="465"/>
      <c r="J9" s="466"/>
      <c r="K9" s="464"/>
      <c r="L9" s="465"/>
      <c r="M9" s="466"/>
    </row>
    <row r="10" spans="1:13" s="252" customFormat="1" ht="18" customHeight="1">
      <c r="A10" s="260">
        <v>2</v>
      </c>
      <c r="B10" s="460"/>
      <c r="C10" s="461"/>
      <c r="D10" s="257"/>
      <c r="E10" s="464"/>
      <c r="F10" s="467"/>
      <c r="G10" s="468"/>
      <c r="H10" s="464"/>
      <c r="I10" s="467"/>
      <c r="J10" s="468"/>
      <c r="K10" s="464"/>
      <c r="L10" s="467"/>
      <c r="M10" s="468"/>
    </row>
    <row r="11" spans="1:13" s="252" customFormat="1" ht="18" customHeight="1">
      <c r="A11" s="260">
        <v>3</v>
      </c>
      <c r="B11" s="460"/>
      <c r="C11" s="461"/>
      <c r="D11" s="257"/>
      <c r="E11" s="464"/>
      <c r="F11" s="467"/>
      <c r="G11" s="468"/>
      <c r="H11" s="464"/>
      <c r="I11" s="467"/>
      <c r="J11" s="468"/>
      <c r="K11" s="464"/>
      <c r="L11" s="467"/>
      <c r="M11" s="468"/>
    </row>
    <row r="12" spans="1:13" s="252" customFormat="1" ht="18" customHeight="1">
      <c r="A12" s="260">
        <v>4</v>
      </c>
      <c r="B12" s="460"/>
      <c r="C12" s="461"/>
      <c r="D12" s="257"/>
      <c r="E12" s="464"/>
      <c r="F12" s="467"/>
      <c r="G12" s="468"/>
      <c r="H12" s="464"/>
      <c r="I12" s="467"/>
      <c r="J12" s="468"/>
      <c r="K12" s="464"/>
      <c r="L12" s="467"/>
      <c r="M12" s="468"/>
    </row>
    <row r="13" spans="1:13" s="252" customFormat="1" ht="18" customHeight="1">
      <c r="A13" s="260">
        <v>5</v>
      </c>
      <c r="B13" s="460"/>
      <c r="C13" s="461"/>
      <c r="D13" s="257"/>
      <c r="E13" s="464"/>
      <c r="F13" s="467"/>
      <c r="G13" s="468"/>
      <c r="H13" s="464"/>
      <c r="I13" s="467"/>
      <c r="J13" s="468"/>
      <c r="K13" s="464"/>
      <c r="L13" s="467"/>
      <c r="M13" s="468"/>
    </row>
    <row r="14" spans="1:13" s="252" customFormat="1" ht="18" customHeight="1">
      <c r="A14" s="260">
        <v>6</v>
      </c>
      <c r="B14" s="460"/>
      <c r="C14" s="461"/>
      <c r="D14" s="257"/>
      <c r="E14" s="464"/>
      <c r="F14" s="467"/>
      <c r="G14" s="468"/>
      <c r="H14" s="464"/>
      <c r="I14" s="467"/>
      <c r="J14" s="468"/>
      <c r="K14" s="464"/>
      <c r="L14" s="467"/>
      <c r="M14" s="468"/>
    </row>
    <row r="15" spans="1:13" s="252" customFormat="1" ht="18" customHeight="1">
      <c r="A15" s="260">
        <v>7</v>
      </c>
      <c r="B15" s="460"/>
      <c r="C15" s="461"/>
      <c r="D15" s="257"/>
      <c r="E15" s="464"/>
      <c r="F15" s="467"/>
      <c r="G15" s="468"/>
      <c r="H15" s="464"/>
      <c r="I15" s="467"/>
      <c r="J15" s="468"/>
      <c r="K15" s="464"/>
      <c r="L15" s="467"/>
      <c r="M15" s="468"/>
    </row>
    <row r="16" spans="1:13" s="252" customFormat="1" ht="18" customHeight="1">
      <c r="A16" s="260">
        <v>8</v>
      </c>
      <c r="B16" s="460"/>
      <c r="C16" s="461"/>
      <c r="D16" s="257"/>
      <c r="E16" s="464"/>
      <c r="F16" s="467"/>
      <c r="G16" s="468"/>
      <c r="H16" s="464"/>
      <c r="I16" s="467"/>
      <c r="J16" s="468"/>
      <c r="K16" s="464"/>
      <c r="L16" s="467"/>
      <c r="M16" s="468"/>
    </row>
    <row r="17" spans="1:13" s="252" customFormat="1" ht="18" customHeight="1">
      <c r="A17" s="260">
        <v>9</v>
      </c>
      <c r="B17" s="460"/>
      <c r="C17" s="461"/>
      <c r="D17" s="257"/>
      <c r="E17" s="464"/>
      <c r="F17" s="467"/>
      <c r="G17" s="468"/>
      <c r="H17" s="464"/>
      <c r="I17" s="467"/>
      <c r="J17" s="468"/>
      <c r="K17" s="464"/>
      <c r="L17" s="467"/>
      <c r="M17" s="468"/>
    </row>
    <row r="18" spans="1:13" s="252" customFormat="1" ht="18" customHeight="1">
      <c r="A18" s="260">
        <v>10</v>
      </c>
      <c r="B18" s="460"/>
      <c r="C18" s="461"/>
      <c r="D18" s="257"/>
      <c r="E18" s="464"/>
      <c r="F18" s="467"/>
      <c r="G18" s="468"/>
      <c r="H18" s="464"/>
      <c r="I18" s="467"/>
      <c r="J18" s="468"/>
      <c r="K18" s="464"/>
      <c r="L18" s="467"/>
      <c r="M18" s="468"/>
    </row>
    <row r="19" spans="1:13" s="252" customFormat="1" ht="18" customHeight="1">
      <c r="A19" s="260">
        <v>11</v>
      </c>
      <c r="B19" s="460"/>
      <c r="C19" s="461"/>
      <c r="D19" s="257"/>
      <c r="E19" s="464"/>
      <c r="F19" s="467"/>
      <c r="G19" s="468"/>
      <c r="H19" s="464"/>
      <c r="I19" s="467"/>
      <c r="J19" s="468"/>
      <c r="K19" s="464"/>
      <c r="L19" s="467"/>
      <c r="M19" s="468"/>
    </row>
    <row r="20" spans="1:13" s="252" customFormat="1" ht="18" customHeight="1">
      <c r="A20" s="260">
        <v>12</v>
      </c>
      <c r="B20" s="460"/>
      <c r="C20" s="461"/>
      <c r="D20" s="257"/>
      <c r="E20" s="464"/>
      <c r="F20" s="467"/>
      <c r="G20" s="468"/>
      <c r="H20" s="464"/>
      <c r="I20" s="467"/>
      <c r="J20" s="468"/>
      <c r="K20" s="464"/>
      <c r="L20" s="467"/>
      <c r="M20" s="468"/>
    </row>
    <row r="21" spans="1:13" s="252" customFormat="1" ht="18" customHeight="1">
      <c r="A21" s="260">
        <v>13</v>
      </c>
      <c r="B21" s="460"/>
      <c r="C21" s="461"/>
      <c r="D21" s="257"/>
      <c r="E21" s="464"/>
      <c r="F21" s="467"/>
      <c r="G21" s="468"/>
      <c r="H21" s="464"/>
      <c r="I21" s="467"/>
      <c r="J21" s="468"/>
      <c r="K21" s="464"/>
      <c r="L21" s="467"/>
      <c r="M21" s="468"/>
    </row>
    <row r="22" spans="1:13" s="252" customFormat="1" ht="18" customHeight="1">
      <c r="A22" s="260">
        <v>14</v>
      </c>
      <c r="B22" s="460"/>
      <c r="C22" s="461"/>
      <c r="D22" s="257"/>
      <c r="E22" s="464"/>
      <c r="F22" s="467"/>
      <c r="G22" s="468"/>
      <c r="H22" s="464"/>
      <c r="I22" s="467"/>
      <c r="J22" s="468"/>
      <c r="K22" s="464"/>
      <c r="L22" s="467"/>
      <c r="M22" s="468"/>
    </row>
    <row r="23" spans="1:13" s="252" customFormat="1" ht="18" customHeight="1">
      <c r="A23" s="260">
        <v>15</v>
      </c>
      <c r="B23" s="460"/>
      <c r="C23" s="461"/>
      <c r="D23" s="257"/>
      <c r="E23" s="464"/>
      <c r="F23" s="467"/>
      <c r="G23" s="468"/>
      <c r="H23" s="464"/>
      <c r="I23" s="467"/>
      <c r="J23" s="468"/>
      <c r="K23" s="464"/>
      <c r="L23" s="467"/>
      <c r="M23" s="468"/>
    </row>
    <row r="24" spans="1:13" s="252" customFormat="1" ht="18" customHeight="1">
      <c r="A24" s="260">
        <v>16</v>
      </c>
      <c r="B24" s="460"/>
      <c r="C24" s="461"/>
      <c r="D24" s="257"/>
      <c r="E24" s="464"/>
      <c r="F24" s="467"/>
      <c r="G24" s="468"/>
      <c r="H24" s="464"/>
      <c r="I24" s="467"/>
      <c r="J24" s="468"/>
      <c r="K24" s="464"/>
      <c r="L24" s="467"/>
      <c r="M24" s="468"/>
    </row>
    <row r="25" spans="1:13" s="252" customFormat="1" ht="18" customHeight="1">
      <c r="A25" s="260">
        <v>17</v>
      </c>
      <c r="B25" s="460"/>
      <c r="C25" s="461"/>
      <c r="D25" s="257"/>
      <c r="E25" s="464"/>
      <c r="F25" s="467"/>
      <c r="G25" s="468"/>
      <c r="H25" s="464"/>
      <c r="I25" s="467"/>
      <c r="J25" s="468"/>
      <c r="K25" s="464"/>
      <c r="L25" s="467"/>
      <c r="M25" s="468"/>
    </row>
    <row r="26" spans="1:13" s="252" customFormat="1" ht="18" customHeight="1">
      <c r="A26" s="260">
        <v>18</v>
      </c>
      <c r="B26" s="460"/>
      <c r="C26" s="461"/>
      <c r="D26" s="257"/>
      <c r="E26" s="464"/>
      <c r="F26" s="467"/>
      <c r="G26" s="468"/>
      <c r="H26" s="464"/>
      <c r="I26" s="467"/>
      <c r="J26" s="468"/>
      <c r="K26" s="464"/>
      <c r="L26" s="467"/>
      <c r="M26" s="468"/>
    </row>
    <row r="27" spans="1:13" s="252" customFormat="1" ht="18" customHeight="1">
      <c r="A27" s="260">
        <v>19</v>
      </c>
      <c r="B27" s="460"/>
      <c r="C27" s="461"/>
      <c r="D27" s="257"/>
      <c r="E27" s="464"/>
      <c r="F27" s="467"/>
      <c r="G27" s="468"/>
      <c r="H27" s="464"/>
      <c r="I27" s="467"/>
      <c r="J27" s="468"/>
      <c r="K27" s="464"/>
      <c r="L27" s="467"/>
      <c r="M27" s="468"/>
    </row>
    <row r="28" spans="1:13" s="252" customFormat="1" ht="18" customHeight="1">
      <c r="A28" s="260">
        <v>20</v>
      </c>
      <c r="B28" s="460"/>
      <c r="C28" s="461"/>
      <c r="D28" s="257"/>
      <c r="E28" s="464"/>
      <c r="F28" s="467"/>
      <c r="G28" s="468"/>
      <c r="H28" s="464"/>
      <c r="I28" s="467"/>
      <c r="J28" s="468"/>
      <c r="K28" s="464"/>
      <c r="L28" s="467"/>
      <c r="M28" s="468"/>
    </row>
    <row r="29" spans="1:13" s="252" customFormat="1" ht="18" customHeight="1">
      <c r="A29" s="260">
        <v>21</v>
      </c>
      <c r="B29" s="460"/>
      <c r="C29" s="461"/>
      <c r="D29" s="257"/>
      <c r="E29" s="464"/>
      <c r="F29" s="467"/>
      <c r="G29" s="468"/>
      <c r="H29" s="464"/>
      <c r="I29" s="467"/>
      <c r="J29" s="468"/>
      <c r="K29" s="464"/>
      <c r="L29" s="467"/>
      <c r="M29" s="468"/>
    </row>
    <row r="30" spans="1:13" s="252" customFormat="1" ht="18" customHeight="1">
      <c r="A30" s="260">
        <v>22</v>
      </c>
      <c r="B30" s="460"/>
      <c r="C30" s="461"/>
      <c r="D30" s="257"/>
      <c r="E30" s="464"/>
      <c r="F30" s="467"/>
      <c r="G30" s="468"/>
      <c r="H30" s="464"/>
      <c r="I30" s="467"/>
      <c r="J30" s="468"/>
      <c r="K30" s="464"/>
      <c r="L30" s="467"/>
      <c r="M30" s="468"/>
    </row>
    <row r="31" spans="1:13" s="252" customFormat="1" ht="18" customHeight="1">
      <c r="A31" s="260">
        <v>23</v>
      </c>
      <c r="B31" s="460"/>
      <c r="C31" s="461"/>
      <c r="D31" s="257"/>
      <c r="E31" s="464"/>
      <c r="F31" s="467"/>
      <c r="G31" s="468"/>
      <c r="H31" s="464"/>
      <c r="I31" s="467"/>
      <c r="J31" s="468"/>
      <c r="K31" s="464"/>
      <c r="L31" s="467"/>
      <c r="M31" s="468"/>
    </row>
    <row r="32" spans="1:13" s="252" customFormat="1" ht="18" customHeight="1">
      <c r="A32" s="260">
        <v>24</v>
      </c>
      <c r="B32" s="460"/>
      <c r="C32" s="461"/>
      <c r="D32" s="257"/>
      <c r="E32" s="464"/>
      <c r="F32" s="467"/>
      <c r="G32" s="468"/>
      <c r="H32" s="464"/>
      <c r="I32" s="467"/>
      <c r="J32" s="468"/>
      <c r="K32" s="464"/>
      <c r="L32" s="467"/>
      <c r="M32" s="468"/>
    </row>
    <row r="33" spans="1:13" s="252" customFormat="1" ht="18" customHeight="1">
      <c r="A33" s="260">
        <v>25</v>
      </c>
      <c r="B33" s="460"/>
      <c r="C33" s="461"/>
      <c r="D33" s="257"/>
      <c r="E33" s="464"/>
      <c r="F33" s="467"/>
      <c r="G33" s="468"/>
      <c r="H33" s="464"/>
      <c r="I33" s="467"/>
      <c r="J33" s="468"/>
      <c r="K33" s="464"/>
      <c r="L33" s="467"/>
      <c r="M33" s="468"/>
    </row>
    <row r="34" spans="1:13" s="252" customFormat="1" ht="18" customHeight="1">
      <c r="A34" s="260">
        <v>26</v>
      </c>
      <c r="B34" s="460"/>
      <c r="C34" s="461"/>
      <c r="D34" s="257"/>
      <c r="E34" s="464"/>
      <c r="F34" s="467"/>
      <c r="G34" s="468"/>
      <c r="H34" s="464"/>
      <c r="I34" s="467"/>
      <c r="J34" s="468"/>
      <c r="K34" s="464"/>
      <c r="L34" s="467"/>
      <c r="M34" s="468"/>
    </row>
    <row r="35" spans="1:13" s="252" customFormat="1" ht="18" customHeight="1">
      <c r="A35" s="260">
        <v>27</v>
      </c>
      <c r="B35" s="460"/>
      <c r="C35" s="461"/>
      <c r="D35" s="257"/>
      <c r="E35" s="464"/>
      <c r="F35" s="467"/>
      <c r="G35" s="468"/>
      <c r="H35" s="464"/>
      <c r="I35" s="467"/>
      <c r="J35" s="468"/>
      <c r="K35" s="464"/>
      <c r="L35" s="467"/>
      <c r="M35" s="468"/>
    </row>
    <row r="36" spans="1:13" s="252" customFormat="1" ht="18" customHeight="1">
      <c r="A36" s="260">
        <v>28</v>
      </c>
      <c r="B36" s="460"/>
      <c r="C36" s="461"/>
      <c r="D36" s="257"/>
      <c r="E36" s="464"/>
      <c r="F36" s="467"/>
      <c r="G36" s="468"/>
      <c r="H36" s="464"/>
      <c r="I36" s="467"/>
      <c r="J36" s="468"/>
      <c r="K36" s="464"/>
      <c r="L36" s="467"/>
      <c r="M36" s="468"/>
    </row>
    <row r="37" spans="1:13" s="252" customFormat="1" ht="18" customHeight="1">
      <c r="A37" s="260">
        <v>29</v>
      </c>
      <c r="B37" s="460"/>
      <c r="C37" s="461"/>
      <c r="D37" s="257"/>
      <c r="E37" s="464"/>
      <c r="F37" s="467"/>
      <c r="G37" s="468"/>
      <c r="H37" s="464"/>
      <c r="I37" s="467"/>
      <c r="J37" s="468"/>
      <c r="K37" s="464"/>
      <c r="L37" s="467"/>
      <c r="M37" s="468"/>
    </row>
    <row r="38" spans="1:13" s="252" customFormat="1" ht="18" customHeight="1">
      <c r="A38" s="261">
        <v>30</v>
      </c>
      <c r="B38" s="462"/>
      <c r="C38" s="463"/>
      <c r="D38" s="256"/>
      <c r="E38" s="469"/>
      <c r="F38" s="470"/>
      <c r="G38" s="471"/>
      <c r="H38" s="469"/>
      <c r="I38" s="470"/>
      <c r="J38" s="471"/>
      <c r="K38" s="469"/>
      <c r="L38" s="470"/>
      <c r="M38" s="471"/>
    </row>
    <row r="39" s="252" customFormat="1" ht="18" customHeight="1"/>
  </sheetData>
  <sheetProtection/>
  <mergeCells count="16">
    <mergeCell ref="A5:A8"/>
    <mergeCell ref="C5:C8"/>
    <mergeCell ref="D5:D8"/>
    <mergeCell ref="L6:M6"/>
    <mergeCell ref="L7:M7"/>
    <mergeCell ref="F6:G6"/>
    <mergeCell ref="F7:G7"/>
    <mergeCell ref="I6:J6"/>
    <mergeCell ref="I7:J7"/>
    <mergeCell ref="E5:G5"/>
    <mergeCell ref="H5:J5"/>
    <mergeCell ref="B5:B8"/>
    <mergeCell ref="K5:M5"/>
    <mergeCell ref="C3:D3"/>
    <mergeCell ref="I3:M3"/>
    <mergeCell ref="E3:H3"/>
  </mergeCells>
  <conditionalFormatting sqref="I3:M3 C3:D3">
    <cfRule type="cellIs" priority="6" dxfId="29" operator="equal" stopIfTrue="1">
      <formula>0</formula>
    </cfRule>
  </conditionalFormatting>
  <conditionalFormatting sqref="F7:G7">
    <cfRule type="containsBlanks" priority="5" dxfId="2" stopIfTrue="1">
      <formula>LEN(TRIM(F7))=0</formula>
    </cfRule>
  </conditionalFormatting>
  <conditionalFormatting sqref="I7:J7">
    <cfRule type="containsBlanks" priority="2" dxfId="2" stopIfTrue="1">
      <formula>LEN(TRIM(I7))=0</formula>
    </cfRule>
  </conditionalFormatting>
  <conditionalFormatting sqref="L7:M7">
    <cfRule type="containsBlanks" priority="1" dxfId="2" stopIfTrue="1">
      <formula>LEN(TRIM(L7))=0</formula>
    </cfRule>
  </conditionalFormatting>
  <dataValidations count="1">
    <dataValidation type="list" allowBlank="1" showInputMessage="1" showErrorMessage="1" sqref="E9:M38">
      <formula1>"○"</formula1>
    </dataValidation>
  </dataValidations>
  <printOptions/>
  <pageMargins left="0.7" right="0.7" top="0.75" bottom="0.75" header="0.3" footer="0.3"/>
  <pageSetup fitToHeight="1" fitToWidth="1" horizontalDpi="600" verticalDpi="600" orientation="landscape" paperSize="9" scale="79" r:id="rId1"/>
</worksheet>
</file>

<file path=xl/worksheets/sheet4.xml><?xml version="1.0" encoding="utf-8"?>
<worksheet xmlns="http://schemas.openxmlformats.org/spreadsheetml/2006/main" xmlns:r="http://schemas.openxmlformats.org/officeDocument/2006/relationships">
  <sheetPr>
    <tabColor theme="9" tint="0.5999900102615356"/>
  </sheetPr>
  <dimension ref="A1:Z48"/>
  <sheetViews>
    <sheetView showGridLines="0" zoomScale="60" zoomScaleNormal="60" zoomScaleSheetLayoutView="85" zoomScalePageLayoutView="0" workbookViewId="0" topLeftCell="A1">
      <selection activeCell="V5" sqref="V5"/>
    </sheetView>
  </sheetViews>
  <sheetFormatPr defaultColWidth="3.875" defaultRowHeight="13.5"/>
  <cols>
    <col min="1" max="1" width="8.625" style="145" customWidth="1"/>
    <col min="2" max="2" width="11.875" style="145" customWidth="1"/>
    <col min="3" max="3" width="3.875" style="145" customWidth="1"/>
    <col min="4" max="4" width="23.375" style="148" customWidth="1"/>
    <col min="5" max="5" width="7.50390625" style="148" customWidth="1"/>
    <col min="6" max="6" width="3.875" style="148" customWidth="1"/>
    <col min="7" max="7" width="7.875" style="148" customWidth="1"/>
    <col min="8" max="8" width="11.875" style="148" customWidth="1"/>
    <col min="9" max="9" width="7.75390625" style="151" customWidth="1"/>
    <col min="10" max="10" width="9.625" style="145" customWidth="1"/>
    <col min="11" max="11" width="5.00390625" style="150" customWidth="1"/>
    <col min="12" max="12" width="8.00390625" style="146" customWidth="1"/>
    <col min="13" max="13" width="4.875" style="146" customWidth="1"/>
    <col min="14" max="14" width="11.125" style="146" customWidth="1"/>
    <col min="15" max="15" width="7.625" style="146" customWidth="1"/>
    <col min="16" max="16" width="7.75390625" style="147" customWidth="1"/>
    <col min="17" max="17" width="3.875" style="149" customWidth="1"/>
    <col min="18" max="18" width="8.875" style="149" customWidth="1"/>
    <col min="19" max="19" width="7.625" style="148" customWidth="1"/>
    <col min="20" max="20" width="7.625" style="147" customWidth="1"/>
    <col min="21" max="21" width="3.875" style="147" customWidth="1"/>
    <col min="22" max="22" width="8.75390625" style="147" customWidth="1"/>
    <col min="23" max="23" width="10.375" style="146" customWidth="1"/>
    <col min="24" max="24" width="14.50390625" style="147" customWidth="1"/>
    <col min="25" max="25" width="17.375" style="147" customWidth="1"/>
    <col min="26" max="26" width="32.75390625" style="146" customWidth="1"/>
    <col min="27" max="16384" width="3.875" style="145" customWidth="1"/>
  </cols>
  <sheetData>
    <row r="1" spans="1:26" ht="18" customHeight="1">
      <c r="A1" s="607" t="s">
        <v>552</v>
      </c>
      <c r="B1" s="608"/>
      <c r="C1" s="618" t="s">
        <v>636</v>
      </c>
      <c r="D1" s="618"/>
      <c r="E1" s="618"/>
      <c r="F1" s="618"/>
      <c r="G1" s="618"/>
      <c r="H1" s="618"/>
      <c r="I1" s="618"/>
      <c r="J1" s="618"/>
      <c r="K1" s="618"/>
      <c r="L1" s="618"/>
      <c r="M1" s="618"/>
      <c r="N1" s="618"/>
      <c r="O1" s="618"/>
      <c r="P1" s="618"/>
      <c r="Q1" s="618"/>
      <c r="R1" s="618"/>
      <c r="S1" s="618"/>
      <c r="T1" s="618"/>
      <c r="U1" s="618"/>
      <c r="V1" s="618"/>
      <c r="W1" s="618"/>
      <c r="X1" s="618"/>
      <c r="Y1" s="618"/>
      <c r="Z1" s="618"/>
    </row>
    <row r="2" spans="4:26" ht="27.75" customHeight="1">
      <c r="D2" s="248" t="s">
        <v>543</v>
      </c>
      <c r="E2" s="578">
        <f>'【様式11_2】経費報告書兼支払依頼書'!M5:M5</f>
        <v>0</v>
      </c>
      <c r="F2" s="578"/>
      <c r="G2" s="578"/>
      <c r="H2" s="578"/>
      <c r="I2" s="578"/>
      <c r="J2" s="578"/>
      <c r="K2" s="578"/>
      <c r="L2" s="578"/>
      <c r="N2" s="620" t="s">
        <v>542</v>
      </c>
      <c r="O2" s="620"/>
      <c r="P2" s="620"/>
      <c r="Q2" s="619">
        <f>'【様式11_2】経費報告書兼支払依頼書'!M6:M6</f>
        <v>0</v>
      </c>
      <c r="R2" s="619"/>
      <c r="S2" s="619"/>
      <c r="T2" s="619"/>
      <c r="U2" s="619"/>
      <c r="V2" s="619"/>
      <c r="W2" s="619"/>
      <c r="X2" s="619"/>
      <c r="Y2" s="209"/>
      <c r="Z2" s="209"/>
    </row>
    <row r="3" spans="1:26" s="148" customFormat="1" ht="18" customHeight="1">
      <c r="A3" s="609" t="s">
        <v>572</v>
      </c>
      <c r="B3" s="591" t="s">
        <v>510</v>
      </c>
      <c r="C3" s="593" t="s">
        <v>509</v>
      </c>
      <c r="D3" s="617" t="s">
        <v>576</v>
      </c>
      <c r="E3" s="596" t="s">
        <v>522</v>
      </c>
      <c r="F3" s="595"/>
      <c r="G3" s="595"/>
      <c r="H3" s="601" t="s">
        <v>521</v>
      </c>
      <c r="I3" s="614" t="s">
        <v>520</v>
      </c>
      <c r="J3" s="591" t="s">
        <v>519</v>
      </c>
      <c r="K3" s="595"/>
      <c r="L3" s="605" t="s">
        <v>518</v>
      </c>
      <c r="M3" s="605"/>
      <c r="N3" s="605" t="s">
        <v>517</v>
      </c>
      <c r="O3" s="612" t="s">
        <v>511</v>
      </c>
      <c r="P3" s="616" t="s">
        <v>516</v>
      </c>
      <c r="Q3" s="611"/>
      <c r="R3" s="605" t="s">
        <v>515</v>
      </c>
      <c r="S3" s="208" t="s">
        <v>514</v>
      </c>
      <c r="T3" s="611" t="s">
        <v>513</v>
      </c>
      <c r="U3" s="611"/>
      <c r="V3" s="605" t="s">
        <v>512</v>
      </c>
      <c r="W3" s="612" t="s">
        <v>511</v>
      </c>
      <c r="X3" s="603" t="s">
        <v>634</v>
      </c>
      <c r="Y3" s="621" t="s">
        <v>537</v>
      </c>
      <c r="Z3" s="599" t="s">
        <v>548</v>
      </c>
    </row>
    <row r="4" spans="1:26" s="148" customFormat="1" ht="35.25" customHeight="1">
      <c r="A4" s="610"/>
      <c r="B4" s="592"/>
      <c r="C4" s="594"/>
      <c r="D4" s="598"/>
      <c r="E4" s="597"/>
      <c r="F4" s="598"/>
      <c r="G4" s="598"/>
      <c r="H4" s="602"/>
      <c r="I4" s="615"/>
      <c r="J4" s="207" t="s">
        <v>506</v>
      </c>
      <c r="K4" s="206" t="s">
        <v>508</v>
      </c>
      <c r="L4" s="203" t="s">
        <v>506</v>
      </c>
      <c r="M4" s="203" t="s">
        <v>505</v>
      </c>
      <c r="N4" s="606"/>
      <c r="O4" s="613"/>
      <c r="P4" s="205" t="s">
        <v>506</v>
      </c>
      <c r="Q4" s="203" t="s">
        <v>505</v>
      </c>
      <c r="R4" s="606"/>
      <c r="S4" s="204" t="s">
        <v>507</v>
      </c>
      <c r="T4" s="203" t="s">
        <v>506</v>
      </c>
      <c r="U4" s="203" t="s">
        <v>505</v>
      </c>
      <c r="V4" s="606"/>
      <c r="W4" s="613"/>
      <c r="X4" s="604"/>
      <c r="Y4" s="613"/>
      <c r="Z4" s="600"/>
    </row>
    <row r="5" spans="1:26" s="196" customFormat="1" ht="18" customHeight="1">
      <c r="A5" s="480"/>
      <c r="B5" s="202"/>
      <c r="C5" s="188">
        <f aca="true" t="shared" si="0" ref="C5:C47">IF(B5,TEXT(B5,"aaa"),"")</f>
      </c>
      <c r="D5" s="482"/>
      <c r="E5" s="483"/>
      <c r="F5" s="186"/>
      <c r="G5" s="484"/>
      <c r="H5" s="184"/>
      <c r="I5" s="201"/>
      <c r="J5" s="199"/>
      <c r="K5" s="199"/>
      <c r="L5" s="199"/>
      <c r="M5" s="199"/>
      <c r="N5" s="198">
        <f>(J5*K5)+(L5*M5)</f>
        <v>0</v>
      </c>
      <c r="O5" s="200"/>
      <c r="P5" s="199"/>
      <c r="Q5" s="199"/>
      <c r="R5" s="198">
        <f aca="true" t="shared" si="1" ref="R5:R47">P5*Q5</f>
        <v>0</v>
      </c>
      <c r="S5" s="184"/>
      <c r="T5" s="199"/>
      <c r="U5" s="199"/>
      <c r="V5" s="198">
        <f>T5*U5</f>
        <v>0</v>
      </c>
      <c r="W5" s="200"/>
      <c r="X5" s="281"/>
      <c r="Y5" s="268">
        <f>N5+R5+V5+X5</f>
        <v>0</v>
      </c>
      <c r="Z5" s="197"/>
    </row>
    <row r="6" spans="1:26" ht="18" customHeight="1">
      <c r="A6" s="480"/>
      <c r="B6" s="194"/>
      <c r="C6" s="188">
        <f t="shared" si="0"/>
      </c>
      <c r="D6" s="192"/>
      <c r="E6" s="193"/>
      <c r="F6" s="186"/>
      <c r="G6" s="195"/>
      <c r="H6" s="184"/>
      <c r="I6" s="183"/>
      <c r="J6" s="178"/>
      <c r="K6" s="178"/>
      <c r="L6" s="178"/>
      <c r="M6" s="178"/>
      <c r="N6" s="177">
        <f aca="true" t="shared" si="2" ref="N6:N47">(J6*K6)+(L6*M6)</f>
        <v>0</v>
      </c>
      <c r="O6" s="182"/>
      <c r="P6" s="178"/>
      <c r="Q6" s="178"/>
      <c r="R6" s="177">
        <f t="shared" si="1"/>
        <v>0</v>
      </c>
      <c r="S6" s="193"/>
      <c r="T6" s="178"/>
      <c r="U6" s="178"/>
      <c r="V6" s="177">
        <f aca="true" t="shared" si="3" ref="V6:V47">T6*U6</f>
        <v>0</v>
      </c>
      <c r="W6" s="182"/>
      <c r="X6" s="282"/>
      <c r="Y6" s="269">
        <f aca="true" t="shared" si="4" ref="Y6:Y47">N6+R6+V6+X6</f>
        <v>0</v>
      </c>
      <c r="Z6" s="176"/>
    </row>
    <row r="7" spans="1:26" ht="18" customHeight="1">
      <c r="A7" s="480"/>
      <c r="B7" s="194"/>
      <c r="C7" s="188">
        <f t="shared" si="0"/>
      </c>
      <c r="D7" s="192"/>
      <c r="E7" s="193"/>
      <c r="F7" s="186"/>
      <c r="G7" s="195"/>
      <c r="H7" s="184"/>
      <c r="I7" s="183"/>
      <c r="J7" s="178"/>
      <c r="K7" s="178"/>
      <c r="L7" s="178"/>
      <c r="M7" s="178"/>
      <c r="N7" s="177">
        <f t="shared" si="2"/>
        <v>0</v>
      </c>
      <c r="O7" s="182"/>
      <c r="P7" s="178"/>
      <c r="Q7" s="178"/>
      <c r="R7" s="177">
        <f t="shared" si="1"/>
        <v>0</v>
      </c>
      <c r="S7" s="193"/>
      <c r="T7" s="178"/>
      <c r="U7" s="178"/>
      <c r="V7" s="177">
        <f t="shared" si="3"/>
        <v>0</v>
      </c>
      <c r="W7" s="182"/>
      <c r="X7" s="282"/>
      <c r="Y7" s="269">
        <f t="shared" si="4"/>
        <v>0</v>
      </c>
      <c r="Z7" s="176"/>
    </row>
    <row r="8" spans="1:26" ht="18" customHeight="1">
      <c r="A8" s="480"/>
      <c r="B8" s="194"/>
      <c r="C8" s="188">
        <f t="shared" si="0"/>
      </c>
      <c r="D8" s="192"/>
      <c r="E8" s="193"/>
      <c r="F8" s="186"/>
      <c r="G8" s="195"/>
      <c r="H8" s="184"/>
      <c r="I8" s="183"/>
      <c r="J8" s="178"/>
      <c r="K8" s="178"/>
      <c r="L8" s="178"/>
      <c r="M8" s="178"/>
      <c r="N8" s="177">
        <f t="shared" si="2"/>
        <v>0</v>
      </c>
      <c r="O8" s="182"/>
      <c r="P8" s="178"/>
      <c r="Q8" s="178"/>
      <c r="R8" s="177">
        <f t="shared" si="1"/>
        <v>0</v>
      </c>
      <c r="S8" s="193"/>
      <c r="T8" s="178"/>
      <c r="U8" s="178"/>
      <c r="V8" s="177">
        <f t="shared" si="3"/>
        <v>0</v>
      </c>
      <c r="W8" s="182"/>
      <c r="X8" s="282"/>
      <c r="Y8" s="269">
        <f t="shared" si="4"/>
        <v>0</v>
      </c>
      <c r="Z8" s="176"/>
    </row>
    <row r="9" spans="1:26" ht="18" customHeight="1">
      <c r="A9" s="480"/>
      <c r="B9" s="194"/>
      <c r="C9" s="188">
        <f t="shared" si="0"/>
      </c>
      <c r="D9" s="192"/>
      <c r="E9" s="193"/>
      <c r="F9" s="186"/>
      <c r="G9" s="195"/>
      <c r="H9" s="184"/>
      <c r="I9" s="183"/>
      <c r="J9" s="178"/>
      <c r="K9" s="178"/>
      <c r="L9" s="178"/>
      <c r="M9" s="178"/>
      <c r="N9" s="177">
        <f t="shared" si="2"/>
        <v>0</v>
      </c>
      <c r="O9" s="182"/>
      <c r="P9" s="178"/>
      <c r="Q9" s="178"/>
      <c r="R9" s="177">
        <f t="shared" si="1"/>
        <v>0</v>
      </c>
      <c r="S9" s="193"/>
      <c r="T9" s="178"/>
      <c r="U9" s="178"/>
      <c r="V9" s="177">
        <f t="shared" si="3"/>
        <v>0</v>
      </c>
      <c r="W9" s="182"/>
      <c r="X9" s="282"/>
      <c r="Y9" s="269">
        <f t="shared" si="4"/>
        <v>0</v>
      </c>
      <c r="Z9" s="176"/>
    </row>
    <row r="10" spans="1:26" ht="18" customHeight="1">
      <c r="A10" s="480"/>
      <c r="B10" s="194"/>
      <c r="C10" s="188">
        <f t="shared" si="0"/>
      </c>
      <c r="D10" s="192"/>
      <c r="E10" s="193"/>
      <c r="F10" s="186"/>
      <c r="G10" s="195"/>
      <c r="H10" s="184"/>
      <c r="I10" s="183"/>
      <c r="J10" s="178"/>
      <c r="K10" s="178"/>
      <c r="L10" s="178"/>
      <c r="M10" s="178"/>
      <c r="N10" s="177">
        <f t="shared" si="2"/>
        <v>0</v>
      </c>
      <c r="O10" s="182"/>
      <c r="P10" s="178"/>
      <c r="Q10" s="178"/>
      <c r="R10" s="177">
        <f t="shared" si="1"/>
        <v>0</v>
      </c>
      <c r="S10" s="193"/>
      <c r="T10" s="178"/>
      <c r="U10" s="178"/>
      <c r="V10" s="177">
        <f t="shared" si="3"/>
        <v>0</v>
      </c>
      <c r="W10" s="182"/>
      <c r="X10" s="282"/>
      <c r="Y10" s="269">
        <f t="shared" si="4"/>
        <v>0</v>
      </c>
      <c r="Z10" s="176"/>
    </row>
    <row r="11" spans="1:26" ht="18" customHeight="1">
      <c r="A11" s="480"/>
      <c r="B11" s="194"/>
      <c r="C11" s="188">
        <f t="shared" si="0"/>
      </c>
      <c r="D11" s="192"/>
      <c r="E11" s="193"/>
      <c r="F11" s="186"/>
      <c r="G11" s="195"/>
      <c r="H11" s="184"/>
      <c r="I11" s="183"/>
      <c r="J11" s="178"/>
      <c r="K11" s="178"/>
      <c r="L11" s="178"/>
      <c r="M11" s="178"/>
      <c r="N11" s="177">
        <f t="shared" si="2"/>
        <v>0</v>
      </c>
      <c r="O11" s="182"/>
      <c r="P11" s="178"/>
      <c r="Q11" s="178"/>
      <c r="R11" s="177">
        <f t="shared" si="1"/>
        <v>0</v>
      </c>
      <c r="S11" s="193"/>
      <c r="T11" s="178"/>
      <c r="U11" s="178"/>
      <c r="V11" s="177">
        <f t="shared" si="3"/>
        <v>0</v>
      </c>
      <c r="W11" s="182"/>
      <c r="X11" s="282"/>
      <c r="Y11" s="269">
        <f t="shared" si="4"/>
        <v>0</v>
      </c>
      <c r="Z11" s="176"/>
    </row>
    <row r="12" spans="1:26" ht="18" customHeight="1">
      <c r="A12" s="480"/>
      <c r="B12" s="194"/>
      <c r="C12" s="188">
        <f t="shared" si="0"/>
      </c>
      <c r="D12" s="192"/>
      <c r="E12" s="193"/>
      <c r="F12" s="186"/>
      <c r="G12" s="195"/>
      <c r="H12" s="184"/>
      <c r="I12" s="183"/>
      <c r="J12" s="178"/>
      <c r="K12" s="178"/>
      <c r="L12" s="178"/>
      <c r="M12" s="178"/>
      <c r="N12" s="177">
        <f t="shared" si="2"/>
        <v>0</v>
      </c>
      <c r="O12" s="182"/>
      <c r="P12" s="178"/>
      <c r="Q12" s="178"/>
      <c r="R12" s="177">
        <f t="shared" si="1"/>
        <v>0</v>
      </c>
      <c r="S12" s="193"/>
      <c r="T12" s="178"/>
      <c r="U12" s="178"/>
      <c r="V12" s="177">
        <f t="shared" si="3"/>
        <v>0</v>
      </c>
      <c r="W12" s="182"/>
      <c r="X12" s="282"/>
      <c r="Y12" s="269">
        <f t="shared" si="4"/>
        <v>0</v>
      </c>
      <c r="Z12" s="176"/>
    </row>
    <row r="13" spans="1:26" ht="18" customHeight="1">
      <c r="A13" s="480"/>
      <c r="B13" s="194"/>
      <c r="C13" s="188">
        <f t="shared" si="0"/>
      </c>
      <c r="D13" s="192"/>
      <c r="E13" s="193"/>
      <c r="F13" s="186"/>
      <c r="G13" s="195"/>
      <c r="H13" s="184"/>
      <c r="I13" s="183"/>
      <c r="J13" s="178"/>
      <c r="K13" s="178"/>
      <c r="L13" s="178"/>
      <c r="M13" s="178"/>
      <c r="N13" s="177">
        <f t="shared" si="2"/>
        <v>0</v>
      </c>
      <c r="O13" s="182"/>
      <c r="P13" s="178"/>
      <c r="Q13" s="178"/>
      <c r="R13" s="177">
        <f t="shared" si="1"/>
        <v>0</v>
      </c>
      <c r="S13" s="193"/>
      <c r="T13" s="178"/>
      <c r="U13" s="178"/>
      <c r="V13" s="177">
        <f t="shared" si="3"/>
        <v>0</v>
      </c>
      <c r="W13" s="182"/>
      <c r="X13" s="282"/>
      <c r="Y13" s="269">
        <f t="shared" si="4"/>
        <v>0</v>
      </c>
      <c r="Z13" s="176"/>
    </row>
    <row r="14" spans="1:26" ht="18" customHeight="1">
      <c r="A14" s="480"/>
      <c r="B14" s="194"/>
      <c r="C14" s="188">
        <f t="shared" si="0"/>
      </c>
      <c r="D14" s="192"/>
      <c r="E14" s="193"/>
      <c r="F14" s="186"/>
      <c r="G14" s="195"/>
      <c r="H14" s="184"/>
      <c r="I14" s="183"/>
      <c r="J14" s="178"/>
      <c r="K14" s="178"/>
      <c r="L14" s="178"/>
      <c r="M14" s="178"/>
      <c r="N14" s="177">
        <f t="shared" si="2"/>
        <v>0</v>
      </c>
      <c r="O14" s="182"/>
      <c r="P14" s="178"/>
      <c r="Q14" s="178"/>
      <c r="R14" s="177">
        <f t="shared" si="1"/>
        <v>0</v>
      </c>
      <c r="S14" s="193"/>
      <c r="T14" s="178"/>
      <c r="U14" s="178"/>
      <c r="V14" s="177">
        <f t="shared" si="3"/>
        <v>0</v>
      </c>
      <c r="W14" s="182"/>
      <c r="X14" s="282"/>
      <c r="Y14" s="269">
        <f t="shared" si="4"/>
        <v>0</v>
      </c>
      <c r="Z14" s="176"/>
    </row>
    <row r="15" spans="1:26" ht="18" customHeight="1">
      <c r="A15" s="480"/>
      <c r="B15" s="194"/>
      <c r="C15" s="188">
        <f t="shared" si="0"/>
      </c>
      <c r="D15" s="192"/>
      <c r="E15" s="193"/>
      <c r="F15" s="186"/>
      <c r="G15" s="195"/>
      <c r="H15" s="184"/>
      <c r="I15" s="183"/>
      <c r="J15" s="178"/>
      <c r="K15" s="178"/>
      <c r="L15" s="178"/>
      <c r="M15" s="178"/>
      <c r="N15" s="177">
        <f t="shared" si="2"/>
        <v>0</v>
      </c>
      <c r="O15" s="182"/>
      <c r="P15" s="178"/>
      <c r="Q15" s="178"/>
      <c r="R15" s="177">
        <f t="shared" si="1"/>
        <v>0</v>
      </c>
      <c r="S15" s="193"/>
      <c r="T15" s="178"/>
      <c r="U15" s="178"/>
      <c r="V15" s="177">
        <f t="shared" si="3"/>
        <v>0</v>
      </c>
      <c r="W15" s="182"/>
      <c r="X15" s="282"/>
      <c r="Y15" s="269">
        <f t="shared" si="4"/>
        <v>0</v>
      </c>
      <c r="Z15" s="176"/>
    </row>
    <row r="16" spans="1:26" ht="18" customHeight="1">
      <c r="A16" s="480"/>
      <c r="B16" s="194"/>
      <c r="C16" s="188">
        <f t="shared" si="0"/>
      </c>
      <c r="D16" s="192"/>
      <c r="E16" s="193"/>
      <c r="F16" s="186"/>
      <c r="G16" s="195"/>
      <c r="H16" s="184"/>
      <c r="I16" s="183"/>
      <c r="J16" s="178"/>
      <c r="K16" s="178"/>
      <c r="L16" s="178"/>
      <c r="M16" s="178"/>
      <c r="N16" s="177">
        <f t="shared" si="2"/>
        <v>0</v>
      </c>
      <c r="O16" s="182"/>
      <c r="P16" s="178"/>
      <c r="Q16" s="178"/>
      <c r="R16" s="177">
        <f t="shared" si="1"/>
        <v>0</v>
      </c>
      <c r="S16" s="193"/>
      <c r="T16" s="178"/>
      <c r="U16" s="178"/>
      <c r="V16" s="177">
        <f t="shared" si="3"/>
        <v>0</v>
      </c>
      <c r="W16" s="182"/>
      <c r="X16" s="282"/>
      <c r="Y16" s="269">
        <f t="shared" si="4"/>
        <v>0</v>
      </c>
      <c r="Z16" s="176"/>
    </row>
    <row r="17" spans="1:26" ht="18" customHeight="1">
      <c r="A17" s="480"/>
      <c r="B17" s="194"/>
      <c r="C17" s="188">
        <f t="shared" si="0"/>
      </c>
      <c r="D17" s="192"/>
      <c r="E17" s="193"/>
      <c r="F17" s="186"/>
      <c r="G17" s="195"/>
      <c r="H17" s="184"/>
      <c r="I17" s="183"/>
      <c r="J17" s="178"/>
      <c r="K17" s="178"/>
      <c r="L17" s="178"/>
      <c r="M17" s="178"/>
      <c r="N17" s="177">
        <f t="shared" si="2"/>
        <v>0</v>
      </c>
      <c r="O17" s="182"/>
      <c r="P17" s="178"/>
      <c r="Q17" s="178"/>
      <c r="R17" s="177">
        <f t="shared" si="1"/>
        <v>0</v>
      </c>
      <c r="S17" s="190"/>
      <c r="T17" s="178"/>
      <c r="U17" s="178"/>
      <c r="V17" s="177">
        <f t="shared" si="3"/>
        <v>0</v>
      </c>
      <c r="W17" s="182"/>
      <c r="X17" s="282"/>
      <c r="Y17" s="269">
        <f t="shared" si="4"/>
        <v>0</v>
      </c>
      <c r="Z17" s="176"/>
    </row>
    <row r="18" spans="1:26" ht="18" customHeight="1">
      <c r="A18" s="480"/>
      <c r="B18" s="194"/>
      <c r="C18" s="188">
        <f t="shared" si="0"/>
      </c>
      <c r="D18" s="192"/>
      <c r="E18" s="193"/>
      <c r="F18" s="186"/>
      <c r="G18" s="195"/>
      <c r="H18" s="184"/>
      <c r="I18" s="183"/>
      <c r="J18" s="178"/>
      <c r="K18" s="178"/>
      <c r="L18" s="178"/>
      <c r="M18" s="178"/>
      <c r="N18" s="177">
        <f t="shared" si="2"/>
        <v>0</v>
      </c>
      <c r="O18" s="182"/>
      <c r="P18" s="178"/>
      <c r="Q18" s="178"/>
      <c r="R18" s="177">
        <f t="shared" si="1"/>
        <v>0</v>
      </c>
      <c r="S18" s="190"/>
      <c r="T18" s="178"/>
      <c r="U18" s="178"/>
      <c r="V18" s="177">
        <f t="shared" si="3"/>
        <v>0</v>
      </c>
      <c r="W18" s="182"/>
      <c r="X18" s="282"/>
      <c r="Y18" s="269">
        <f t="shared" si="4"/>
        <v>0</v>
      </c>
      <c r="Z18" s="176"/>
    </row>
    <row r="19" spans="1:26" ht="18" customHeight="1">
      <c r="A19" s="480"/>
      <c r="B19" s="194"/>
      <c r="C19" s="188">
        <f t="shared" si="0"/>
      </c>
      <c r="D19" s="192"/>
      <c r="E19" s="190"/>
      <c r="F19" s="186"/>
      <c r="G19" s="191"/>
      <c r="H19" s="184"/>
      <c r="I19" s="183"/>
      <c r="J19" s="178"/>
      <c r="K19" s="178"/>
      <c r="L19" s="178"/>
      <c r="M19" s="178"/>
      <c r="N19" s="177">
        <f t="shared" si="2"/>
        <v>0</v>
      </c>
      <c r="O19" s="182"/>
      <c r="P19" s="178"/>
      <c r="Q19" s="178"/>
      <c r="R19" s="177">
        <f t="shared" si="1"/>
        <v>0</v>
      </c>
      <c r="S19" s="190"/>
      <c r="T19" s="178"/>
      <c r="U19" s="178"/>
      <c r="V19" s="177">
        <f t="shared" si="3"/>
        <v>0</v>
      </c>
      <c r="W19" s="182"/>
      <c r="X19" s="282"/>
      <c r="Y19" s="269">
        <f t="shared" si="4"/>
        <v>0</v>
      </c>
      <c r="Z19" s="176"/>
    </row>
    <row r="20" spans="1:26" ht="18" customHeight="1">
      <c r="A20" s="480"/>
      <c r="B20" s="194"/>
      <c r="C20" s="188">
        <f t="shared" si="0"/>
      </c>
      <c r="D20" s="192"/>
      <c r="E20" s="190"/>
      <c r="F20" s="186"/>
      <c r="G20" s="191"/>
      <c r="H20" s="184"/>
      <c r="I20" s="183"/>
      <c r="J20" s="178"/>
      <c r="K20" s="178"/>
      <c r="L20" s="178"/>
      <c r="M20" s="178"/>
      <c r="N20" s="177">
        <f t="shared" si="2"/>
        <v>0</v>
      </c>
      <c r="O20" s="182"/>
      <c r="P20" s="178"/>
      <c r="Q20" s="178"/>
      <c r="R20" s="177">
        <f t="shared" si="1"/>
        <v>0</v>
      </c>
      <c r="S20" s="190"/>
      <c r="T20" s="178"/>
      <c r="U20" s="178"/>
      <c r="V20" s="177">
        <f t="shared" si="3"/>
        <v>0</v>
      </c>
      <c r="W20" s="182"/>
      <c r="X20" s="282"/>
      <c r="Y20" s="269">
        <f t="shared" si="4"/>
        <v>0</v>
      </c>
      <c r="Z20" s="176"/>
    </row>
    <row r="21" spans="1:26" ht="18" customHeight="1">
      <c r="A21" s="480"/>
      <c r="B21" s="194"/>
      <c r="C21" s="188">
        <f t="shared" si="0"/>
      </c>
      <c r="D21" s="192"/>
      <c r="E21" s="190"/>
      <c r="F21" s="186"/>
      <c r="G21" s="191"/>
      <c r="H21" s="184"/>
      <c r="I21" s="183"/>
      <c r="J21" s="178"/>
      <c r="K21" s="178"/>
      <c r="L21" s="178"/>
      <c r="M21" s="178"/>
      <c r="N21" s="177">
        <f t="shared" si="2"/>
        <v>0</v>
      </c>
      <c r="O21" s="182"/>
      <c r="P21" s="178"/>
      <c r="Q21" s="178"/>
      <c r="R21" s="177">
        <f t="shared" si="1"/>
        <v>0</v>
      </c>
      <c r="S21" s="190"/>
      <c r="T21" s="178"/>
      <c r="U21" s="178"/>
      <c r="V21" s="177">
        <f t="shared" si="3"/>
        <v>0</v>
      </c>
      <c r="W21" s="182"/>
      <c r="X21" s="282"/>
      <c r="Y21" s="269">
        <f t="shared" si="4"/>
        <v>0</v>
      </c>
      <c r="Z21" s="176"/>
    </row>
    <row r="22" spans="1:26" ht="18" customHeight="1">
      <c r="A22" s="480"/>
      <c r="B22" s="194"/>
      <c r="C22" s="188">
        <f t="shared" si="0"/>
      </c>
      <c r="D22" s="192"/>
      <c r="E22" s="190"/>
      <c r="F22" s="186"/>
      <c r="G22" s="191"/>
      <c r="H22" s="184"/>
      <c r="I22" s="183"/>
      <c r="J22" s="178"/>
      <c r="K22" s="178"/>
      <c r="L22" s="178"/>
      <c r="M22" s="178"/>
      <c r="N22" s="177">
        <f t="shared" si="2"/>
        <v>0</v>
      </c>
      <c r="O22" s="182"/>
      <c r="P22" s="178"/>
      <c r="Q22" s="178"/>
      <c r="R22" s="177">
        <f t="shared" si="1"/>
        <v>0</v>
      </c>
      <c r="S22" s="190"/>
      <c r="T22" s="178"/>
      <c r="U22" s="178"/>
      <c r="V22" s="177">
        <f t="shared" si="3"/>
        <v>0</v>
      </c>
      <c r="W22" s="182"/>
      <c r="X22" s="282"/>
      <c r="Y22" s="269">
        <f t="shared" si="4"/>
        <v>0</v>
      </c>
      <c r="Z22" s="176"/>
    </row>
    <row r="23" spans="1:26" ht="18" customHeight="1">
      <c r="A23" s="480"/>
      <c r="B23" s="194"/>
      <c r="C23" s="188">
        <f t="shared" si="0"/>
      </c>
      <c r="D23" s="192"/>
      <c r="E23" s="190"/>
      <c r="F23" s="186"/>
      <c r="G23" s="191"/>
      <c r="H23" s="184"/>
      <c r="I23" s="183"/>
      <c r="J23" s="178"/>
      <c r="K23" s="178"/>
      <c r="L23" s="178"/>
      <c r="M23" s="178"/>
      <c r="N23" s="177">
        <f t="shared" si="2"/>
        <v>0</v>
      </c>
      <c r="O23" s="182"/>
      <c r="P23" s="178"/>
      <c r="Q23" s="178"/>
      <c r="R23" s="177">
        <f t="shared" si="1"/>
        <v>0</v>
      </c>
      <c r="S23" s="190"/>
      <c r="T23" s="178"/>
      <c r="U23" s="178"/>
      <c r="V23" s="177">
        <f t="shared" si="3"/>
        <v>0</v>
      </c>
      <c r="W23" s="182"/>
      <c r="X23" s="282"/>
      <c r="Y23" s="269">
        <f t="shared" si="4"/>
        <v>0</v>
      </c>
      <c r="Z23" s="176"/>
    </row>
    <row r="24" spans="1:26" ht="18" customHeight="1">
      <c r="A24" s="480"/>
      <c r="B24" s="194"/>
      <c r="C24" s="188">
        <f t="shared" si="0"/>
      </c>
      <c r="D24" s="192"/>
      <c r="E24" s="190"/>
      <c r="F24" s="186"/>
      <c r="G24" s="191"/>
      <c r="H24" s="184"/>
      <c r="I24" s="183"/>
      <c r="J24" s="178"/>
      <c r="K24" s="178"/>
      <c r="L24" s="178"/>
      <c r="M24" s="178"/>
      <c r="N24" s="177">
        <f t="shared" si="2"/>
        <v>0</v>
      </c>
      <c r="O24" s="182"/>
      <c r="P24" s="178"/>
      <c r="Q24" s="178"/>
      <c r="R24" s="177">
        <f t="shared" si="1"/>
        <v>0</v>
      </c>
      <c r="S24" s="190"/>
      <c r="T24" s="178"/>
      <c r="U24" s="178"/>
      <c r="V24" s="177">
        <f t="shared" si="3"/>
        <v>0</v>
      </c>
      <c r="W24" s="182"/>
      <c r="X24" s="282"/>
      <c r="Y24" s="269">
        <f t="shared" si="4"/>
        <v>0</v>
      </c>
      <c r="Z24" s="176"/>
    </row>
    <row r="25" spans="1:26" ht="18" customHeight="1">
      <c r="A25" s="480"/>
      <c r="B25" s="194"/>
      <c r="C25" s="188">
        <f t="shared" si="0"/>
      </c>
      <c r="D25" s="192"/>
      <c r="E25" s="190"/>
      <c r="F25" s="186"/>
      <c r="G25" s="191"/>
      <c r="H25" s="184"/>
      <c r="I25" s="183"/>
      <c r="J25" s="178"/>
      <c r="K25" s="178"/>
      <c r="L25" s="178"/>
      <c r="M25" s="178"/>
      <c r="N25" s="177">
        <f t="shared" si="2"/>
        <v>0</v>
      </c>
      <c r="O25" s="182"/>
      <c r="P25" s="178"/>
      <c r="Q25" s="178"/>
      <c r="R25" s="177">
        <f t="shared" si="1"/>
        <v>0</v>
      </c>
      <c r="S25" s="190"/>
      <c r="T25" s="178"/>
      <c r="U25" s="178"/>
      <c r="V25" s="177">
        <f t="shared" si="3"/>
        <v>0</v>
      </c>
      <c r="W25" s="182"/>
      <c r="X25" s="282"/>
      <c r="Y25" s="269">
        <f t="shared" si="4"/>
        <v>0</v>
      </c>
      <c r="Z25" s="176"/>
    </row>
    <row r="26" spans="1:26" ht="18" customHeight="1">
      <c r="A26" s="480"/>
      <c r="B26" s="194"/>
      <c r="C26" s="188">
        <f t="shared" si="0"/>
      </c>
      <c r="D26" s="192"/>
      <c r="E26" s="190"/>
      <c r="F26" s="186"/>
      <c r="G26" s="191"/>
      <c r="H26" s="184"/>
      <c r="I26" s="183"/>
      <c r="J26" s="178"/>
      <c r="K26" s="178"/>
      <c r="L26" s="178"/>
      <c r="M26" s="178"/>
      <c r="N26" s="177">
        <f t="shared" si="2"/>
        <v>0</v>
      </c>
      <c r="O26" s="182"/>
      <c r="P26" s="178"/>
      <c r="Q26" s="178"/>
      <c r="R26" s="177">
        <f t="shared" si="1"/>
        <v>0</v>
      </c>
      <c r="S26" s="190"/>
      <c r="T26" s="178"/>
      <c r="U26" s="178"/>
      <c r="V26" s="177">
        <f t="shared" si="3"/>
        <v>0</v>
      </c>
      <c r="W26" s="182"/>
      <c r="X26" s="282"/>
      <c r="Y26" s="269">
        <f t="shared" si="4"/>
        <v>0</v>
      </c>
      <c r="Z26" s="176"/>
    </row>
    <row r="27" spans="1:26" ht="18" customHeight="1">
      <c r="A27" s="480"/>
      <c r="B27" s="194"/>
      <c r="C27" s="188">
        <f t="shared" si="0"/>
      </c>
      <c r="D27" s="192"/>
      <c r="E27" s="190"/>
      <c r="F27" s="186"/>
      <c r="G27" s="191"/>
      <c r="H27" s="184"/>
      <c r="I27" s="183"/>
      <c r="J27" s="178"/>
      <c r="K27" s="178"/>
      <c r="L27" s="178"/>
      <c r="M27" s="178"/>
      <c r="N27" s="177">
        <f t="shared" si="2"/>
        <v>0</v>
      </c>
      <c r="O27" s="182"/>
      <c r="P27" s="178"/>
      <c r="Q27" s="178"/>
      <c r="R27" s="177">
        <f t="shared" si="1"/>
        <v>0</v>
      </c>
      <c r="S27" s="190"/>
      <c r="T27" s="178"/>
      <c r="U27" s="178"/>
      <c r="V27" s="177">
        <f t="shared" si="3"/>
        <v>0</v>
      </c>
      <c r="W27" s="182"/>
      <c r="X27" s="282"/>
      <c r="Y27" s="269">
        <f t="shared" si="4"/>
        <v>0</v>
      </c>
      <c r="Z27" s="176"/>
    </row>
    <row r="28" spans="1:26" ht="18" customHeight="1">
      <c r="A28" s="480"/>
      <c r="B28" s="194"/>
      <c r="C28" s="188">
        <f t="shared" si="0"/>
      </c>
      <c r="D28" s="192"/>
      <c r="E28" s="190"/>
      <c r="F28" s="186"/>
      <c r="G28" s="191"/>
      <c r="H28" s="184"/>
      <c r="I28" s="183"/>
      <c r="J28" s="178"/>
      <c r="K28" s="178"/>
      <c r="L28" s="178"/>
      <c r="M28" s="178"/>
      <c r="N28" s="177">
        <f t="shared" si="2"/>
        <v>0</v>
      </c>
      <c r="O28" s="182"/>
      <c r="P28" s="178"/>
      <c r="Q28" s="178"/>
      <c r="R28" s="177">
        <f t="shared" si="1"/>
        <v>0</v>
      </c>
      <c r="S28" s="190"/>
      <c r="T28" s="178"/>
      <c r="U28" s="178"/>
      <c r="V28" s="177">
        <f t="shared" si="3"/>
        <v>0</v>
      </c>
      <c r="W28" s="182"/>
      <c r="X28" s="282"/>
      <c r="Y28" s="269">
        <f t="shared" si="4"/>
        <v>0</v>
      </c>
      <c r="Z28" s="176"/>
    </row>
    <row r="29" spans="1:26" ht="18" customHeight="1">
      <c r="A29" s="480"/>
      <c r="B29" s="194"/>
      <c r="C29" s="188">
        <f t="shared" si="0"/>
      </c>
      <c r="D29" s="192"/>
      <c r="E29" s="190"/>
      <c r="F29" s="186"/>
      <c r="G29" s="191"/>
      <c r="H29" s="184"/>
      <c r="I29" s="183"/>
      <c r="J29" s="178"/>
      <c r="K29" s="178"/>
      <c r="L29" s="178"/>
      <c r="M29" s="178"/>
      <c r="N29" s="177">
        <f t="shared" si="2"/>
        <v>0</v>
      </c>
      <c r="O29" s="182"/>
      <c r="P29" s="178"/>
      <c r="Q29" s="178"/>
      <c r="R29" s="177">
        <f t="shared" si="1"/>
        <v>0</v>
      </c>
      <c r="S29" s="190"/>
      <c r="T29" s="178"/>
      <c r="U29" s="178"/>
      <c r="V29" s="177">
        <f t="shared" si="3"/>
        <v>0</v>
      </c>
      <c r="W29" s="182"/>
      <c r="X29" s="282"/>
      <c r="Y29" s="269">
        <f t="shared" si="4"/>
        <v>0</v>
      </c>
      <c r="Z29" s="176"/>
    </row>
    <row r="30" spans="1:26" ht="18" customHeight="1">
      <c r="A30" s="480"/>
      <c r="B30" s="194"/>
      <c r="C30" s="188">
        <f t="shared" si="0"/>
      </c>
      <c r="D30" s="192"/>
      <c r="E30" s="190"/>
      <c r="F30" s="186"/>
      <c r="G30" s="191"/>
      <c r="H30" s="184"/>
      <c r="I30" s="183"/>
      <c r="J30" s="178"/>
      <c r="K30" s="178"/>
      <c r="L30" s="178"/>
      <c r="M30" s="178"/>
      <c r="N30" s="177">
        <f t="shared" si="2"/>
        <v>0</v>
      </c>
      <c r="O30" s="182"/>
      <c r="P30" s="178"/>
      <c r="Q30" s="178"/>
      <c r="R30" s="177">
        <f t="shared" si="1"/>
        <v>0</v>
      </c>
      <c r="S30" s="190"/>
      <c r="T30" s="178"/>
      <c r="U30" s="178"/>
      <c r="V30" s="177">
        <f t="shared" si="3"/>
        <v>0</v>
      </c>
      <c r="W30" s="182"/>
      <c r="X30" s="282"/>
      <c r="Y30" s="269">
        <f t="shared" si="4"/>
        <v>0</v>
      </c>
      <c r="Z30" s="176"/>
    </row>
    <row r="31" spans="1:26" ht="18" customHeight="1">
      <c r="A31" s="480"/>
      <c r="B31" s="194"/>
      <c r="C31" s="188">
        <f t="shared" si="0"/>
      </c>
      <c r="D31" s="192"/>
      <c r="E31" s="190"/>
      <c r="F31" s="186"/>
      <c r="G31" s="191"/>
      <c r="H31" s="184"/>
      <c r="I31" s="183"/>
      <c r="J31" s="178"/>
      <c r="K31" s="178"/>
      <c r="L31" s="178"/>
      <c r="M31" s="178"/>
      <c r="N31" s="177">
        <f t="shared" si="2"/>
        <v>0</v>
      </c>
      <c r="O31" s="182"/>
      <c r="P31" s="178"/>
      <c r="Q31" s="178"/>
      <c r="R31" s="177">
        <f t="shared" si="1"/>
        <v>0</v>
      </c>
      <c r="S31" s="190"/>
      <c r="T31" s="178"/>
      <c r="U31" s="178"/>
      <c r="V31" s="177">
        <f t="shared" si="3"/>
        <v>0</v>
      </c>
      <c r="W31" s="182"/>
      <c r="X31" s="282"/>
      <c r="Y31" s="269">
        <f t="shared" si="4"/>
        <v>0</v>
      </c>
      <c r="Z31" s="176"/>
    </row>
    <row r="32" spans="1:26" ht="18" customHeight="1">
      <c r="A32" s="480"/>
      <c r="B32" s="194"/>
      <c r="C32" s="188">
        <f t="shared" si="0"/>
      </c>
      <c r="D32" s="192"/>
      <c r="E32" s="190"/>
      <c r="F32" s="186"/>
      <c r="G32" s="191"/>
      <c r="H32" s="184"/>
      <c r="I32" s="183"/>
      <c r="J32" s="178"/>
      <c r="K32" s="178"/>
      <c r="L32" s="178"/>
      <c r="M32" s="178"/>
      <c r="N32" s="177">
        <f t="shared" si="2"/>
        <v>0</v>
      </c>
      <c r="O32" s="182"/>
      <c r="P32" s="178"/>
      <c r="Q32" s="178"/>
      <c r="R32" s="177">
        <f t="shared" si="1"/>
        <v>0</v>
      </c>
      <c r="S32" s="190"/>
      <c r="T32" s="178"/>
      <c r="U32" s="178"/>
      <c r="V32" s="177">
        <f t="shared" si="3"/>
        <v>0</v>
      </c>
      <c r="W32" s="182"/>
      <c r="X32" s="282"/>
      <c r="Y32" s="269">
        <f t="shared" si="4"/>
        <v>0</v>
      </c>
      <c r="Z32" s="176"/>
    </row>
    <row r="33" spans="1:26" ht="18" customHeight="1">
      <c r="A33" s="480"/>
      <c r="B33" s="194"/>
      <c r="C33" s="188">
        <f t="shared" si="0"/>
      </c>
      <c r="D33" s="192"/>
      <c r="E33" s="190"/>
      <c r="F33" s="186"/>
      <c r="G33" s="191"/>
      <c r="H33" s="184"/>
      <c r="I33" s="183"/>
      <c r="J33" s="178"/>
      <c r="K33" s="178"/>
      <c r="L33" s="178"/>
      <c r="M33" s="178"/>
      <c r="N33" s="177">
        <f t="shared" si="2"/>
        <v>0</v>
      </c>
      <c r="O33" s="182"/>
      <c r="P33" s="178"/>
      <c r="Q33" s="178"/>
      <c r="R33" s="177">
        <f t="shared" si="1"/>
        <v>0</v>
      </c>
      <c r="S33" s="190"/>
      <c r="T33" s="178"/>
      <c r="U33" s="178"/>
      <c r="V33" s="177">
        <f t="shared" si="3"/>
        <v>0</v>
      </c>
      <c r="W33" s="182"/>
      <c r="X33" s="282"/>
      <c r="Y33" s="269">
        <f t="shared" si="4"/>
        <v>0</v>
      </c>
      <c r="Z33" s="176"/>
    </row>
    <row r="34" spans="1:26" ht="18" customHeight="1">
      <c r="A34" s="480"/>
      <c r="B34" s="194"/>
      <c r="C34" s="188">
        <f t="shared" si="0"/>
      </c>
      <c r="D34" s="192"/>
      <c r="E34" s="190"/>
      <c r="F34" s="186"/>
      <c r="G34" s="191"/>
      <c r="H34" s="184"/>
      <c r="I34" s="183"/>
      <c r="J34" s="178"/>
      <c r="K34" s="178"/>
      <c r="L34" s="178"/>
      <c r="M34" s="178"/>
      <c r="N34" s="177">
        <f t="shared" si="2"/>
        <v>0</v>
      </c>
      <c r="O34" s="182"/>
      <c r="P34" s="178"/>
      <c r="Q34" s="178"/>
      <c r="R34" s="177">
        <f t="shared" si="1"/>
        <v>0</v>
      </c>
      <c r="S34" s="190"/>
      <c r="T34" s="178"/>
      <c r="U34" s="178"/>
      <c r="V34" s="177">
        <f t="shared" si="3"/>
        <v>0</v>
      </c>
      <c r="W34" s="182"/>
      <c r="X34" s="282"/>
      <c r="Y34" s="269">
        <f t="shared" si="4"/>
        <v>0</v>
      </c>
      <c r="Z34" s="176"/>
    </row>
    <row r="35" spans="1:26" ht="18" customHeight="1">
      <c r="A35" s="480"/>
      <c r="B35" s="194"/>
      <c r="C35" s="188">
        <f t="shared" si="0"/>
      </c>
      <c r="D35" s="192"/>
      <c r="E35" s="190"/>
      <c r="F35" s="186"/>
      <c r="G35" s="191"/>
      <c r="H35" s="184"/>
      <c r="I35" s="183"/>
      <c r="J35" s="178"/>
      <c r="K35" s="178"/>
      <c r="L35" s="178"/>
      <c r="M35" s="178"/>
      <c r="N35" s="177">
        <f t="shared" si="2"/>
        <v>0</v>
      </c>
      <c r="O35" s="182"/>
      <c r="P35" s="178"/>
      <c r="Q35" s="178"/>
      <c r="R35" s="177">
        <f t="shared" si="1"/>
        <v>0</v>
      </c>
      <c r="S35" s="190"/>
      <c r="T35" s="178"/>
      <c r="U35" s="178"/>
      <c r="V35" s="177">
        <f t="shared" si="3"/>
        <v>0</v>
      </c>
      <c r="W35" s="182"/>
      <c r="X35" s="282"/>
      <c r="Y35" s="269">
        <f t="shared" si="4"/>
        <v>0</v>
      </c>
      <c r="Z35" s="176"/>
    </row>
    <row r="36" spans="1:26" ht="18" customHeight="1">
      <c r="A36" s="480"/>
      <c r="B36" s="189"/>
      <c r="C36" s="188">
        <f t="shared" si="0"/>
      </c>
      <c r="D36" s="187"/>
      <c r="E36" s="180"/>
      <c r="F36" s="186"/>
      <c r="G36" s="185"/>
      <c r="H36" s="184"/>
      <c r="I36" s="183"/>
      <c r="J36" s="178"/>
      <c r="K36" s="178"/>
      <c r="L36" s="178"/>
      <c r="M36" s="178"/>
      <c r="N36" s="177">
        <f t="shared" si="2"/>
        <v>0</v>
      </c>
      <c r="O36" s="182"/>
      <c r="P36" s="178"/>
      <c r="Q36" s="178"/>
      <c r="R36" s="177">
        <f t="shared" si="1"/>
        <v>0</v>
      </c>
      <c r="S36" s="180"/>
      <c r="T36" s="179"/>
      <c r="U36" s="178"/>
      <c r="V36" s="177">
        <f t="shared" si="3"/>
        <v>0</v>
      </c>
      <c r="W36" s="182"/>
      <c r="X36" s="282"/>
      <c r="Y36" s="269">
        <f t="shared" si="4"/>
        <v>0</v>
      </c>
      <c r="Z36" s="176"/>
    </row>
    <row r="37" spans="1:26" ht="18" customHeight="1">
      <c r="A37" s="480"/>
      <c r="B37" s="189"/>
      <c r="C37" s="188">
        <f t="shared" si="0"/>
      </c>
      <c r="D37" s="187"/>
      <c r="E37" s="180"/>
      <c r="F37" s="186"/>
      <c r="G37" s="185"/>
      <c r="H37" s="184"/>
      <c r="I37" s="183"/>
      <c r="J37" s="178"/>
      <c r="K37" s="178"/>
      <c r="L37" s="178"/>
      <c r="M37" s="178"/>
      <c r="N37" s="177">
        <f t="shared" si="2"/>
        <v>0</v>
      </c>
      <c r="O37" s="182"/>
      <c r="P37" s="178"/>
      <c r="Q37" s="178"/>
      <c r="R37" s="177">
        <f t="shared" si="1"/>
        <v>0</v>
      </c>
      <c r="S37" s="180"/>
      <c r="T37" s="179"/>
      <c r="U37" s="178"/>
      <c r="V37" s="177">
        <f t="shared" si="3"/>
        <v>0</v>
      </c>
      <c r="W37" s="182"/>
      <c r="X37" s="282"/>
      <c r="Y37" s="269">
        <f t="shared" si="4"/>
        <v>0</v>
      </c>
      <c r="Z37" s="176"/>
    </row>
    <row r="38" spans="1:26" ht="18" customHeight="1">
      <c r="A38" s="480"/>
      <c r="B38" s="189"/>
      <c r="C38" s="188">
        <f t="shared" si="0"/>
      </c>
      <c r="D38" s="187"/>
      <c r="E38" s="180"/>
      <c r="F38" s="186"/>
      <c r="G38" s="185"/>
      <c r="H38" s="184"/>
      <c r="I38" s="183"/>
      <c r="J38" s="178"/>
      <c r="K38" s="178"/>
      <c r="L38" s="178"/>
      <c r="M38" s="178"/>
      <c r="N38" s="177">
        <f t="shared" si="2"/>
        <v>0</v>
      </c>
      <c r="O38" s="182"/>
      <c r="P38" s="178"/>
      <c r="Q38" s="178"/>
      <c r="R38" s="177">
        <f t="shared" si="1"/>
        <v>0</v>
      </c>
      <c r="S38" s="180"/>
      <c r="T38" s="179"/>
      <c r="U38" s="178"/>
      <c r="V38" s="177">
        <f t="shared" si="3"/>
        <v>0</v>
      </c>
      <c r="W38" s="182"/>
      <c r="X38" s="282"/>
      <c r="Y38" s="269">
        <f t="shared" si="4"/>
        <v>0</v>
      </c>
      <c r="Z38" s="176"/>
    </row>
    <row r="39" spans="1:26" ht="18" customHeight="1">
      <c r="A39" s="480"/>
      <c r="B39" s="189"/>
      <c r="C39" s="188">
        <f t="shared" si="0"/>
      </c>
      <c r="D39" s="187"/>
      <c r="E39" s="180"/>
      <c r="F39" s="186"/>
      <c r="G39" s="185"/>
      <c r="H39" s="184"/>
      <c r="I39" s="183"/>
      <c r="J39" s="178"/>
      <c r="K39" s="178"/>
      <c r="L39" s="178"/>
      <c r="M39" s="178"/>
      <c r="N39" s="177">
        <f t="shared" si="2"/>
        <v>0</v>
      </c>
      <c r="O39" s="182"/>
      <c r="P39" s="178"/>
      <c r="Q39" s="178"/>
      <c r="R39" s="177">
        <f t="shared" si="1"/>
        <v>0</v>
      </c>
      <c r="S39" s="180"/>
      <c r="T39" s="179"/>
      <c r="U39" s="178"/>
      <c r="V39" s="177">
        <f t="shared" si="3"/>
        <v>0</v>
      </c>
      <c r="W39" s="182"/>
      <c r="X39" s="282"/>
      <c r="Y39" s="269">
        <f t="shared" si="4"/>
        <v>0</v>
      </c>
      <c r="Z39" s="176"/>
    </row>
    <row r="40" spans="1:26" ht="18" customHeight="1">
      <c r="A40" s="480"/>
      <c r="B40" s="189"/>
      <c r="C40" s="188">
        <f t="shared" si="0"/>
      </c>
      <c r="D40" s="187"/>
      <c r="E40" s="180"/>
      <c r="F40" s="186"/>
      <c r="G40" s="185"/>
      <c r="H40" s="184"/>
      <c r="I40" s="183"/>
      <c r="J40" s="178"/>
      <c r="K40" s="178"/>
      <c r="L40" s="178"/>
      <c r="M40" s="178"/>
      <c r="N40" s="177">
        <f t="shared" si="2"/>
        <v>0</v>
      </c>
      <c r="O40" s="182"/>
      <c r="P40" s="178"/>
      <c r="Q40" s="178"/>
      <c r="R40" s="177">
        <f t="shared" si="1"/>
        <v>0</v>
      </c>
      <c r="S40" s="180"/>
      <c r="T40" s="179"/>
      <c r="U40" s="178"/>
      <c r="V40" s="177">
        <f t="shared" si="3"/>
        <v>0</v>
      </c>
      <c r="W40" s="182"/>
      <c r="X40" s="282"/>
      <c r="Y40" s="269">
        <f t="shared" si="4"/>
        <v>0</v>
      </c>
      <c r="Z40" s="176"/>
    </row>
    <row r="41" spans="1:26" ht="18" customHeight="1">
      <c r="A41" s="480"/>
      <c r="B41" s="189"/>
      <c r="C41" s="188">
        <f t="shared" si="0"/>
      </c>
      <c r="D41" s="187"/>
      <c r="E41" s="180"/>
      <c r="F41" s="186"/>
      <c r="G41" s="185"/>
      <c r="H41" s="184"/>
      <c r="I41" s="183"/>
      <c r="J41" s="178"/>
      <c r="K41" s="178"/>
      <c r="L41" s="178"/>
      <c r="M41" s="178"/>
      <c r="N41" s="177">
        <f t="shared" si="2"/>
        <v>0</v>
      </c>
      <c r="O41" s="182"/>
      <c r="P41" s="178"/>
      <c r="Q41" s="178"/>
      <c r="R41" s="177">
        <f t="shared" si="1"/>
        <v>0</v>
      </c>
      <c r="S41" s="180"/>
      <c r="T41" s="179"/>
      <c r="U41" s="178"/>
      <c r="V41" s="177">
        <f t="shared" si="3"/>
        <v>0</v>
      </c>
      <c r="W41" s="182"/>
      <c r="X41" s="282"/>
      <c r="Y41" s="269">
        <f t="shared" si="4"/>
        <v>0</v>
      </c>
      <c r="Z41" s="176"/>
    </row>
    <row r="42" spans="1:26" ht="18" customHeight="1">
      <c r="A42" s="480"/>
      <c r="B42" s="189"/>
      <c r="C42" s="188">
        <f t="shared" si="0"/>
      </c>
      <c r="D42" s="187"/>
      <c r="E42" s="180"/>
      <c r="F42" s="186"/>
      <c r="G42" s="185"/>
      <c r="H42" s="184"/>
      <c r="I42" s="183"/>
      <c r="J42" s="178"/>
      <c r="K42" s="178"/>
      <c r="L42" s="178"/>
      <c r="M42" s="178"/>
      <c r="N42" s="177">
        <f t="shared" si="2"/>
        <v>0</v>
      </c>
      <c r="O42" s="182"/>
      <c r="P42" s="178"/>
      <c r="Q42" s="178"/>
      <c r="R42" s="177">
        <f t="shared" si="1"/>
        <v>0</v>
      </c>
      <c r="S42" s="180"/>
      <c r="T42" s="179"/>
      <c r="U42" s="178"/>
      <c r="V42" s="177">
        <f t="shared" si="3"/>
        <v>0</v>
      </c>
      <c r="W42" s="182"/>
      <c r="X42" s="282"/>
      <c r="Y42" s="269">
        <f t="shared" si="4"/>
        <v>0</v>
      </c>
      <c r="Z42" s="176"/>
    </row>
    <row r="43" spans="1:26" ht="18" customHeight="1">
      <c r="A43" s="480"/>
      <c r="B43" s="189"/>
      <c r="C43" s="188">
        <f t="shared" si="0"/>
      </c>
      <c r="D43" s="187"/>
      <c r="E43" s="180"/>
      <c r="F43" s="186"/>
      <c r="G43" s="185"/>
      <c r="H43" s="184"/>
      <c r="I43" s="183"/>
      <c r="J43" s="178"/>
      <c r="K43" s="178"/>
      <c r="L43" s="178"/>
      <c r="M43" s="178"/>
      <c r="N43" s="177">
        <f t="shared" si="2"/>
        <v>0</v>
      </c>
      <c r="O43" s="182"/>
      <c r="P43" s="178"/>
      <c r="Q43" s="178"/>
      <c r="R43" s="177">
        <f t="shared" si="1"/>
        <v>0</v>
      </c>
      <c r="S43" s="180"/>
      <c r="T43" s="179"/>
      <c r="U43" s="178"/>
      <c r="V43" s="177">
        <f t="shared" si="3"/>
        <v>0</v>
      </c>
      <c r="W43" s="182"/>
      <c r="X43" s="282"/>
      <c r="Y43" s="269">
        <f t="shared" si="4"/>
        <v>0</v>
      </c>
      <c r="Z43" s="176"/>
    </row>
    <row r="44" spans="1:26" ht="18" customHeight="1">
      <c r="A44" s="480"/>
      <c r="B44" s="189"/>
      <c r="C44" s="188">
        <f t="shared" si="0"/>
      </c>
      <c r="D44" s="187"/>
      <c r="E44" s="180"/>
      <c r="F44" s="186"/>
      <c r="G44" s="185"/>
      <c r="H44" s="184"/>
      <c r="I44" s="183"/>
      <c r="J44" s="178"/>
      <c r="K44" s="178"/>
      <c r="L44" s="178"/>
      <c r="M44" s="178"/>
      <c r="N44" s="177">
        <f t="shared" si="2"/>
        <v>0</v>
      </c>
      <c r="O44" s="182"/>
      <c r="P44" s="178"/>
      <c r="Q44" s="178"/>
      <c r="R44" s="177">
        <f t="shared" si="1"/>
        <v>0</v>
      </c>
      <c r="S44" s="180"/>
      <c r="T44" s="179"/>
      <c r="U44" s="178"/>
      <c r="V44" s="177">
        <f t="shared" si="3"/>
        <v>0</v>
      </c>
      <c r="W44" s="182"/>
      <c r="X44" s="282"/>
      <c r="Y44" s="269">
        <f t="shared" si="4"/>
        <v>0</v>
      </c>
      <c r="Z44" s="176"/>
    </row>
    <row r="45" spans="1:26" ht="18" customHeight="1">
      <c r="A45" s="480"/>
      <c r="B45" s="189"/>
      <c r="C45" s="188">
        <f t="shared" si="0"/>
      </c>
      <c r="D45" s="187"/>
      <c r="E45" s="180"/>
      <c r="F45" s="186"/>
      <c r="G45" s="185"/>
      <c r="H45" s="184"/>
      <c r="I45" s="183"/>
      <c r="J45" s="178"/>
      <c r="K45" s="178"/>
      <c r="L45" s="178"/>
      <c r="M45" s="178"/>
      <c r="N45" s="177">
        <f t="shared" si="2"/>
        <v>0</v>
      </c>
      <c r="O45" s="182"/>
      <c r="P45" s="178"/>
      <c r="Q45" s="178"/>
      <c r="R45" s="181">
        <f t="shared" si="1"/>
        <v>0</v>
      </c>
      <c r="S45" s="180"/>
      <c r="T45" s="179"/>
      <c r="U45" s="178"/>
      <c r="V45" s="177">
        <f t="shared" si="3"/>
        <v>0</v>
      </c>
      <c r="W45" s="182"/>
      <c r="X45" s="282"/>
      <c r="Y45" s="269">
        <f t="shared" si="4"/>
        <v>0</v>
      </c>
      <c r="Z45" s="176"/>
    </row>
    <row r="46" spans="1:26" ht="18" customHeight="1">
      <c r="A46" s="480"/>
      <c r="B46" s="189"/>
      <c r="C46" s="188">
        <f t="shared" si="0"/>
      </c>
      <c r="D46" s="187"/>
      <c r="E46" s="180"/>
      <c r="F46" s="186"/>
      <c r="G46" s="185"/>
      <c r="H46" s="184"/>
      <c r="I46" s="183"/>
      <c r="J46" s="178"/>
      <c r="K46" s="178"/>
      <c r="L46" s="178"/>
      <c r="M46" s="178"/>
      <c r="N46" s="181">
        <f t="shared" si="2"/>
        <v>0</v>
      </c>
      <c r="O46" s="182"/>
      <c r="P46" s="178"/>
      <c r="Q46" s="178"/>
      <c r="R46" s="181">
        <f t="shared" si="1"/>
        <v>0</v>
      </c>
      <c r="S46" s="180"/>
      <c r="T46" s="179"/>
      <c r="U46" s="178"/>
      <c r="V46" s="177">
        <f t="shared" si="3"/>
        <v>0</v>
      </c>
      <c r="W46" s="182"/>
      <c r="X46" s="282"/>
      <c r="Y46" s="269">
        <f t="shared" si="4"/>
        <v>0</v>
      </c>
      <c r="Z46" s="176"/>
    </row>
    <row r="47" spans="1:26" ht="18" customHeight="1" thickBot="1">
      <c r="A47" s="480"/>
      <c r="B47" s="175"/>
      <c r="C47" s="174">
        <f t="shared" si="0"/>
      </c>
      <c r="D47" s="173"/>
      <c r="E47" s="170"/>
      <c r="F47" s="172"/>
      <c r="G47" s="172"/>
      <c r="H47" s="170"/>
      <c r="I47" s="171"/>
      <c r="J47" s="169"/>
      <c r="K47" s="169"/>
      <c r="L47" s="169"/>
      <c r="M47" s="169"/>
      <c r="N47" s="168">
        <f t="shared" si="2"/>
        <v>0</v>
      </c>
      <c r="O47" s="167"/>
      <c r="P47" s="169"/>
      <c r="Q47" s="169"/>
      <c r="R47" s="168">
        <f t="shared" si="1"/>
        <v>0</v>
      </c>
      <c r="S47" s="170"/>
      <c r="T47" s="169"/>
      <c r="U47" s="169"/>
      <c r="V47" s="168">
        <f t="shared" si="3"/>
        <v>0</v>
      </c>
      <c r="W47" s="167"/>
      <c r="X47" s="283"/>
      <c r="Y47" s="270">
        <f t="shared" si="4"/>
        <v>0</v>
      </c>
      <c r="Z47" s="166"/>
    </row>
    <row r="48" spans="1:26" ht="18" customHeight="1" thickTop="1">
      <c r="A48" s="165"/>
      <c r="B48" s="165"/>
      <c r="C48" s="164"/>
      <c r="D48" s="163"/>
      <c r="E48" s="157"/>
      <c r="F48" s="162"/>
      <c r="G48" s="162"/>
      <c r="H48" s="157"/>
      <c r="I48" s="161"/>
      <c r="J48" s="158"/>
      <c r="K48" s="159"/>
      <c r="L48" s="160"/>
      <c r="M48" s="159"/>
      <c r="N48" s="154">
        <f>SUM(N5:N47)</f>
        <v>0</v>
      </c>
      <c r="O48" s="153"/>
      <c r="P48" s="158"/>
      <c r="Q48" s="155"/>
      <c r="R48" s="154">
        <f>SUM(R5:R47)</f>
        <v>0</v>
      </c>
      <c r="S48" s="157"/>
      <c r="T48" s="156"/>
      <c r="U48" s="155"/>
      <c r="V48" s="154">
        <f>SUM(V5:V47)</f>
        <v>0</v>
      </c>
      <c r="W48" s="153"/>
      <c r="X48" s="280">
        <f>SUM(X5:X47)</f>
        <v>0</v>
      </c>
      <c r="Y48" s="271">
        <f>SUM(Y5:Y47)</f>
        <v>0</v>
      </c>
      <c r="Z48" s="152"/>
    </row>
  </sheetData>
  <sheetProtection/>
  <mergeCells count="24">
    <mergeCell ref="C1:Z1"/>
    <mergeCell ref="E2:L2"/>
    <mergeCell ref="Q2:X2"/>
    <mergeCell ref="N2:P2"/>
    <mergeCell ref="W3:W4"/>
    <mergeCell ref="Y3:Y4"/>
    <mergeCell ref="A1:B1"/>
    <mergeCell ref="A3:A4"/>
    <mergeCell ref="T3:U3"/>
    <mergeCell ref="L3:M3"/>
    <mergeCell ref="N3:N4"/>
    <mergeCell ref="O3:O4"/>
    <mergeCell ref="R3:R4"/>
    <mergeCell ref="I3:I4"/>
    <mergeCell ref="P3:Q3"/>
    <mergeCell ref="D3:D4"/>
    <mergeCell ref="B3:B4"/>
    <mergeCell ref="C3:C4"/>
    <mergeCell ref="J3:K3"/>
    <mergeCell ref="E3:G4"/>
    <mergeCell ref="Z3:Z4"/>
    <mergeCell ref="H3:H4"/>
    <mergeCell ref="X3:X4"/>
    <mergeCell ref="V3:V4"/>
  </mergeCells>
  <conditionalFormatting sqref="Q2:X2 E2:L2">
    <cfRule type="cellIs" priority="2" dxfId="29" operator="equal" stopIfTrue="1">
      <formula>0</formula>
    </cfRule>
  </conditionalFormatting>
  <conditionalFormatting sqref="A5:A47">
    <cfRule type="containsBlanks" priority="1" dxfId="0" stopIfTrue="1">
      <formula>LEN(TRIM(A5))=0</formula>
    </cfRule>
  </conditionalFormatting>
  <dataValidations count="5">
    <dataValidation type="list" allowBlank="1" showInputMessage="1" showErrorMessage="1" sqref="H65518:H65536 GQ65518:GS65536">
      <formula1>"航空機,JR特急あり,JR特急なし,私鉄,船,路線バス,団体所有車両,自家用車,レンタカー,貸切バス大型,貸切バス中型,貸切バス小型,マイクロバス,徒歩,その他"</formula1>
    </dataValidation>
    <dataValidation type="list" allowBlank="1" sqref="F5:F47">
      <formula1>"⇒,⇔,－"</formula1>
    </dataValidation>
    <dataValidation type="list" allowBlank="1" sqref="H5:H47">
      <formula1>"航空機,JR特急あり,JR特急なし,私鉄,船,路線バス,団体所有車両,自家用車,レンタカー,貸切バス大型,貸切バス中型,貸切バス小型,マイクロバス,徒歩,その他"</formula1>
    </dataValidation>
    <dataValidation type="list" allowBlank="1" showInputMessage="1" showErrorMessage="1" sqref="P5:P47">
      <formula1>"1100,2200"</formula1>
    </dataValidation>
    <dataValidation type="list" allowBlank="1" showInputMessage="1" showErrorMessage="1" sqref="A5:A47">
      <formula1>"1回目,2回目,3回目"</formula1>
    </dataValidation>
  </dataValidations>
  <printOptions horizontalCentered="1"/>
  <pageMargins left="0.7086614173228347" right="0.7086614173228347" top="0.7480314960629921" bottom="0.7480314960629921" header="0.31496062992125984" footer="0.31496062992125984"/>
  <pageSetup fitToWidth="2" horizontalDpi="600" verticalDpi="600" orientation="landscape" paperSize="9" scale="46" r:id="rId1"/>
</worksheet>
</file>

<file path=xl/worksheets/sheet5.xml><?xml version="1.0" encoding="utf-8"?>
<worksheet xmlns="http://schemas.openxmlformats.org/spreadsheetml/2006/main" xmlns:r="http://schemas.openxmlformats.org/officeDocument/2006/relationships">
  <sheetPr>
    <tabColor theme="9" tint="0.5999900102615356"/>
    <pageSetUpPr fitToPage="1"/>
  </sheetPr>
  <dimension ref="A2:AI60"/>
  <sheetViews>
    <sheetView showGridLines="0" zoomScaleSheetLayoutView="100" zoomScalePageLayoutView="80" workbookViewId="0" topLeftCell="A1">
      <selection activeCell="B10" sqref="B10"/>
    </sheetView>
  </sheetViews>
  <sheetFormatPr defaultColWidth="3.625" defaultRowHeight="13.5"/>
  <cols>
    <col min="1" max="1" width="7.125" style="211" customWidth="1"/>
    <col min="2" max="3" width="3.625" style="210" customWidth="1"/>
    <col min="4" max="4" width="15.875" style="210" customWidth="1"/>
    <col min="5" max="6" width="13.50390625" style="210" customWidth="1"/>
    <col min="7" max="7" width="7.75390625" style="210" customWidth="1"/>
    <col min="8" max="8" width="13.625" style="210" customWidth="1"/>
    <col min="9" max="9" width="6.75390625" style="210" customWidth="1"/>
    <col min="10" max="10" width="14.75390625" style="210" customWidth="1"/>
    <col min="11" max="11" width="6.75390625" style="210" customWidth="1"/>
    <col min="12" max="12" width="15.25390625" style="210" customWidth="1"/>
    <col min="13" max="13" width="6.75390625" style="210" customWidth="1"/>
    <col min="14" max="14" width="3.625" style="210" customWidth="1"/>
    <col min="15" max="15" width="7.125" style="210" customWidth="1"/>
    <col min="16" max="236" width="3.625" style="210" customWidth="1"/>
    <col min="237" max="16384" width="3.625" style="210" customWidth="1"/>
  </cols>
  <sheetData>
    <row r="1" ht="9.75" customHeight="1"/>
    <row r="2" spans="1:18" ht="18" customHeight="1">
      <c r="A2" s="607" t="s">
        <v>560</v>
      </c>
      <c r="B2" s="608"/>
      <c r="C2" s="629" t="s">
        <v>639</v>
      </c>
      <c r="D2" s="629"/>
      <c r="E2" s="629"/>
      <c r="F2" s="629"/>
      <c r="G2" s="629"/>
      <c r="H2" s="629"/>
      <c r="I2" s="629"/>
      <c r="J2" s="629"/>
      <c r="K2" s="629"/>
      <c r="L2" s="629"/>
      <c r="M2" s="629"/>
      <c r="N2" s="629"/>
      <c r="O2" s="629"/>
      <c r="P2" s="629"/>
      <c r="Q2" s="629"/>
      <c r="R2" s="629"/>
    </row>
    <row r="3" spans="1:18" ht="4.5" customHeight="1">
      <c r="A3" s="246"/>
      <c r="B3" s="245"/>
      <c r="P3" s="272"/>
      <c r="Q3" s="273"/>
      <c r="R3" s="273"/>
    </row>
    <row r="4" spans="1:18" ht="18" customHeight="1">
      <c r="A4" s="656" t="s">
        <v>543</v>
      </c>
      <c r="B4" s="656"/>
      <c r="C4" s="657">
        <f>'【様式11_2】経費報告書兼支払依頼書'!M5:M5</f>
        <v>0</v>
      </c>
      <c r="D4" s="657"/>
      <c r="E4" s="657"/>
      <c r="F4" s="620" t="s">
        <v>542</v>
      </c>
      <c r="G4" s="620"/>
      <c r="H4" s="620"/>
      <c r="I4" s="628">
        <f>'【様式11_2】経費報告書兼支払依頼書'!M6:M6</f>
        <v>0</v>
      </c>
      <c r="J4" s="628"/>
      <c r="K4" s="628"/>
      <c r="L4" s="628"/>
      <c r="N4" s="274"/>
      <c r="O4" s="625" t="s">
        <v>532</v>
      </c>
      <c r="P4" s="626"/>
      <c r="Q4" s="626"/>
      <c r="R4" s="627"/>
    </row>
    <row r="5" spans="13:18" ht="18" customHeight="1">
      <c r="M5" s="287"/>
      <c r="N5" s="275" t="s">
        <v>531</v>
      </c>
      <c r="O5" s="625" t="s">
        <v>559</v>
      </c>
      <c r="P5" s="626"/>
      <c r="Q5" s="626"/>
      <c r="R5" s="627"/>
    </row>
    <row r="6" spans="1:20" ht="18" customHeight="1">
      <c r="A6" s="661" t="s">
        <v>530</v>
      </c>
      <c r="B6" s="662"/>
      <c r="C6" s="662"/>
      <c r="D6" s="663"/>
      <c r="E6" s="288" t="s">
        <v>640</v>
      </c>
      <c r="F6" s="250"/>
      <c r="G6" s="250"/>
      <c r="I6" s="622" t="s">
        <v>708</v>
      </c>
      <c r="J6" s="622"/>
      <c r="K6" s="623"/>
      <c r="L6" s="623"/>
      <c r="M6" s="624"/>
      <c r="N6" s="275"/>
      <c r="O6" s="625" t="s">
        <v>709</v>
      </c>
      <c r="P6" s="626"/>
      <c r="Q6" s="626"/>
      <c r="R6" s="627"/>
      <c r="S6" s="244"/>
      <c r="T6" s="244"/>
    </row>
    <row r="7" spans="1:20" s="244" customFormat="1" ht="18" customHeight="1">
      <c r="A7" s="664" t="s">
        <v>510</v>
      </c>
      <c r="B7" s="666" t="s">
        <v>509</v>
      </c>
      <c r="C7" s="653" t="s">
        <v>529</v>
      </c>
      <c r="D7" s="641"/>
      <c r="E7" s="637" t="s">
        <v>528</v>
      </c>
      <c r="F7" s="654" t="s">
        <v>527</v>
      </c>
      <c r="G7" s="659" t="s">
        <v>526</v>
      </c>
      <c r="H7" s="653" t="s">
        <v>549</v>
      </c>
      <c r="I7" s="639" t="s">
        <v>525</v>
      </c>
      <c r="J7" s="641" t="s">
        <v>524</v>
      </c>
      <c r="K7" s="639" t="s">
        <v>511</v>
      </c>
      <c r="L7" s="637" t="s">
        <v>36</v>
      </c>
      <c r="M7" s="639" t="s">
        <v>511</v>
      </c>
      <c r="N7" s="637" t="s">
        <v>544</v>
      </c>
      <c r="O7" s="641"/>
      <c r="P7" s="641"/>
      <c r="Q7" s="641"/>
      <c r="R7" s="642"/>
      <c r="S7" s="210"/>
      <c r="T7" s="210"/>
    </row>
    <row r="8" spans="1:18" s="244" customFormat="1" ht="18" customHeight="1">
      <c r="A8" s="665"/>
      <c r="B8" s="640"/>
      <c r="C8" s="643"/>
      <c r="D8" s="643"/>
      <c r="E8" s="638"/>
      <c r="F8" s="655"/>
      <c r="G8" s="660"/>
      <c r="H8" s="643"/>
      <c r="I8" s="640"/>
      <c r="J8" s="643"/>
      <c r="K8" s="640"/>
      <c r="L8" s="638"/>
      <c r="M8" s="640"/>
      <c r="N8" s="638"/>
      <c r="O8" s="643"/>
      <c r="P8" s="643"/>
      <c r="Q8" s="643"/>
      <c r="R8" s="644"/>
    </row>
    <row r="9" spans="1:35" ht="18" customHeight="1">
      <c r="A9" s="243"/>
      <c r="B9" s="236">
        <f aca="true" t="shared" si="0" ref="B9:B25">IF(A9,TEXT(A9,"aaa"),"")</f>
      </c>
      <c r="C9" s="658"/>
      <c r="D9" s="658"/>
      <c r="E9" s="242"/>
      <c r="F9" s="241"/>
      <c r="G9" s="240"/>
      <c r="H9" s="239"/>
      <c r="I9" s="238"/>
      <c r="J9" s="239"/>
      <c r="K9" s="238"/>
      <c r="L9" s="249"/>
      <c r="M9" s="238"/>
      <c r="N9" s="630"/>
      <c r="O9" s="631"/>
      <c r="P9" s="631"/>
      <c r="Q9" s="631"/>
      <c r="R9" s="632"/>
      <c r="S9" s="286"/>
      <c r="T9" s="286"/>
      <c r="U9" s="286"/>
      <c r="W9" s="286"/>
      <c r="X9" s="286"/>
      <c r="Y9" s="286"/>
      <c r="Z9" s="286"/>
      <c r="AA9" s="286"/>
      <c r="AB9" s="286"/>
      <c r="AC9" s="286"/>
      <c r="AD9" s="286"/>
      <c r="AE9" s="286"/>
      <c r="AF9" s="286"/>
      <c r="AG9" s="286"/>
      <c r="AH9" s="286"/>
      <c r="AI9" s="286"/>
    </row>
    <row r="10" spans="1:18" ht="18" customHeight="1">
      <c r="A10" s="237"/>
      <c r="B10" s="236">
        <f t="shared" si="0"/>
      </c>
      <c r="C10" s="650"/>
      <c r="D10" s="650"/>
      <c r="E10" s="235"/>
      <c r="F10" s="234"/>
      <c r="G10" s="233"/>
      <c r="H10" s="232"/>
      <c r="I10" s="231"/>
      <c r="J10" s="232"/>
      <c r="K10" s="231"/>
      <c r="L10" s="232"/>
      <c r="M10" s="231"/>
      <c r="N10" s="633"/>
      <c r="O10" s="634"/>
      <c r="P10" s="634"/>
      <c r="Q10" s="634"/>
      <c r="R10" s="635"/>
    </row>
    <row r="11" spans="1:18" ht="18" customHeight="1">
      <c r="A11" s="237"/>
      <c r="B11" s="236">
        <f t="shared" si="0"/>
      </c>
      <c r="C11" s="650"/>
      <c r="D11" s="650"/>
      <c r="E11" s="235"/>
      <c r="F11" s="234"/>
      <c r="G11" s="233"/>
      <c r="H11" s="232"/>
      <c r="I11" s="231"/>
      <c r="J11" s="232"/>
      <c r="K11" s="231"/>
      <c r="L11" s="232"/>
      <c r="M11" s="231"/>
      <c r="N11" s="633"/>
      <c r="O11" s="634"/>
      <c r="P11" s="634"/>
      <c r="Q11" s="634"/>
      <c r="R11" s="635"/>
    </row>
    <row r="12" spans="1:18" ht="18" customHeight="1">
      <c r="A12" s="237"/>
      <c r="B12" s="236">
        <f t="shared" si="0"/>
      </c>
      <c r="C12" s="650"/>
      <c r="D12" s="650"/>
      <c r="E12" s="235"/>
      <c r="F12" s="234"/>
      <c r="G12" s="233"/>
      <c r="H12" s="232"/>
      <c r="I12" s="231"/>
      <c r="J12" s="232"/>
      <c r="K12" s="231"/>
      <c r="L12" s="232"/>
      <c r="M12" s="231"/>
      <c r="N12" s="633"/>
      <c r="O12" s="634"/>
      <c r="P12" s="634"/>
      <c r="Q12" s="634"/>
      <c r="R12" s="635"/>
    </row>
    <row r="13" spans="1:18" ht="18" customHeight="1">
      <c r="A13" s="237"/>
      <c r="B13" s="236">
        <f t="shared" si="0"/>
      </c>
      <c r="C13" s="650"/>
      <c r="D13" s="650"/>
      <c r="E13" s="235"/>
      <c r="F13" s="234"/>
      <c r="G13" s="233"/>
      <c r="H13" s="232"/>
      <c r="I13" s="231"/>
      <c r="J13" s="232"/>
      <c r="K13" s="231"/>
      <c r="L13" s="232"/>
      <c r="M13" s="231"/>
      <c r="N13" s="633"/>
      <c r="O13" s="634"/>
      <c r="P13" s="634"/>
      <c r="Q13" s="634"/>
      <c r="R13" s="635"/>
    </row>
    <row r="14" spans="1:18" ht="18" customHeight="1">
      <c r="A14" s="237"/>
      <c r="B14" s="236">
        <f t="shared" si="0"/>
      </c>
      <c r="C14" s="650"/>
      <c r="D14" s="650"/>
      <c r="E14" s="235"/>
      <c r="F14" s="234"/>
      <c r="G14" s="233"/>
      <c r="H14" s="232"/>
      <c r="I14" s="231"/>
      <c r="J14" s="232"/>
      <c r="K14" s="231"/>
      <c r="L14" s="232"/>
      <c r="M14" s="231"/>
      <c r="N14" s="633"/>
      <c r="O14" s="634"/>
      <c r="P14" s="634"/>
      <c r="Q14" s="634"/>
      <c r="R14" s="635"/>
    </row>
    <row r="15" spans="1:18" ht="18" customHeight="1">
      <c r="A15" s="237"/>
      <c r="B15" s="236">
        <f t="shared" si="0"/>
      </c>
      <c r="C15" s="650"/>
      <c r="D15" s="650"/>
      <c r="E15" s="235"/>
      <c r="F15" s="234"/>
      <c r="G15" s="233"/>
      <c r="H15" s="232"/>
      <c r="I15" s="231"/>
      <c r="J15" s="232"/>
      <c r="K15" s="231"/>
      <c r="L15" s="232"/>
      <c r="M15" s="231"/>
      <c r="N15" s="633"/>
      <c r="O15" s="634"/>
      <c r="P15" s="634"/>
      <c r="Q15" s="634"/>
      <c r="R15" s="635"/>
    </row>
    <row r="16" spans="1:18" ht="18" customHeight="1">
      <c r="A16" s="237"/>
      <c r="B16" s="236">
        <f t="shared" si="0"/>
      </c>
      <c r="C16" s="650"/>
      <c r="D16" s="650"/>
      <c r="E16" s="235"/>
      <c r="F16" s="234"/>
      <c r="G16" s="233"/>
      <c r="H16" s="232"/>
      <c r="I16" s="231"/>
      <c r="J16" s="232"/>
      <c r="K16" s="231"/>
      <c r="L16" s="232"/>
      <c r="M16" s="231"/>
      <c r="N16" s="633"/>
      <c r="O16" s="634"/>
      <c r="P16" s="634"/>
      <c r="Q16" s="634"/>
      <c r="R16" s="635"/>
    </row>
    <row r="17" spans="1:18" ht="18" customHeight="1">
      <c r="A17" s="237"/>
      <c r="B17" s="236">
        <f t="shared" si="0"/>
      </c>
      <c r="C17" s="650"/>
      <c r="D17" s="650"/>
      <c r="E17" s="235"/>
      <c r="F17" s="234"/>
      <c r="G17" s="233"/>
      <c r="H17" s="232"/>
      <c r="I17" s="231"/>
      <c r="J17" s="232"/>
      <c r="K17" s="231"/>
      <c r="L17" s="232"/>
      <c r="M17" s="231"/>
      <c r="N17" s="633"/>
      <c r="O17" s="634"/>
      <c r="P17" s="634"/>
      <c r="Q17" s="634"/>
      <c r="R17" s="635"/>
    </row>
    <row r="18" spans="1:18" ht="18" customHeight="1">
      <c r="A18" s="237"/>
      <c r="B18" s="236">
        <f t="shared" si="0"/>
      </c>
      <c r="C18" s="650"/>
      <c r="D18" s="650"/>
      <c r="E18" s="235"/>
      <c r="F18" s="234"/>
      <c r="G18" s="233"/>
      <c r="H18" s="232"/>
      <c r="I18" s="231"/>
      <c r="J18" s="232"/>
      <c r="K18" s="231"/>
      <c r="L18" s="232"/>
      <c r="M18" s="231"/>
      <c r="N18" s="633"/>
      <c r="O18" s="634"/>
      <c r="P18" s="634"/>
      <c r="Q18" s="634"/>
      <c r="R18" s="635"/>
    </row>
    <row r="19" spans="1:18" ht="18" customHeight="1">
      <c r="A19" s="237"/>
      <c r="B19" s="236">
        <f t="shared" si="0"/>
      </c>
      <c r="C19" s="650"/>
      <c r="D19" s="650"/>
      <c r="E19" s="235"/>
      <c r="F19" s="234"/>
      <c r="G19" s="233"/>
      <c r="H19" s="232"/>
      <c r="I19" s="231"/>
      <c r="J19" s="232"/>
      <c r="K19" s="231"/>
      <c r="L19" s="232"/>
      <c r="M19" s="231"/>
      <c r="N19" s="633"/>
      <c r="O19" s="634"/>
      <c r="P19" s="634"/>
      <c r="Q19" s="634"/>
      <c r="R19" s="635"/>
    </row>
    <row r="20" spans="1:18" ht="18" customHeight="1">
      <c r="A20" s="237"/>
      <c r="B20" s="236">
        <f t="shared" si="0"/>
      </c>
      <c r="C20" s="650"/>
      <c r="D20" s="650"/>
      <c r="E20" s="235"/>
      <c r="F20" s="234"/>
      <c r="G20" s="233"/>
      <c r="H20" s="232"/>
      <c r="I20" s="231"/>
      <c r="J20" s="232"/>
      <c r="K20" s="231"/>
      <c r="L20" s="232"/>
      <c r="M20" s="231"/>
      <c r="N20" s="633"/>
      <c r="O20" s="634"/>
      <c r="P20" s="634"/>
      <c r="Q20" s="634"/>
      <c r="R20" s="635"/>
    </row>
    <row r="21" spans="1:18" ht="18" customHeight="1">
      <c r="A21" s="237"/>
      <c r="B21" s="236">
        <f t="shared" si="0"/>
      </c>
      <c r="C21" s="650"/>
      <c r="D21" s="650"/>
      <c r="E21" s="235"/>
      <c r="F21" s="234"/>
      <c r="G21" s="233"/>
      <c r="H21" s="232"/>
      <c r="I21" s="231"/>
      <c r="J21" s="232"/>
      <c r="K21" s="231"/>
      <c r="L21" s="232"/>
      <c r="M21" s="231"/>
      <c r="N21" s="633"/>
      <c r="O21" s="634"/>
      <c r="P21" s="634"/>
      <c r="Q21" s="634"/>
      <c r="R21" s="635"/>
    </row>
    <row r="22" spans="1:18" ht="18" customHeight="1">
      <c r="A22" s="237"/>
      <c r="B22" s="236">
        <f t="shared" si="0"/>
      </c>
      <c r="C22" s="650"/>
      <c r="D22" s="650"/>
      <c r="E22" s="235"/>
      <c r="F22" s="234"/>
      <c r="G22" s="233"/>
      <c r="H22" s="232"/>
      <c r="I22" s="231"/>
      <c r="J22" s="232"/>
      <c r="K22" s="231"/>
      <c r="L22" s="232"/>
      <c r="M22" s="231"/>
      <c r="N22" s="633"/>
      <c r="O22" s="634"/>
      <c r="P22" s="634"/>
      <c r="Q22" s="634"/>
      <c r="R22" s="635"/>
    </row>
    <row r="23" spans="1:18" ht="18" customHeight="1">
      <c r="A23" s="237"/>
      <c r="B23" s="236">
        <f t="shared" si="0"/>
      </c>
      <c r="C23" s="650"/>
      <c r="D23" s="650"/>
      <c r="E23" s="235"/>
      <c r="F23" s="234"/>
      <c r="G23" s="233"/>
      <c r="H23" s="232"/>
      <c r="I23" s="231"/>
      <c r="J23" s="232"/>
      <c r="K23" s="231"/>
      <c r="L23" s="232"/>
      <c r="M23" s="231"/>
      <c r="N23" s="633"/>
      <c r="O23" s="634"/>
      <c r="P23" s="634"/>
      <c r="Q23" s="634"/>
      <c r="R23" s="635"/>
    </row>
    <row r="24" spans="1:18" ht="18" customHeight="1">
      <c r="A24" s="237"/>
      <c r="B24" s="236">
        <f t="shared" si="0"/>
      </c>
      <c r="C24" s="650"/>
      <c r="D24" s="650"/>
      <c r="E24" s="235"/>
      <c r="F24" s="234"/>
      <c r="G24" s="233"/>
      <c r="H24" s="232"/>
      <c r="I24" s="231"/>
      <c r="J24" s="232"/>
      <c r="K24" s="231"/>
      <c r="L24" s="232"/>
      <c r="M24" s="231"/>
      <c r="N24" s="633"/>
      <c r="O24" s="634"/>
      <c r="P24" s="634"/>
      <c r="Q24" s="634"/>
      <c r="R24" s="635"/>
    </row>
    <row r="25" spans="1:18" ht="18" customHeight="1" thickBot="1">
      <c r="A25" s="230"/>
      <c r="B25" s="229">
        <f t="shared" si="0"/>
      </c>
      <c r="C25" s="645"/>
      <c r="D25" s="645"/>
      <c r="E25" s="228"/>
      <c r="F25" s="227"/>
      <c r="G25" s="226"/>
      <c r="H25" s="225"/>
      <c r="I25" s="224"/>
      <c r="J25" s="225"/>
      <c r="K25" s="224"/>
      <c r="L25" s="225"/>
      <c r="M25" s="224"/>
      <c r="N25" s="646"/>
      <c r="O25" s="647"/>
      <c r="P25" s="647"/>
      <c r="Q25" s="647"/>
      <c r="R25" s="648"/>
    </row>
    <row r="26" spans="1:18" ht="18" customHeight="1" thickTop="1">
      <c r="A26" s="223"/>
      <c r="B26" s="222"/>
      <c r="C26" s="649"/>
      <c r="D26" s="649"/>
      <c r="E26" s="221"/>
      <c r="F26" s="220"/>
      <c r="G26" s="219">
        <f>ROUNDDOWN(SUM(G9:G25),0)</f>
        <v>0</v>
      </c>
      <c r="H26" s="218">
        <f>SUM(H9:H25)</f>
        <v>0</v>
      </c>
      <c r="I26" s="217"/>
      <c r="J26" s="218">
        <f>SUM(J9:J25)</f>
        <v>0</v>
      </c>
      <c r="K26" s="217"/>
      <c r="L26" s="284">
        <f>SUM(L9:L25)</f>
        <v>0</v>
      </c>
      <c r="M26" s="285" t="s">
        <v>537</v>
      </c>
      <c r="N26" s="651">
        <f>SUM(H26,J26,L26)</f>
        <v>0</v>
      </c>
      <c r="O26" s="651"/>
      <c r="P26" s="651"/>
      <c r="Q26" s="651"/>
      <c r="R26" s="652"/>
    </row>
    <row r="27" spans="1:18" ht="18" customHeight="1">
      <c r="A27" s="212" t="s">
        <v>523</v>
      </c>
      <c r="L27" s="216"/>
      <c r="N27" s="215"/>
      <c r="O27" s="214"/>
      <c r="P27" s="214"/>
      <c r="Q27" s="214"/>
      <c r="R27" s="214"/>
    </row>
    <row r="28" spans="6:13" ht="18" customHeight="1">
      <c r="F28" s="213"/>
      <c r="I28" s="213"/>
      <c r="J28" s="213"/>
      <c r="K28" s="213"/>
      <c r="L28" s="213"/>
      <c r="M28" s="213"/>
    </row>
    <row r="29" ht="18" customHeight="1"/>
    <row r="30" ht="13.5">
      <c r="A30" s="210"/>
    </row>
    <row r="31" ht="13.5">
      <c r="A31" s="210"/>
    </row>
    <row r="32" ht="13.5">
      <c r="A32" s="210"/>
    </row>
    <row r="33" ht="13.5">
      <c r="A33" s="210"/>
    </row>
    <row r="34" ht="13.5">
      <c r="A34" s="210"/>
    </row>
    <row r="35" ht="13.5">
      <c r="A35" s="210"/>
    </row>
    <row r="36" ht="13.5">
      <c r="A36" s="210"/>
    </row>
    <row r="37" ht="13.5">
      <c r="A37" s="210"/>
    </row>
    <row r="38" ht="13.5">
      <c r="A38" s="210"/>
    </row>
    <row r="39" ht="13.5">
      <c r="A39" s="210"/>
    </row>
    <row r="40" ht="13.5">
      <c r="A40" s="210"/>
    </row>
    <row r="41" ht="13.5">
      <c r="A41" s="210"/>
    </row>
    <row r="42" ht="13.5">
      <c r="A42" s="210"/>
    </row>
    <row r="43" ht="13.5">
      <c r="A43" s="210"/>
    </row>
    <row r="44" ht="13.5">
      <c r="A44" s="210"/>
    </row>
    <row r="45" ht="13.5">
      <c r="A45" s="210"/>
    </row>
    <row r="46" ht="13.5">
      <c r="A46" s="210"/>
    </row>
    <row r="47" ht="13.5">
      <c r="A47" s="210"/>
    </row>
    <row r="48" ht="13.5">
      <c r="A48" s="210"/>
    </row>
    <row r="49" ht="13.5">
      <c r="A49" s="210"/>
    </row>
    <row r="50" ht="13.5">
      <c r="A50" s="210"/>
    </row>
    <row r="51" ht="13.5">
      <c r="A51" s="210"/>
    </row>
    <row r="52" ht="13.5">
      <c r="A52" s="210"/>
    </row>
    <row r="53" ht="13.5">
      <c r="A53" s="210"/>
    </row>
    <row r="54" ht="13.5">
      <c r="A54" s="210"/>
    </row>
    <row r="55" spans="9:11" ht="13.5">
      <c r="I55" s="636"/>
      <c r="J55" s="636"/>
      <c r="K55" s="636"/>
    </row>
    <row r="56" spans="9:13" ht="13.5">
      <c r="I56" s="636"/>
      <c r="J56" s="636"/>
      <c r="K56" s="636"/>
      <c r="L56" s="636"/>
      <c r="M56" s="636"/>
    </row>
    <row r="57" spans="9:13" ht="13.5">
      <c r="I57" s="636"/>
      <c r="J57" s="636"/>
      <c r="K57" s="636"/>
      <c r="L57" s="636"/>
      <c r="M57" s="636"/>
    </row>
    <row r="58" spans="9:13" ht="13.5">
      <c r="I58" s="636"/>
      <c r="J58" s="636"/>
      <c r="K58" s="636"/>
      <c r="L58" s="636"/>
      <c r="M58" s="636"/>
    </row>
    <row r="59" spans="9:13" ht="13.5">
      <c r="I59" s="636"/>
      <c r="J59" s="636"/>
      <c r="K59" s="636"/>
      <c r="L59" s="636"/>
      <c r="M59" s="636"/>
    </row>
    <row r="60" spans="9:13" ht="13.5">
      <c r="I60" s="636"/>
      <c r="J60" s="636"/>
      <c r="K60" s="636"/>
      <c r="L60" s="636"/>
      <c r="M60" s="636"/>
    </row>
  </sheetData>
  <sheetProtection/>
  <mergeCells count="67">
    <mergeCell ref="A2:B2"/>
    <mergeCell ref="A4:B4"/>
    <mergeCell ref="C4:E4"/>
    <mergeCell ref="C9:D9"/>
    <mergeCell ref="G7:G8"/>
    <mergeCell ref="H7:H8"/>
    <mergeCell ref="F4:H4"/>
    <mergeCell ref="A6:D6"/>
    <mergeCell ref="A7:A8"/>
    <mergeCell ref="B7:B8"/>
    <mergeCell ref="C7:D8"/>
    <mergeCell ref="E7:E8"/>
    <mergeCell ref="C10:D10"/>
    <mergeCell ref="J7:J8"/>
    <mergeCell ref="F7:F8"/>
    <mergeCell ref="I7:I8"/>
    <mergeCell ref="C15:D15"/>
    <mergeCell ref="C16:D16"/>
    <mergeCell ref="C13:D13"/>
    <mergeCell ref="C14:D14"/>
    <mergeCell ref="C11:D11"/>
    <mergeCell ref="C12:D12"/>
    <mergeCell ref="C21:D21"/>
    <mergeCell ref="C22:D22"/>
    <mergeCell ref="C19:D19"/>
    <mergeCell ref="C20:D20"/>
    <mergeCell ref="C17:D17"/>
    <mergeCell ref="C18:D18"/>
    <mergeCell ref="C25:D25"/>
    <mergeCell ref="N25:R25"/>
    <mergeCell ref="C26:D26"/>
    <mergeCell ref="C23:D23"/>
    <mergeCell ref="N23:R23"/>
    <mergeCell ref="C24:D24"/>
    <mergeCell ref="N26:R26"/>
    <mergeCell ref="N20:R20"/>
    <mergeCell ref="N19:R19"/>
    <mergeCell ref="L7:L8"/>
    <mergeCell ref="I57:M57"/>
    <mergeCell ref="I58:M58"/>
    <mergeCell ref="N24:R24"/>
    <mergeCell ref="M7:M8"/>
    <mergeCell ref="K7:K8"/>
    <mergeCell ref="N7:R8"/>
    <mergeCell ref="N16:R16"/>
    <mergeCell ref="I59:M59"/>
    <mergeCell ref="I60:M60"/>
    <mergeCell ref="I55:K55"/>
    <mergeCell ref="I56:M56"/>
    <mergeCell ref="N22:R22"/>
    <mergeCell ref="N21:R21"/>
    <mergeCell ref="N9:R9"/>
    <mergeCell ref="O4:R4"/>
    <mergeCell ref="N18:R18"/>
    <mergeCell ref="N17:R17"/>
    <mergeCell ref="N13:R13"/>
    <mergeCell ref="N12:R12"/>
    <mergeCell ref="N11:R11"/>
    <mergeCell ref="N15:R15"/>
    <mergeCell ref="N14:R14"/>
    <mergeCell ref="N10:R10"/>
    <mergeCell ref="I6:J6"/>
    <mergeCell ref="K6:M6"/>
    <mergeCell ref="O6:R6"/>
    <mergeCell ref="I4:L4"/>
    <mergeCell ref="C2:R2"/>
    <mergeCell ref="O5:R5"/>
  </mergeCells>
  <conditionalFormatting sqref="C4:E4">
    <cfRule type="cellIs" priority="3" dxfId="31" operator="equal" stopIfTrue="1">
      <formula>0</formula>
    </cfRule>
    <cfRule type="cellIs" priority="5" dxfId="30" operator="equal" stopIfTrue="1">
      <formula>0</formula>
    </cfRule>
  </conditionalFormatting>
  <conditionalFormatting sqref="I4:L4">
    <cfRule type="cellIs" priority="2" dxfId="29" operator="equal" stopIfTrue="1">
      <formula>0</formula>
    </cfRule>
  </conditionalFormatting>
  <conditionalFormatting sqref="K6:M6">
    <cfRule type="containsBlanks" priority="1" dxfId="2" stopIfTrue="1">
      <formula>LEN(TRIM(K6))=0</formula>
    </cfRule>
  </conditionalFormatting>
  <dataValidations count="2">
    <dataValidation type="list" showInputMessage="1" sqref="N4:N6">
      <formula1>"○"</formula1>
    </dataValidation>
    <dataValidation type="list" allowBlank="1" showInputMessage="1" sqref="H9:H25">
      <formula1>"4000,7000,16000,23000"</formula1>
    </dataValidation>
  </dataValidations>
  <printOptions/>
  <pageMargins left="0.7" right="0.7" top="0.75" bottom="0.75" header="0.3" footer="0.3"/>
  <pageSetup fitToHeight="1" fitToWidth="1" horizontalDpi="600" verticalDpi="600" orientation="landscape" paperSize="9" scale="88" r:id="rId1"/>
</worksheet>
</file>

<file path=xl/worksheets/sheet6.xml><?xml version="1.0" encoding="utf-8"?>
<worksheet xmlns="http://schemas.openxmlformats.org/spreadsheetml/2006/main" xmlns:r="http://schemas.openxmlformats.org/officeDocument/2006/relationships">
  <sheetPr>
    <tabColor rgb="FFFFFF00"/>
  </sheetPr>
  <dimension ref="A1:AK68"/>
  <sheetViews>
    <sheetView showGridLines="0" zoomScalePageLayoutView="0" workbookViewId="0" topLeftCell="B22">
      <selection activeCell="AC35" sqref="AC35"/>
    </sheetView>
  </sheetViews>
  <sheetFormatPr defaultColWidth="2.50390625" defaultRowHeight="13.5"/>
  <cols>
    <col min="1" max="1" width="0" style="290" hidden="1" customWidth="1"/>
    <col min="2" max="2" width="3.25390625" style="290" customWidth="1"/>
    <col min="3" max="4" width="3.625" style="290" customWidth="1"/>
    <col min="5" max="6" width="4.625" style="290" customWidth="1"/>
    <col min="7" max="35" width="3.125" style="290" customWidth="1"/>
    <col min="36" max="16384" width="2.50390625" style="290" customWidth="1"/>
  </cols>
  <sheetData>
    <row r="1" spans="2:36" ht="22.5" customHeight="1">
      <c r="B1" s="346"/>
      <c r="C1" s="813" t="s">
        <v>642</v>
      </c>
      <c r="D1" s="813"/>
      <c r="E1" s="813"/>
      <c r="AJ1" s="291"/>
    </row>
    <row r="2" spans="3:36" ht="22.5" customHeight="1">
      <c r="C2" s="814" t="s">
        <v>643</v>
      </c>
      <c r="D2" s="814"/>
      <c r="E2" s="814"/>
      <c r="F2" s="814"/>
      <c r="G2" s="814"/>
      <c r="H2" s="814"/>
      <c r="I2" s="814"/>
      <c r="J2" s="814"/>
      <c r="K2" s="814"/>
      <c r="L2" s="814"/>
      <c r="M2" s="814"/>
      <c r="N2" s="814"/>
      <c r="O2" s="814"/>
      <c r="P2" s="814"/>
      <c r="Q2" s="814"/>
      <c r="R2" s="814"/>
      <c r="S2" s="814"/>
      <c r="T2" s="814"/>
      <c r="U2" s="814"/>
      <c r="V2" s="814"/>
      <c r="W2" s="814"/>
      <c r="X2" s="814"/>
      <c r="Y2" s="814"/>
      <c r="Z2" s="814"/>
      <c r="AA2" s="814"/>
      <c r="AB2" s="814"/>
      <c r="AC2" s="814"/>
      <c r="AD2" s="814"/>
      <c r="AE2" s="814"/>
      <c r="AF2" s="814"/>
      <c r="AG2" s="814"/>
      <c r="AH2" s="814"/>
      <c r="AI2" s="814"/>
      <c r="AJ2" s="814"/>
    </row>
    <row r="3" spans="3:36" ht="22.5" customHeight="1" thickBot="1">
      <c r="C3" s="815" t="s">
        <v>644</v>
      </c>
      <c r="D3" s="814"/>
      <c r="E3" s="814"/>
      <c r="F3" s="814"/>
      <c r="G3" s="814"/>
      <c r="H3" s="814"/>
      <c r="I3" s="814"/>
      <c r="J3" s="814"/>
      <c r="K3" s="814"/>
      <c r="L3" s="814"/>
      <c r="M3" s="814"/>
      <c r="N3" s="814"/>
      <c r="O3" s="814"/>
      <c r="P3" s="814"/>
      <c r="Q3" s="814"/>
      <c r="R3" s="814"/>
      <c r="S3" s="814"/>
      <c r="T3" s="814"/>
      <c r="U3" s="814"/>
      <c r="V3" s="814"/>
      <c r="W3" s="814"/>
      <c r="X3" s="814"/>
      <c r="Y3" s="814"/>
      <c r="Z3" s="814"/>
      <c r="AA3" s="814"/>
      <c r="AB3" s="814"/>
      <c r="AC3" s="814"/>
      <c r="AD3" s="814"/>
      <c r="AE3" s="814"/>
      <c r="AF3" s="814"/>
      <c r="AG3" s="814"/>
      <c r="AH3" s="814"/>
      <c r="AI3" s="814"/>
      <c r="AJ3" s="814"/>
    </row>
    <row r="4" spans="25:36" ht="22.5" customHeight="1" thickBot="1">
      <c r="Y4" s="292" t="s">
        <v>645</v>
      </c>
      <c r="Z4" s="816" t="s">
        <v>646</v>
      </c>
      <c r="AA4" s="759"/>
      <c r="AB4" s="817"/>
      <c r="AC4" s="817"/>
      <c r="AD4" s="293" t="s">
        <v>647</v>
      </c>
      <c r="AE4" s="817"/>
      <c r="AF4" s="817"/>
      <c r="AG4" s="293" t="s">
        <v>648</v>
      </c>
      <c r="AH4" s="817"/>
      <c r="AI4" s="817"/>
      <c r="AJ4" s="294" t="s">
        <v>649</v>
      </c>
    </row>
    <row r="5" spans="3:14" ht="22.5" customHeight="1">
      <c r="C5" s="809" t="s">
        <v>533</v>
      </c>
      <c r="D5" s="809"/>
      <c r="E5" s="809"/>
      <c r="F5" s="809"/>
      <c r="G5" s="809"/>
      <c r="H5" s="809"/>
      <c r="I5" s="809"/>
      <c r="J5" s="809"/>
      <c r="K5" s="809"/>
      <c r="L5" s="809"/>
      <c r="M5" s="810" t="s">
        <v>650</v>
      </c>
      <c r="N5" s="810"/>
    </row>
    <row r="6" spans="3:36" ht="22.5" customHeight="1">
      <c r="C6" s="811" t="s">
        <v>651</v>
      </c>
      <c r="D6" s="811"/>
      <c r="E6" s="811"/>
      <c r="F6" s="811"/>
      <c r="G6" s="811"/>
      <c r="H6" s="811"/>
      <c r="I6" s="811"/>
      <c r="J6" s="811"/>
      <c r="K6" s="811"/>
      <c r="L6" s="811"/>
      <c r="M6" s="811"/>
      <c r="N6" s="811"/>
      <c r="O6" s="811"/>
      <c r="P6" s="811"/>
      <c r="Q6" s="811"/>
      <c r="R6" s="811"/>
      <c r="S6" s="811"/>
      <c r="T6" s="811"/>
      <c r="U6" s="811"/>
      <c r="V6" s="811"/>
      <c r="W6" s="811"/>
      <c r="X6" s="811"/>
      <c r="Y6" s="811"/>
      <c r="Z6" s="811"/>
      <c r="AA6" s="811"/>
      <c r="AB6" s="811"/>
      <c r="AC6" s="811"/>
      <c r="AD6" s="811"/>
      <c r="AE6" s="811"/>
      <c r="AF6" s="811"/>
      <c r="AG6" s="811"/>
      <c r="AH6" s="811"/>
      <c r="AI6" s="811"/>
      <c r="AJ6" s="811"/>
    </row>
    <row r="7" spans="3:36" ht="6.75" customHeight="1">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row>
    <row r="8" spans="3:19" ht="22.5" customHeight="1" thickBot="1">
      <c r="C8" s="296" t="s">
        <v>652</v>
      </c>
      <c r="S8" s="297" t="s">
        <v>653</v>
      </c>
    </row>
    <row r="9" spans="3:36" ht="37.5" customHeight="1" thickBot="1">
      <c r="C9" s="799" t="s">
        <v>654</v>
      </c>
      <c r="D9" s="800"/>
      <c r="E9" s="800"/>
      <c r="F9" s="800"/>
      <c r="G9" s="801"/>
      <c r="H9" s="802"/>
      <c r="I9" s="802"/>
      <c r="J9" s="802"/>
      <c r="K9" s="802"/>
      <c r="L9" s="802"/>
      <c r="M9" s="802"/>
      <c r="N9" s="802"/>
      <c r="O9" s="802"/>
      <c r="P9" s="802"/>
      <c r="Q9" s="802"/>
      <c r="R9" s="802"/>
      <c r="S9" s="759" t="s">
        <v>604</v>
      </c>
      <c r="T9" s="759"/>
      <c r="U9" s="800" t="s">
        <v>655</v>
      </c>
      <c r="V9" s="800"/>
      <c r="W9" s="800"/>
      <c r="X9" s="800"/>
      <c r="Y9" s="802"/>
      <c r="Z9" s="802"/>
      <c r="AA9" s="802"/>
      <c r="AB9" s="802"/>
      <c r="AC9" s="802"/>
      <c r="AD9" s="802"/>
      <c r="AE9" s="802"/>
      <c r="AF9" s="802"/>
      <c r="AG9" s="802"/>
      <c r="AH9" s="802"/>
      <c r="AI9" s="802"/>
      <c r="AJ9" s="812"/>
    </row>
    <row r="10" spans="3:36" ht="37.5" customHeight="1" thickBot="1">
      <c r="C10" s="799" t="s">
        <v>656</v>
      </c>
      <c r="D10" s="800"/>
      <c r="E10" s="800"/>
      <c r="F10" s="800"/>
      <c r="G10" s="801"/>
      <c r="H10" s="802"/>
      <c r="I10" s="802"/>
      <c r="J10" s="802"/>
      <c r="K10" s="802"/>
      <c r="L10" s="802"/>
      <c r="M10" s="802"/>
      <c r="N10" s="806" t="s">
        <v>657</v>
      </c>
      <c r="O10" s="806"/>
      <c r="P10" s="806"/>
      <c r="Q10" s="806"/>
      <c r="R10" s="806"/>
      <c r="S10" s="807"/>
      <c r="T10" s="807"/>
      <c r="U10" s="807"/>
      <c r="V10" s="807"/>
      <c r="W10" s="807"/>
      <c r="X10" s="807"/>
      <c r="Y10" s="807"/>
      <c r="Z10" s="298" t="s">
        <v>647</v>
      </c>
      <c r="AA10" s="808"/>
      <c r="AB10" s="808"/>
      <c r="AC10" s="808"/>
      <c r="AD10" s="298" t="s">
        <v>648</v>
      </c>
      <c r="AE10" s="808"/>
      <c r="AF10" s="808"/>
      <c r="AG10" s="808"/>
      <c r="AH10" s="298" t="s">
        <v>649</v>
      </c>
      <c r="AI10" s="299"/>
      <c r="AJ10" s="300"/>
    </row>
    <row r="11" spans="3:36" s="347" customFormat="1" ht="28.5" customHeight="1">
      <c r="C11" s="791" t="s">
        <v>658</v>
      </c>
      <c r="D11" s="791"/>
      <c r="E11" s="791"/>
      <c r="F11" s="792"/>
      <c r="G11" s="795"/>
      <c r="H11" s="795"/>
      <c r="I11" s="795"/>
      <c r="J11" s="795"/>
      <c r="K11" s="795"/>
      <c r="L11" s="795"/>
      <c r="M11" s="795"/>
      <c r="N11" s="795"/>
      <c r="O11" s="795"/>
      <c r="P11" s="795"/>
      <c r="Q11" s="795"/>
      <c r="R11" s="795"/>
      <c r="S11" s="795"/>
      <c r="T11" s="795"/>
      <c r="U11" s="795"/>
      <c r="V11" s="795"/>
      <c r="W11" s="795"/>
      <c r="X11" s="795"/>
      <c r="Y11" s="795"/>
      <c r="Z11" s="795"/>
      <c r="AA11" s="795"/>
      <c r="AB11" s="795"/>
      <c r="AC11" s="795"/>
      <c r="AD11" s="795"/>
      <c r="AE11" s="795"/>
      <c r="AF11" s="795"/>
      <c r="AG11" s="795"/>
      <c r="AH11" s="795"/>
      <c r="AI11" s="795"/>
      <c r="AJ11" s="796"/>
    </row>
    <row r="12" spans="3:36" s="347" customFormat="1" ht="28.5" customHeight="1" thickBot="1">
      <c r="C12" s="793"/>
      <c r="D12" s="793"/>
      <c r="E12" s="793"/>
      <c r="F12" s="794"/>
      <c r="G12" s="797" t="s">
        <v>705</v>
      </c>
      <c r="H12" s="797"/>
      <c r="I12" s="798"/>
      <c r="J12" s="348"/>
      <c r="K12" s="349"/>
      <c r="L12" s="349"/>
      <c r="M12" s="350"/>
      <c r="N12" s="351"/>
      <c r="O12" s="352"/>
      <c r="P12" s="352"/>
      <c r="Q12" s="352"/>
      <c r="R12" s="352"/>
      <c r="S12" s="352"/>
      <c r="T12" s="352"/>
      <c r="U12" s="352"/>
      <c r="V12" s="353"/>
      <c r="W12" s="353"/>
      <c r="X12" s="353"/>
      <c r="Y12" s="353"/>
      <c r="Z12" s="353"/>
      <c r="AA12" s="353"/>
      <c r="AB12" s="353"/>
      <c r="AC12" s="353"/>
      <c r="AD12" s="353"/>
      <c r="AE12" s="353"/>
      <c r="AF12" s="353"/>
      <c r="AG12" s="353"/>
      <c r="AH12" s="353"/>
      <c r="AI12" s="353"/>
      <c r="AJ12" s="354"/>
    </row>
    <row r="13" spans="3:36" ht="28.5" customHeight="1" thickBot="1">
      <c r="C13" s="799" t="s">
        <v>659</v>
      </c>
      <c r="D13" s="800"/>
      <c r="E13" s="800"/>
      <c r="F13" s="800"/>
      <c r="G13" s="801"/>
      <c r="H13" s="802"/>
      <c r="I13" s="802"/>
      <c r="J13" s="802"/>
      <c r="K13" s="802"/>
      <c r="L13" s="802"/>
      <c r="M13" s="802"/>
      <c r="N13" s="802"/>
      <c r="O13" s="802"/>
      <c r="P13" s="802"/>
      <c r="Q13" s="802"/>
      <c r="R13" s="803" t="s">
        <v>710</v>
      </c>
      <c r="S13" s="804"/>
      <c r="T13" s="804"/>
      <c r="U13" s="804"/>
      <c r="V13" s="804"/>
      <c r="W13" s="804"/>
      <c r="X13" s="804"/>
      <c r="Y13" s="804"/>
      <c r="Z13" s="804"/>
      <c r="AA13" s="804"/>
      <c r="AB13" s="804"/>
      <c r="AC13" s="804"/>
      <c r="AD13" s="804"/>
      <c r="AE13" s="804"/>
      <c r="AF13" s="804"/>
      <c r="AG13" s="804"/>
      <c r="AH13" s="804"/>
      <c r="AI13" s="804"/>
      <c r="AJ13" s="805"/>
    </row>
    <row r="14" spans="3:36" ht="17.25" customHeight="1">
      <c r="C14" s="790"/>
      <c r="D14" s="790"/>
      <c r="E14" s="790"/>
      <c r="F14" s="790"/>
      <c r="G14" s="790"/>
      <c r="H14" s="790"/>
      <c r="I14" s="790"/>
      <c r="J14" s="790"/>
      <c r="K14" s="790"/>
      <c r="L14" s="790"/>
      <c r="M14" s="790"/>
      <c r="N14" s="790"/>
      <c r="O14" s="790"/>
      <c r="P14" s="790"/>
      <c r="Q14" s="790"/>
      <c r="R14" s="790"/>
      <c r="S14" s="790"/>
      <c r="T14" s="790"/>
      <c r="U14" s="790"/>
      <c r="V14" s="790"/>
      <c r="W14" s="790"/>
      <c r="X14" s="790"/>
      <c r="Y14" s="790"/>
      <c r="Z14" s="790"/>
      <c r="AA14" s="790"/>
      <c r="AB14" s="790"/>
      <c r="AC14" s="790"/>
      <c r="AD14" s="790"/>
      <c r="AE14" s="790"/>
      <c r="AF14" s="790"/>
      <c r="AG14" s="790"/>
      <c r="AH14" s="790"/>
      <c r="AI14" s="790"/>
      <c r="AJ14" s="790"/>
    </row>
    <row r="15" spans="2:3" ht="17.25" customHeight="1" thickBot="1">
      <c r="B15" s="301"/>
      <c r="C15" s="296" t="s">
        <v>660</v>
      </c>
    </row>
    <row r="16" spans="1:36" ht="28.5" customHeight="1" thickBot="1">
      <c r="A16" s="290" t="b">
        <v>0</v>
      </c>
      <c r="C16" s="782" t="s">
        <v>661</v>
      </c>
      <c r="D16" s="753"/>
      <c r="E16" s="753"/>
      <c r="F16" s="753"/>
      <c r="G16" s="766"/>
      <c r="H16" s="756"/>
      <c r="I16" s="756"/>
      <c r="J16" s="756"/>
      <c r="K16" s="756"/>
      <c r="L16" s="756"/>
      <c r="M16" s="756"/>
      <c r="N16" s="783"/>
      <c r="O16" s="752" t="s">
        <v>662</v>
      </c>
      <c r="P16" s="753"/>
      <c r="Q16" s="753"/>
      <c r="R16" s="754"/>
      <c r="S16" s="757"/>
      <c r="T16" s="757"/>
      <c r="U16" s="757"/>
      <c r="V16" s="757"/>
      <c r="W16" s="757"/>
      <c r="X16" s="757"/>
      <c r="Y16" s="757"/>
      <c r="Z16" s="757"/>
      <c r="AA16" s="757"/>
      <c r="AB16" s="757"/>
      <c r="AC16" s="757"/>
      <c r="AD16" s="757"/>
      <c r="AE16" s="757"/>
      <c r="AF16" s="757"/>
      <c r="AG16" s="757"/>
      <c r="AH16" s="757"/>
      <c r="AI16" s="757"/>
      <c r="AJ16" s="758"/>
    </row>
    <row r="17" spans="3:36" ht="28.5" customHeight="1" thickBot="1">
      <c r="C17" s="752" t="s">
        <v>663</v>
      </c>
      <c r="D17" s="753"/>
      <c r="E17" s="753"/>
      <c r="F17" s="753"/>
      <c r="G17" s="766"/>
      <c r="H17" s="756"/>
      <c r="I17" s="756"/>
      <c r="J17" s="756"/>
      <c r="K17" s="756"/>
      <c r="L17" s="756"/>
      <c r="M17" s="767"/>
      <c r="N17" s="768"/>
      <c r="O17" s="752" t="s">
        <v>664</v>
      </c>
      <c r="P17" s="753"/>
      <c r="Q17" s="753"/>
      <c r="R17" s="754"/>
      <c r="S17" s="757"/>
      <c r="T17" s="757"/>
      <c r="U17" s="757"/>
      <c r="V17" s="757"/>
      <c r="W17" s="757"/>
      <c r="X17" s="757"/>
      <c r="Y17" s="757"/>
      <c r="Z17" s="757"/>
      <c r="AA17" s="757"/>
      <c r="AB17" s="757"/>
      <c r="AC17" s="757"/>
      <c r="AD17" s="757"/>
      <c r="AE17" s="757"/>
      <c r="AF17" s="757"/>
      <c r="AG17" s="759" t="s">
        <v>665</v>
      </c>
      <c r="AH17" s="759"/>
      <c r="AI17" s="759"/>
      <c r="AJ17" s="760"/>
    </row>
    <row r="18" spans="3:36" ht="28.5" customHeight="1" thickBot="1">
      <c r="C18" s="707" t="s">
        <v>666</v>
      </c>
      <c r="D18" s="686"/>
      <c r="E18" s="686"/>
      <c r="F18" s="686"/>
      <c r="G18" s="748"/>
      <c r="H18" s="749"/>
      <c r="I18" s="749"/>
      <c r="J18" s="749"/>
      <c r="K18" s="749"/>
      <c r="L18" s="749"/>
      <c r="M18" s="749"/>
      <c r="N18" s="749"/>
      <c r="O18" s="752" t="s">
        <v>667</v>
      </c>
      <c r="P18" s="753"/>
      <c r="Q18" s="753"/>
      <c r="R18" s="754"/>
      <c r="S18" s="755"/>
      <c r="T18" s="756"/>
      <c r="U18" s="756"/>
      <c r="V18" s="756"/>
      <c r="W18" s="756"/>
      <c r="X18" s="756"/>
      <c r="Y18" s="756"/>
      <c r="Z18" s="756"/>
      <c r="AA18" s="756"/>
      <c r="AB18" s="756"/>
      <c r="AC18" s="761"/>
      <c r="AD18" s="755"/>
      <c r="AE18" s="761"/>
      <c r="AF18" s="762"/>
      <c r="AG18" s="763"/>
      <c r="AH18" s="764"/>
      <c r="AI18" s="764"/>
      <c r="AJ18" s="765"/>
    </row>
    <row r="19" spans="3:36" ht="13.5" customHeight="1" thickBot="1">
      <c r="C19" s="688"/>
      <c r="D19" s="689"/>
      <c r="E19" s="689"/>
      <c r="F19" s="689"/>
      <c r="G19" s="750"/>
      <c r="H19" s="751"/>
      <c r="I19" s="751"/>
      <c r="J19" s="751"/>
      <c r="K19" s="751"/>
      <c r="L19" s="751"/>
      <c r="M19" s="751"/>
      <c r="N19" s="751"/>
      <c r="O19" s="302"/>
      <c r="P19" s="303"/>
      <c r="Q19" s="303"/>
      <c r="R19" s="303"/>
      <c r="S19" s="303"/>
      <c r="T19" s="303"/>
      <c r="U19" s="303"/>
      <c r="V19" s="303"/>
      <c r="W19" s="303"/>
      <c r="X19" s="303"/>
      <c r="Y19" s="303"/>
      <c r="Z19" s="303"/>
      <c r="AA19" s="303"/>
      <c r="AB19" s="303"/>
      <c r="AC19" s="303"/>
      <c r="AD19" s="303"/>
      <c r="AE19" s="303"/>
      <c r="AF19" s="303"/>
      <c r="AG19" s="303"/>
      <c r="AH19" s="303"/>
      <c r="AI19" s="303"/>
      <c r="AJ19" s="304" t="s">
        <v>668</v>
      </c>
    </row>
    <row r="20" spans="3:36" ht="12" customHeight="1">
      <c r="C20" s="726" t="s">
        <v>669</v>
      </c>
      <c r="D20" s="735"/>
      <c r="E20" s="735"/>
      <c r="F20" s="736"/>
      <c r="G20" s="784"/>
      <c r="H20" s="785"/>
      <c r="I20" s="785"/>
      <c r="J20" s="785"/>
      <c r="K20" s="785"/>
      <c r="L20" s="785"/>
      <c r="M20" s="785"/>
      <c r="N20" s="785"/>
      <c r="O20" s="785"/>
      <c r="P20" s="785"/>
      <c r="Q20" s="785"/>
      <c r="R20" s="785"/>
      <c r="S20" s="785"/>
      <c r="T20" s="785"/>
      <c r="U20" s="785"/>
      <c r="V20" s="785"/>
      <c r="W20" s="785"/>
      <c r="X20" s="785"/>
      <c r="Y20" s="785"/>
      <c r="Z20" s="785"/>
      <c r="AA20" s="785"/>
      <c r="AB20" s="785"/>
      <c r="AC20" s="785"/>
      <c r="AD20" s="785"/>
      <c r="AE20" s="785"/>
      <c r="AF20" s="785"/>
      <c r="AG20" s="785"/>
      <c r="AH20" s="785"/>
      <c r="AI20" s="785"/>
      <c r="AJ20" s="786"/>
    </row>
    <row r="21" spans="3:36" ht="30" customHeight="1" thickBot="1">
      <c r="C21" s="737"/>
      <c r="D21" s="738"/>
      <c r="E21" s="738"/>
      <c r="F21" s="739"/>
      <c r="G21" s="787"/>
      <c r="H21" s="788"/>
      <c r="I21" s="788"/>
      <c r="J21" s="788"/>
      <c r="K21" s="788"/>
      <c r="L21" s="788"/>
      <c r="M21" s="788"/>
      <c r="N21" s="788"/>
      <c r="O21" s="788"/>
      <c r="P21" s="788"/>
      <c r="Q21" s="788"/>
      <c r="R21" s="788"/>
      <c r="S21" s="788"/>
      <c r="T21" s="788"/>
      <c r="U21" s="788"/>
      <c r="V21" s="788"/>
      <c r="W21" s="788"/>
      <c r="X21" s="788"/>
      <c r="Y21" s="788"/>
      <c r="Z21" s="788"/>
      <c r="AA21" s="788"/>
      <c r="AB21" s="788"/>
      <c r="AC21" s="788"/>
      <c r="AD21" s="788"/>
      <c r="AE21" s="788"/>
      <c r="AF21" s="788"/>
      <c r="AG21" s="788"/>
      <c r="AH21" s="788"/>
      <c r="AI21" s="788"/>
      <c r="AJ21" s="789"/>
    </row>
    <row r="22" spans="3:37" ht="23.25" customHeight="1" thickBot="1">
      <c r="C22" s="726" t="s">
        <v>670</v>
      </c>
      <c r="D22" s="727"/>
      <c r="E22" s="731" t="s">
        <v>671</v>
      </c>
      <c r="F22" s="732"/>
      <c r="G22" s="732"/>
      <c r="H22" s="732"/>
      <c r="I22" s="733" t="s">
        <v>672</v>
      </c>
      <c r="J22" s="734"/>
      <c r="K22" s="709"/>
      <c r="L22" s="709"/>
      <c r="M22" s="710"/>
      <c r="N22" s="710"/>
      <c r="O22" s="709"/>
      <c r="P22" s="709"/>
      <c r="Q22" s="709" t="s">
        <v>673</v>
      </c>
      <c r="R22" s="709"/>
      <c r="S22" s="709"/>
      <c r="T22" s="709"/>
      <c r="U22" s="709"/>
      <c r="V22" s="709"/>
      <c r="W22" s="710"/>
      <c r="X22" s="710"/>
      <c r="Y22" s="710"/>
      <c r="Z22" s="711"/>
      <c r="AA22" s="712"/>
      <c r="AB22" s="713"/>
      <c r="AC22" s="713"/>
      <c r="AD22" s="713"/>
      <c r="AE22" s="713"/>
      <c r="AF22" s="713"/>
      <c r="AG22" s="713"/>
      <c r="AH22" s="713"/>
      <c r="AI22" s="713"/>
      <c r="AJ22" s="714"/>
      <c r="AK22" s="305"/>
    </row>
    <row r="23" spans="3:37" ht="28.5" customHeight="1" thickBot="1">
      <c r="C23" s="728"/>
      <c r="D23" s="729"/>
      <c r="E23" s="718" t="s">
        <v>674</v>
      </c>
      <c r="F23" s="719"/>
      <c r="G23" s="724" t="s">
        <v>675</v>
      </c>
      <c r="H23" s="724"/>
      <c r="I23" s="701"/>
      <c r="J23" s="702"/>
      <c r="K23" s="702"/>
      <c r="L23" s="702"/>
      <c r="M23" s="702"/>
      <c r="N23" s="702"/>
      <c r="O23" s="702"/>
      <c r="P23" s="725"/>
      <c r="Q23" s="724" t="s">
        <v>676</v>
      </c>
      <c r="R23" s="724"/>
      <c r="S23" s="701"/>
      <c r="T23" s="702"/>
      <c r="U23" s="702"/>
      <c r="V23" s="702"/>
      <c r="W23" s="702"/>
      <c r="X23" s="702"/>
      <c r="Y23" s="702"/>
      <c r="Z23" s="703"/>
      <c r="AA23" s="715"/>
      <c r="AB23" s="716"/>
      <c r="AC23" s="716"/>
      <c r="AD23" s="716"/>
      <c r="AE23" s="716"/>
      <c r="AF23" s="716"/>
      <c r="AG23" s="716"/>
      <c r="AH23" s="716"/>
      <c r="AI23" s="716"/>
      <c r="AJ23" s="717"/>
      <c r="AK23" s="306"/>
    </row>
    <row r="24" spans="3:36" ht="24.75" customHeight="1" thickBot="1">
      <c r="C24" s="728"/>
      <c r="D24" s="729"/>
      <c r="E24" s="720"/>
      <c r="F24" s="721"/>
      <c r="G24" s="700" t="s">
        <v>605</v>
      </c>
      <c r="H24" s="700"/>
      <c r="I24" s="701"/>
      <c r="J24" s="702"/>
      <c r="K24" s="702"/>
      <c r="L24" s="702"/>
      <c r="M24" s="702"/>
      <c r="N24" s="702"/>
      <c r="O24" s="702"/>
      <c r="P24" s="702"/>
      <c r="Q24" s="702"/>
      <c r="R24" s="702"/>
      <c r="S24" s="702"/>
      <c r="T24" s="702"/>
      <c r="U24" s="702"/>
      <c r="V24" s="702"/>
      <c r="W24" s="702"/>
      <c r="X24" s="702"/>
      <c r="Y24" s="702"/>
      <c r="Z24" s="702"/>
      <c r="AA24" s="702"/>
      <c r="AB24" s="702"/>
      <c r="AC24" s="702"/>
      <c r="AD24" s="702"/>
      <c r="AE24" s="702"/>
      <c r="AF24" s="702"/>
      <c r="AG24" s="702"/>
      <c r="AH24" s="702"/>
      <c r="AI24" s="702"/>
      <c r="AJ24" s="703"/>
    </row>
    <row r="25" spans="3:36" ht="24.75" customHeight="1" thickBot="1">
      <c r="C25" s="728"/>
      <c r="D25" s="729"/>
      <c r="E25" s="722"/>
      <c r="F25" s="723"/>
      <c r="G25" s="704" t="s">
        <v>677</v>
      </c>
      <c r="H25" s="704"/>
      <c r="I25" s="701"/>
      <c r="J25" s="702"/>
      <c r="K25" s="702"/>
      <c r="L25" s="702"/>
      <c r="M25" s="702"/>
      <c r="N25" s="702"/>
      <c r="O25" s="702"/>
      <c r="P25" s="702"/>
      <c r="Q25" s="702"/>
      <c r="R25" s="702"/>
      <c r="S25" s="702"/>
      <c r="T25" s="702"/>
      <c r="U25" s="702"/>
      <c r="V25" s="702"/>
      <c r="W25" s="702"/>
      <c r="X25" s="702"/>
      <c r="Y25" s="702"/>
      <c r="Z25" s="702"/>
      <c r="AA25" s="702"/>
      <c r="AB25" s="702"/>
      <c r="AC25" s="705" t="s">
        <v>678</v>
      </c>
      <c r="AD25" s="705"/>
      <c r="AE25" s="705"/>
      <c r="AF25" s="705"/>
      <c r="AG25" s="705"/>
      <c r="AH25" s="705"/>
      <c r="AI25" s="705"/>
      <c r="AJ25" s="706"/>
    </row>
    <row r="26" spans="3:36" ht="24.75" customHeight="1" thickBot="1">
      <c r="C26" s="728"/>
      <c r="D26" s="729"/>
      <c r="E26" s="707" t="s">
        <v>679</v>
      </c>
      <c r="F26" s="686"/>
      <c r="G26" s="686"/>
      <c r="H26" s="687"/>
      <c r="I26" s="701"/>
      <c r="J26" s="702"/>
      <c r="K26" s="702"/>
      <c r="L26" s="702"/>
      <c r="M26" s="702"/>
      <c r="N26" s="702"/>
      <c r="O26" s="702"/>
      <c r="P26" s="702"/>
      <c r="Q26" s="708" t="s">
        <v>680</v>
      </c>
      <c r="R26" s="708"/>
      <c r="S26" s="708"/>
      <c r="T26" s="708"/>
      <c r="U26" s="307" t="s">
        <v>681</v>
      </c>
      <c r="V26" s="702"/>
      <c r="W26" s="702"/>
      <c r="X26" s="702"/>
      <c r="Y26" s="702"/>
      <c r="Z26" s="702"/>
      <c r="AA26" s="702"/>
      <c r="AB26" s="702"/>
      <c r="AC26" s="702"/>
      <c r="AD26" s="702"/>
      <c r="AE26" s="702"/>
      <c r="AF26" s="702"/>
      <c r="AG26" s="702"/>
      <c r="AH26" s="702"/>
      <c r="AI26" s="702"/>
      <c r="AJ26" s="703"/>
    </row>
    <row r="27" spans="3:36" ht="23.25" customHeight="1">
      <c r="C27" s="728"/>
      <c r="D27" s="729"/>
      <c r="E27" s="685" t="s">
        <v>682</v>
      </c>
      <c r="F27" s="686"/>
      <c r="G27" s="686"/>
      <c r="H27" s="687"/>
      <c r="I27" s="691"/>
      <c r="J27" s="692"/>
      <c r="K27" s="692"/>
      <c r="L27" s="692"/>
      <c r="M27" s="692"/>
      <c r="N27" s="692"/>
      <c r="O27" s="692"/>
      <c r="P27" s="692"/>
      <c r="Q27" s="692"/>
      <c r="R27" s="692"/>
      <c r="S27" s="692"/>
      <c r="T27" s="692"/>
      <c r="U27" s="692"/>
      <c r="V27" s="692"/>
      <c r="W27" s="692"/>
      <c r="X27" s="692"/>
      <c r="Y27" s="692"/>
      <c r="Z27" s="692"/>
      <c r="AA27" s="692"/>
      <c r="AB27" s="692"/>
      <c r="AC27" s="692"/>
      <c r="AD27" s="692"/>
      <c r="AE27" s="692"/>
      <c r="AF27" s="692"/>
      <c r="AG27" s="692"/>
      <c r="AH27" s="692"/>
      <c r="AI27" s="692"/>
      <c r="AJ27" s="693"/>
    </row>
    <row r="28" spans="3:36" s="308" customFormat="1" ht="42.75" customHeight="1" thickBot="1">
      <c r="C28" s="688"/>
      <c r="D28" s="730"/>
      <c r="E28" s="688"/>
      <c r="F28" s="689"/>
      <c r="G28" s="689"/>
      <c r="H28" s="690"/>
      <c r="I28" s="694" t="s">
        <v>683</v>
      </c>
      <c r="J28" s="695"/>
      <c r="K28" s="695"/>
      <c r="L28" s="695"/>
      <c r="M28" s="695"/>
      <c r="N28" s="695"/>
      <c r="O28" s="695"/>
      <c r="P28" s="695"/>
      <c r="Q28" s="695"/>
      <c r="R28" s="695"/>
      <c r="S28" s="695"/>
      <c r="T28" s="695"/>
      <c r="U28" s="695"/>
      <c r="V28" s="695"/>
      <c r="W28" s="695"/>
      <c r="X28" s="695"/>
      <c r="Y28" s="695"/>
      <c r="Z28" s="695"/>
      <c r="AA28" s="695"/>
      <c r="AB28" s="695"/>
      <c r="AC28" s="695"/>
      <c r="AD28" s="695"/>
      <c r="AE28" s="695"/>
      <c r="AF28" s="695"/>
      <c r="AG28" s="695"/>
      <c r="AH28" s="695"/>
      <c r="AI28" s="695"/>
      <c r="AJ28" s="696"/>
    </row>
    <row r="29" spans="3:36" s="308" customFormat="1" ht="18" customHeight="1">
      <c r="C29" s="309"/>
      <c r="D29" s="309"/>
      <c r="E29" s="309"/>
      <c r="F29" s="309"/>
      <c r="G29" s="309"/>
      <c r="H29" s="309"/>
      <c r="I29" s="310"/>
      <c r="J29" s="310"/>
      <c r="K29" s="310"/>
      <c r="L29" s="310"/>
      <c r="M29" s="310"/>
      <c r="N29" s="310"/>
      <c r="O29" s="310"/>
      <c r="P29" s="310"/>
      <c r="Q29" s="310"/>
      <c r="R29" s="310"/>
      <c r="S29" s="310"/>
      <c r="T29" s="310"/>
      <c r="U29" s="310"/>
      <c r="V29" s="310"/>
      <c r="W29" s="310"/>
      <c r="X29" s="310"/>
      <c r="Y29" s="310"/>
      <c r="Z29" s="310"/>
      <c r="AA29" s="310"/>
      <c r="AB29" s="310"/>
      <c r="AC29" s="310"/>
      <c r="AD29" s="310"/>
      <c r="AE29" s="310"/>
      <c r="AF29" s="310"/>
      <c r="AG29" s="310"/>
      <c r="AH29" s="310"/>
      <c r="AI29" s="310"/>
      <c r="AJ29" s="311" t="s">
        <v>684</v>
      </c>
    </row>
    <row r="30" spans="1:36" s="312" customFormat="1" ht="22.5" customHeight="1" thickBot="1">
      <c r="A30" s="312" t="b">
        <v>0</v>
      </c>
      <c r="B30" s="313"/>
      <c r="C30" s="314" t="s">
        <v>685</v>
      </c>
      <c r="D30" s="315"/>
      <c r="E30" s="315"/>
      <c r="F30" s="315"/>
      <c r="G30" s="315"/>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row>
    <row r="31" spans="3:37" s="316" customFormat="1" ht="9" customHeight="1">
      <c r="C31" s="317"/>
      <c r="D31" s="318"/>
      <c r="E31" s="319"/>
      <c r="F31" s="318"/>
      <c r="G31" s="320"/>
      <c r="H31" s="321"/>
      <c r="I31" s="321"/>
      <c r="J31" s="321"/>
      <c r="K31" s="321"/>
      <c r="L31" s="321"/>
      <c r="M31" s="321"/>
      <c r="N31" s="321"/>
      <c r="O31" s="321"/>
      <c r="P31" s="321"/>
      <c r="Q31" s="321"/>
      <c r="R31" s="321"/>
      <c r="S31" s="321"/>
      <c r="T31" s="321"/>
      <c r="U31" s="322"/>
      <c r="V31" s="322"/>
      <c r="W31" s="322"/>
      <c r="X31" s="322"/>
      <c r="Y31" s="322"/>
      <c r="Z31" s="322"/>
      <c r="AA31" s="322"/>
      <c r="AB31" s="322"/>
      <c r="AC31" s="323"/>
      <c r="AD31" s="323"/>
      <c r="AE31" s="323"/>
      <c r="AF31" s="323"/>
      <c r="AG31" s="323"/>
      <c r="AH31" s="323"/>
      <c r="AI31" s="323"/>
      <c r="AJ31" s="324"/>
      <c r="AK31" s="325"/>
    </row>
    <row r="32" spans="3:37" ht="41.25" customHeight="1">
      <c r="C32" s="326"/>
      <c r="D32" s="327"/>
      <c r="E32" s="769" t="s">
        <v>686</v>
      </c>
      <c r="F32" s="769"/>
      <c r="G32" s="769"/>
      <c r="H32" s="769"/>
      <c r="I32" s="769"/>
      <c r="J32" s="769"/>
      <c r="K32" s="769"/>
      <c r="L32" s="769"/>
      <c r="M32" s="769"/>
      <c r="N32" s="769"/>
      <c r="O32" s="769"/>
      <c r="P32" s="769"/>
      <c r="Q32" s="769"/>
      <c r="R32" s="769"/>
      <c r="S32" s="769"/>
      <c r="T32" s="769"/>
      <c r="U32" s="769"/>
      <c r="V32" s="769"/>
      <c r="W32" s="769"/>
      <c r="X32" s="769"/>
      <c r="Y32" s="769"/>
      <c r="Z32" s="769"/>
      <c r="AA32" s="769"/>
      <c r="AB32" s="769"/>
      <c r="AC32" s="769"/>
      <c r="AD32" s="769"/>
      <c r="AE32" s="769"/>
      <c r="AF32" s="769"/>
      <c r="AG32" s="769"/>
      <c r="AH32" s="769"/>
      <c r="AI32" s="769"/>
      <c r="AJ32" s="328"/>
      <c r="AK32" s="329"/>
    </row>
    <row r="33" spans="3:37" ht="26.25" customHeight="1">
      <c r="C33" s="326"/>
      <c r="D33" s="327"/>
      <c r="E33" s="770" t="s">
        <v>687</v>
      </c>
      <c r="F33" s="771"/>
      <c r="G33" s="771"/>
      <c r="H33" s="771"/>
      <c r="I33" s="771"/>
      <c r="J33" s="771"/>
      <c r="K33" s="771"/>
      <c r="L33" s="771"/>
      <c r="M33" s="771"/>
      <c r="N33" s="772"/>
      <c r="O33" s="773"/>
      <c r="P33" s="774"/>
      <c r="Q33" s="774"/>
      <c r="R33" s="774"/>
      <c r="S33" s="774"/>
      <c r="T33" s="774"/>
      <c r="U33" s="774"/>
      <c r="V33" s="774"/>
      <c r="W33" s="774"/>
      <c r="X33" s="774"/>
      <c r="Y33" s="774"/>
      <c r="Z33" s="774"/>
      <c r="AA33" s="774"/>
      <c r="AB33" s="774"/>
      <c r="AC33" s="774"/>
      <c r="AD33" s="774"/>
      <c r="AE33" s="774"/>
      <c r="AF33" s="774"/>
      <c r="AG33" s="774"/>
      <c r="AH33" s="775"/>
      <c r="AI33" s="330"/>
      <c r="AJ33" s="331"/>
      <c r="AK33" s="329"/>
    </row>
    <row r="34" spans="3:36" ht="47.25" customHeight="1">
      <c r="C34" s="326"/>
      <c r="D34" s="327"/>
      <c r="E34" s="776" t="s">
        <v>688</v>
      </c>
      <c r="F34" s="777"/>
      <c r="G34" s="777"/>
      <c r="H34" s="777"/>
      <c r="I34" s="777"/>
      <c r="J34" s="777"/>
      <c r="K34" s="777"/>
      <c r="L34" s="777"/>
      <c r="M34" s="777"/>
      <c r="N34" s="778"/>
      <c r="O34" s="779"/>
      <c r="P34" s="780"/>
      <c r="Q34" s="780"/>
      <c r="R34" s="780"/>
      <c r="S34" s="780"/>
      <c r="T34" s="780"/>
      <c r="U34" s="780"/>
      <c r="V34" s="780"/>
      <c r="W34" s="780"/>
      <c r="X34" s="780"/>
      <c r="Y34" s="780"/>
      <c r="Z34" s="780"/>
      <c r="AA34" s="780"/>
      <c r="AB34" s="780"/>
      <c r="AC34" s="780"/>
      <c r="AD34" s="780"/>
      <c r="AE34" s="780"/>
      <c r="AF34" s="780"/>
      <c r="AG34" s="780"/>
      <c r="AH34" s="781"/>
      <c r="AI34" s="330"/>
      <c r="AJ34" s="331"/>
    </row>
    <row r="35" spans="3:37" ht="16.5" customHeight="1">
      <c r="C35" s="326"/>
      <c r="D35" s="327"/>
      <c r="E35" s="327"/>
      <c r="F35" s="327"/>
      <c r="G35" s="327"/>
      <c r="H35" s="327"/>
      <c r="I35" s="327"/>
      <c r="J35" s="327"/>
      <c r="K35" s="330"/>
      <c r="L35" s="330"/>
      <c r="M35" s="309"/>
      <c r="N35" s="309"/>
      <c r="O35" s="332" t="s">
        <v>689</v>
      </c>
      <c r="P35" s="333"/>
      <c r="Q35" s="309"/>
      <c r="R35" s="309"/>
      <c r="S35" s="309"/>
      <c r="T35" s="309"/>
      <c r="U35" s="330"/>
      <c r="V35" s="330"/>
      <c r="W35" s="330"/>
      <c r="X35" s="330"/>
      <c r="Y35" s="330"/>
      <c r="Z35" s="330"/>
      <c r="AA35" s="330"/>
      <c r="AB35" s="330"/>
      <c r="AC35" s="330"/>
      <c r="AD35" s="330"/>
      <c r="AE35" s="330"/>
      <c r="AF35" s="330"/>
      <c r="AG35" s="330"/>
      <c r="AH35" s="330"/>
      <c r="AI35" s="330"/>
      <c r="AJ35" s="331"/>
      <c r="AK35" s="330"/>
    </row>
    <row r="36" spans="3:37" ht="16.5" customHeight="1">
      <c r="C36" s="326"/>
      <c r="D36" s="327"/>
      <c r="E36" s="327"/>
      <c r="F36" s="327"/>
      <c r="G36" s="327"/>
      <c r="H36" s="327"/>
      <c r="I36" s="327"/>
      <c r="J36" s="327"/>
      <c r="K36" s="330"/>
      <c r="L36" s="330"/>
      <c r="M36" s="309"/>
      <c r="N36" s="309"/>
      <c r="O36" s="334" t="s">
        <v>690</v>
      </c>
      <c r="P36" s="333"/>
      <c r="Q36" s="309"/>
      <c r="R36" s="309"/>
      <c r="S36" s="309"/>
      <c r="T36" s="309"/>
      <c r="U36" s="330"/>
      <c r="V36" s="330"/>
      <c r="W36" s="330"/>
      <c r="X36" s="330"/>
      <c r="Y36" s="330"/>
      <c r="Z36" s="330"/>
      <c r="AA36" s="330"/>
      <c r="AB36" s="330"/>
      <c r="AC36" s="330"/>
      <c r="AD36" s="330"/>
      <c r="AE36" s="330"/>
      <c r="AF36" s="330"/>
      <c r="AG36" s="330"/>
      <c r="AH36" s="330"/>
      <c r="AI36" s="330"/>
      <c r="AJ36" s="331"/>
      <c r="AK36" s="330"/>
    </row>
    <row r="37" spans="3:37" ht="9" customHeight="1" thickBot="1">
      <c r="C37" s="335"/>
      <c r="D37" s="336"/>
      <c r="E37" s="336"/>
      <c r="F37" s="336"/>
      <c r="G37" s="336"/>
      <c r="H37" s="336"/>
      <c r="I37" s="336"/>
      <c r="J37" s="336"/>
      <c r="K37" s="337"/>
      <c r="L37" s="337"/>
      <c r="M37" s="338"/>
      <c r="N37" s="338"/>
      <c r="O37" s="337"/>
      <c r="P37" s="337"/>
      <c r="Q37" s="337"/>
      <c r="R37" s="337"/>
      <c r="S37" s="339"/>
      <c r="T37" s="339"/>
      <c r="U37" s="339"/>
      <c r="V37" s="339"/>
      <c r="W37" s="339"/>
      <c r="X37" s="339"/>
      <c r="Y37" s="339"/>
      <c r="Z37" s="339"/>
      <c r="AA37" s="339"/>
      <c r="AB37" s="339"/>
      <c r="AC37" s="339"/>
      <c r="AD37" s="339"/>
      <c r="AE37" s="339"/>
      <c r="AF37" s="339"/>
      <c r="AG37" s="339"/>
      <c r="AH37" s="339"/>
      <c r="AI37" s="339"/>
      <c r="AJ37" s="340"/>
      <c r="AK37" s="330"/>
    </row>
    <row r="38" spans="3:36" ht="28.5" customHeight="1" thickBot="1">
      <c r="C38" s="782" t="s">
        <v>661</v>
      </c>
      <c r="D38" s="753"/>
      <c r="E38" s="753"/>
      <c r="F38" s="753"/>
      <c r="G38" s="766"/>
      <c r="H38" s="756"/>
      <c r="I38" s="756"/>
      <c r="J38" s="756"/>
      <c r="K38" s="756"/>
      <c r="L38" s="756"/>
      <c r="M38" s="756"/>
      <c r="N38" s="783"/>
      <c r="O38" s="752" t="s">
        <v>662</v>
      </c>
      <c r="P38" s="753"/>
      <c r="Q38" s="753"/>
      <c r="R38" s="754"/>
      <c r="S38" s="757"/>
      <c r="T38" s="757"/>
      <c r="U38" s="757"/>
      <c r="V38" s="757"/>
      <c r="W38" s="757"/>
      <c r="X38" s="757"/>
      <c r="Y38" s="757"/>
      <c r="Z38" s="757"/>
      <c r="AA38" s="757"/>
      <c r="AB38" s="757"/>
      <c r="AC38" s="757"/>
      <c r="AD38" s="757"/>
      <c r="AE38" s="757"/>
      <c r="AF38" s="757"/>
      <c r="AG38" s="757"/>
      <c r="AH38" s="757"/>
      <c r="AI38" s="757"/>
      <c r="AJ38" s="758"/>
    </row>
    <row r="39" spans="3:36" ht="28.5" customHeight="1" thickBot="1">
      <c r="C39" s="752" t="s">
        <v>663</v>
      </c>
      <c r="D39" s="753"/>
      <c r="E39" s="753"/>
      <c r="F39" s="753"/>
      <c r="G39" s="766"/>
      <c r="H39" s="756"/>
      <c r="I39" s="756"/>
      <c r="J39" s="756"/>
      <c r="K39" s="756"/>
      <c r="L39" s="756"/>
      <c r="M39" s="767"/>
      <c r="N39" s="768"/>
      <c r="O39" s="752" t="s">
        <v>664</v>
      </c>
      <c r="P39" s="753"/>
      <c r="Q39" s="753"/>
      <c r="R39" s="754"/>
      <c r="S39" s="757"/>
      <c r="T39" s="757"/>
      <c r="U39" s="757"/>
      <c r="V39" s="757"/>
      <c r="W39" s="757"/>
      <c r="X39" s="757"/>
      <c r="Y39" s="757"/>
      <c r="Z39" s="757"/>
      <c r="AA39" s="757"/>
      <c r="AB39" s="757"/>
      <c r="AC39" s="757"/>
      <c r="AD39" s="757"/>
      <c r="AE39" s="757"/>
      <c r="AF39" s="757"/>
      <c r="AG39" s="759" t="s">
        <v>665</v>
      </c>
      <c r="AH39" s="759"/>
      <c r="AI39" s="759"/>
      <c r="AJ39" s="760"/>
    </row>
    <row r="40" spans="3:36" ht="28.5" customHeight="1" thickBot="1">
      <c r="C40" s="707" t="s">
        <v>666</v>
      </c>
      <c r="D40" s="686"/>
      <c r="E40" s="686"/>
      <c r="F40" s="686"/>
      <c r="G40" s="748"/>
      <c r="H40" s="749"/>
      <c r="I40" s="749"/>
      <c r="J40" s="749"/>
      <c r="K40" s="749"/>
      <c r="L40" s="749"/>
      <c r="M40" s="749"/>
      <c r="N40" s="749"/>
      <c r="O40" s="752" t="s">
        <v>667</v>
      </c>
      <c r="P40" s="753"/>
      <c r="Q40" s="753"/>
      <c r="R40" s="754"/>
      <c r="S40" s="755"/>
      <c r="T40" s="756"/>
      <c r="U40" s="756"/>
      <c r="V40" s="756"/>
      <c r="W40" s="756"/>
      <c r="X40" s="756"/>
      <c r="Y40" s="756"/>
      <c r="Z40" s="756"/>
      <c r="AA40" s="756"/>
      <c r="AB40" s="756"/>
      <c r="AC40" s="761"/>
      <c r="AD40" s="755"/>
      <c r="AE40" s="761"/>
      <c r="AF40" s="762"/>
      <c r="AG40" s="763"/>
      <c r="AH40" s="764"/>
      <c r="AI40" s="764"/>
      <c r="AJ40" s="765"/>
    </row>
    <row r="41" spans="3:36" ht="13.5" customHeight="1" thickBot="1">
      <c r="C41" s="688"/>
      <c r="D41" s="689"/>
      <c r="E41" s="689"/>
      <c r="F41" s="689"/>
      <c r="G41" s="750"/>
      <c r="H41" s="751"/>
      <c r="I41" s="751"/>
      <c r="J41" s="751"/>
      <c r="K41" s="751"/>
      <c r="L41" s="751"/>
      <c r="M41" s="751"/>
      <c r="N41" s="751"/>
      <c r="O41" s="302"/>
      <c r="P41" s="303"/>
      <c r="Q41" s="303"/>
      <c r="R41" s="303"/>
      <c r="S41" s="303"/>
      <c r="T41" s="303"/>
      <c r="U41" s="303"/>
      <c r="V41" s="303"/>
      <c r="W41" s="303"/>
      <c r="X41" s="303"/>
      <c r="Y41" s="303"/>
      <c r="Z41" s="303"/>
      <c r="AA41" s="303"/>
      <c r="AB41" s="303"/>
      <c r="AC41" s="303"/>
      <c r="AD41" s="303"/>
      <c r="AE41" s="303"/>
      <c r="AF41" s="303"/>
      <c r="AG41" s="303"/>
      <c r="AH41" s="303"/>
      <c r="AI41" s="303"/>
      <c r="AJ41" s="304" t="s">
        <v>691</v>
      </c>
    </row>
    <row r="42" spans="3:36" ht="12" customHeight="1">
      <c r="C42" s="726" t="s">
        <v>692</v>
      </c>
      <c r="D42" s="735"/>
      <c r="E42" s="735"/>
      <c r="F42" s="736"/>
      <c r="G42" s="740"/>
      <c r="H42" s="741"/>
      <c r="I42" s="741"/>
      <c r="J42" s="741"/>
      <c r="K42" s="741"/>
      <c r="L42" s="741"/>
      <c r="M42" s="741"/>
      <c r="N42" s="741"/>
      <c r="O42" s="741"/>
      <c r="P42" s="741"/>
      <c r="Q42" s="741"/>
      <c r="R42" s="741"/>
      <c r="S42" s="744" t="s">
        <v>693</v>
      </c>
      <c r="T42" s="744"/>
      <c r="U42" s="341" t="s">
        <v>694</v>
      </c>
      <c r="W42" s="341"/>
      <c r="X42" s="341"/>
      <c r="Y42" s="341"/>
      <c r="Z42" s="341"/>
      <c r="AA42" s="341"/>
      <c r="AB42" s="341"/>
      <c r="AC42" s="341"/>
      <c r="AD42" s="341"/>
      <c r="AE42" s="341"/>
      <c r="AF42" s="341"/>
      <c r="AG42" s="341"/>
      <c r="AH42" s="341"/>
      <c r="AI42" s="341"/>
      <c r="AJ42" s="342"/>
    </row>
    <row r="43" spans="3:36" ht="30" customHeight="1" thickBot="1">
      <c r="C43" s="737"/>
      <c r="D43" s="738"/>
      <c r="E43" s="738"/>
      <c r="F43" s="739"/>
      <c r="G43" s="742"/>
      <c r="H43" s="743"/>
      <c r="I43" s="743"/>
      <c r="J43" s="743"/>
      <c r="K43" s="743"/>
      <c r="L43" s="743"/>
      <c r="M43" s="743"/>
      <c r="N43" s="743"/>
      <c r="O43" s="743"/>
      <c r="P43" s="743"/>
      <c r="Q43" s="743"/>
      <c r="R43" s="743"/>
      <c r="S43" s="745"/>
      <c r="T43" s="745"/>
      <c r="U43" s="746"/>
      <c r="V43" s="746"/>
      <c r="W43" s="746"/>
      <c r="X43" s="746"/>
      <c r="Y43" s="746"/>
      <c r="Z43" s="746"/>
      <c r="AA43" s="746"/>
      <c r="AB43" s="746"/>
      <c r="AC43" s="746"/>
      <c r="AD43" s="746"/>
      <c r="AE43" s="746"/>
      <c r="AF43" s="746"/>
      <c r="AG43" s="746"/>
      <c r="AH43" s="746"/>
      <c r="AI43" s="746"/>
      <c r="AJ43" s="747"/>
    </row>
    <row r="44" spans="3:36" ht="23.25" customHeight="1" thickBot="1">
      <c r="C44" s="726" t="s">
        <v>695</v>
      </c>
      <c r="D44" s="727"/>
      <c r="E44" s="731" t="s">
        <v>671</v>
      </c>
      <c r="F44" s="732"/>
      <c r="G44" s="732"/>
      <c r="H44" s="732"/>
      <c r="I44" s="733" t="s">
        <v>672</v>
      </c>
      <c r="J44" s="734"/>
      <c r="K44" s="709"/>
      <c r="L44" s="709"/>
      <c r="M44" s="710"/>
      <c r="N44" s="710"/>
      <c r="O44" s="709"/>
      <c r="P44" s="709"/>
      <c r="Q44" s="709" t="s">
        <v>696</v>
      </c>
      <c r="R44" s="709"/>
      <c r="S44" s="709"/>
      <c r="T44" s="709"/>
      <c r="U44" s="709"/>
      <c r="V44" s="709"/>
      <c r="W44" s="710"/>
      <c r="X44" s="710"/>
      <c r="Y44" s="710"/>
      <c r="Z44" s="711"/>
      <c r="AA44" s="712"/>
      <c r="AB44" s="713"/>
      <c r="AC44" s="713"/>
      <c r="AD44" s="713"/>
      <c r="AE44" s="713"/>
      <c r="AF44" s="713"/>
      <c r="AG44" s="713"/>
      <c r="AH44" s="713"/>
      <c r="AI44" s="713"/>
      <c r="AJ44" s="714"/>
    </row>
    <row r="45" spans="3:37" ht="28.5" customHeight="1" thickBot="1">
      <c r="C45" s="728"/>
      <c r="D45" s="729"/>
      <c r="E45" s="718" t="s">
        <v>674</v>
      </c>
      <c r="F45" s="719"/>
      <c r="G45" s="724" t="s">
        <v>675</v>
      </c>
      <c r="H45" s="724"/>
      <c r="I45" s="701"/>
      <c r="J45" s="702"/>
      <c r="K45" s="702"/>
      <c r="L45" s="702"/>
      <c r="M45" s="702"/>
      <c r="N45" s="702"/>
      <c r="O45" s="702"/>
      <c r="P45" s="725"/>
      <c r="Q45" s="724" t="s">
        <v>676</v>
      </c>
      <c r="R45" s="724"/>
      <c r="S45" s="701"/>
      <c r="T45" s="702"/>
      <c r="U45" s="702"/>
      <c r="V45" s="702"/>
      <c r="W45" s="702"/>
      <c r="X45" s="702"/>
      <c r="Y45" s="702"/>
      <c r="Z45" s="703"/>
      <c r="AA45" s="715"/>
      <c r="AB45" s="716"/>
      <c r="AC45" s="716"/>
      <c r="AD45" s="716"/>
      <c r="AE45" s="716"/>
      <c r="AF45" s="716"/>
      <c r="AG45" s="716"/>
      <c r="AH45" s="716"/>
      <c r="AI45" s="716"/>
      <c r="AJ45" s="717"/>
      <c r="AK45" s="306"/>
    </row>
    <row r="46" spans="3:36" ht="24.75" customHeight="1" thickBot="1">
      <c r="C46" s="728"/>
      <c r="D46" s="729"/>
      <c r="E46" s="720"/>
      <c r="F46" s="721"/>
      <c r="G46" s="700" t="s">
        <v>605</v>
      </c>
      <c r="H46" s="700"/>
      <c r="I46" s="701"/>
      <c r="J46" s="702"/>
      <c r="K46" s="702"/>
      <c r="L46" s="702"/>
      <c r="M46" s="702"/>
      <c r="N46" s="702"/>
      <c r="O46" s="702"/>
      <c r="P46" s="702"/>
      <c r="Q46" s="702"/>
      <c r="R46" s="702"/>
      <c r="S46" s="702"/>
      <c r="T46" s="702"/>
      <c r="U46" s="702"/>
      <c r="V46" s="702"/>
      <c r="W46" s="702"/>
      <c r="X46" s="702"/>
      <c r="Y46" s="702"/>
      <c r="Z46" s="702"/>
      <c r="AA46" s="702"/>
      <c r="AB46" s="702"/>
      <c r="AC46" s="702"/>
      <c r="AD46" s="702"/>
      <c r="AE46" s="702"/>
      <c r="AF46" s="702"/>
      <c r="AG46" s="702"/>
      <c r="AH46" s="702"/>
      <c r="AI46" s="702"/>
      <c r="AJ46" s="703"/>
    </row>
    <row r="47" spans="3:36" ht="24.75" customHeight="1" thickBot="1">
      <c r="C47" s="728"/>
      <c r="D47" s="729"/>
      <c r="E47" s="722"/>
      <c r="F47" s="723"/>
      <c r="G47" s="704" t="s">
        <v>677</v>
      </c>
      <c r="H47" s="704"/>
      <c r="I47" s="701"/>
      <c r="J47" s="702"/>
      <c r="K47" s="702"/>
      <c r="L47" s="702"/>
      <c r="M47" s="702"/>
      <c r="N47" s="702"/>
      <c r="O47" s="702"/>
      <c r="P47" s="702"/>
      <c r="Q47" s="702"/>
      <c r="R47" s="702"/>
      <c r="S47" s="702"/>
      <c r="T47" s="702"/>
      <c r="U47" s="702"/>
      <c r="V47" s="702"/>
      <c r="W47" s="702"/>
      <c r="X47" s="702"/>
      <c r="Y47" s="702"/>
      <c r="Z47" s="702"/>
      <c r="AA47" s="702"/>
      <c r="AB47" s="702"/>
      <c r="AC47" s="705" t="s">
        <v>678</v>
      </c>
      <c r="AD47" s="705"/>
      <c r="AE47" s="705"/>
      <c r="AF47" s="705"/>
      <c r="AG47" s="705"/>
      <c r="AH47" s="705"/>
      <c r="AI47" s="705"/>
      <c r="AJ47" s="706"/>
    </row>
    <row r="48" spans="3:36" ht="24.75" customHeight="1" thickBot="1">
      <c r="C48" s="728"/>
      <c r="D48" s="729"/>
      <c r="E48" s="707" t="s">
        <v>679</v>
      </c>
      <c r="F48" s="686"/>
      <c r="G48" s="686"/>
      <c r="H48" s="687"/>
      <c r="I48" s="701"/>
      <c r="J48" s="702"/>
      <c r="K48" s="702"/>
      <c r="L48" s="702"/>
      <c r="M48" s="702"/>
      <c r="N48" s="702"/>
      <c r="O48" s="702"/>
      <c r="P48" s="702"/>
      <c r="Q48" s="702"/>
      <c r="R48" s="702"/>
      <c r="S48" s="702"/>
      <c r="T48" s="702"/>
      <c r="U48" s="702"/>
      <c r="V48" s="702"/>
      <c r="W48" s="702"/>
      <c r="X48" s="702"/>
      <c r="Y48" s="702"/>
      <c r="Z48" s="702"/>
      <c r="AA48" s="702"/>
      <c r="AB48" s="702"/>
      <c r="AC48" s="702"/>
      <c r="AD48" s="702"/>
      <c r="AE48" s="702"/>
      <c r="AF48" s="702"/>
      <c r="AG48" s="702"/>
      <c r="AH48" s="702"/>
      <c r="AI48" s="702"/>
      <c r="AJ48" s="703"/>
    </row>
    <row r="49" spans="3:36" ht="23.25" customHeight="1">
      <c r="C49" s="728"/>
      <c r="D49" s="729"/>
      <c r="E49" s="685" t="s">
        <v>682</v>
      </c>
      <c r="F49" s="686"/>
      <c r="G49" s="686"/>
      <c r="H49" s="687"/>
      <c r="I49" s="691"/>
      <c r="J49" s="692"/>
      <c r="K49" s="692"/>
      <c r="L49" s="692"/>
      <c r="M49" s="692"/>
      <c r="N49" s="692"/>
      <c r="O49" s="692"/>
      <c r="P49" s="692"/>
      <c r="Q49" s="692"/>
      <c r="R49" s="692"/>
      <c r="S49" s="692"/>
      <c r="T49" s="692"/>
      <c r="U49" s="692"/>
      <c r="V49" s="692"/>
      <c r="W49" s="692"/>
      <c r="X49" s="692"/>
      <c r="Y49" s="692"/>
      <c r="Z49" s="692"/>
      <c r="AA49" s="692"/>
      <c r="AB49" s="692"/>
      <c r="AC49" s="692"/>
      <c r="AD49" s="692"/>
      <c r="AE49" s="692"/>
      <c r="AF49" s="692"/>
      <c r="AG49" s="692"/>
      <c r="AH49" s="692"/>
      <c r="AI49" s="692"/>
      <c r="AJ49" s="693"/>
    </row>
    <row r="50" spans="3:36" s="308" customFormat="1" ht="36" customHeight="1" thickBot="1">
      <c r="C50" s="688"/>
      <c r="D50" s="730"/>
      <c r="E50" s="688"/>
      <c r="F50" s="689"/>
      <c r="G50" s="689"/>
      <c r="H50" s="690"/>
      <c r="I50" s="694" t="s">
        <v>683</v>
      </c>
      <c r="J50" s="695"/>
      <c r="K50" s="695"/>
      <c r="L50" s="695"/>
      <c r="M50" s="695"/>
      <c r="N50" s="695"/>
      <c r="O50" s="695"/>
      <c r="P50" s="695"/>
      <c r="Q50" s="695"/>
      <c r="R50" s="695"/>
      <c r="S50" s="695"/>
      <c r="T50" s="695"/>
      <c r="U50" s="695"/>
      <c r="V50" s="695"/>
      <c r="W50" s="695"/>
      <c r="X50" s="695"/>
      <c r="Y50" s="695"/>
      <c r="Z50" s="695"/>
      <c r="AA50" s="695"/>
      <c r="AB50" s="695"/>
      <c r="AC50" s="695"/>
      <c r="AD50" s="695"/>
      <c r="AE50" s="695"/>
      <c r="AF50" s="695"/>
      <c r="AG50" s="695"/>
      <c r="AH50" s="695"/>
      <c r="AI50" s="695"/>
      <c r="AJ50" s="696"/>
    </row>
    <row r="51" spans="3:37" ht="23.25" customHeight="1" thickBot="1">
      <c r="C51" s="726" t="s">
        <v>670</v>
      </c>
      <c r="D51" s="727"/>
      <c r="E51" s="731" t="s">
        <v>671</v>
      </c>
      <c r="F51" s="732"/>
      <c r="G51" s="732"/>
      <c r="H51" s="732"/>
      <c r="I51" s="733" t="s">
        <v>672</v>
      </c>
      <c r="J51" s="734"/>
      <c r="K51" s="709"/>
      <c r="L51" s="709"/>
      <c r="M51" s="710"/>
      <c r="N51" s="710"/>
      <c r="O51" s="709"/>
      <c r="P51" s="709"/>
      <c r="Q51" s="709" t="s">
        <v>673</v>
      </c>
      <c r="R51" s="709"/>
      <c r="S51" s="709"/>
      <c r="T51" s="709"/>
      <c r="U51" s="709"/>
      <c r="V51" s="709"/>
      <c r="W51" s="710"/>
      <c r="X51" s="710"/>
      <c r="Y51" s="710"/>
      <c r="Z51" s="711"/>
      <c r="AA51" s="712"/>
      <c r="AB51" s="713"/>
      <c r="AC51" s="713"/>
      <c r="AD51" s="713"/>
      <c r="AE51" s="713"/>
      <c r="AF51" s="713"/>
      <c r="AG51" s="713"/>
      <c r="AH51" s="713"/>
      <c r="AI51" s="713"/>
      <c r="AJ51" s="714"/>
      <c r="AK51" s="305"/>
    </row>
    <row r="52" spans="3:37" ht="28.5" customHeight="1" thickBot="1">
      <c r="C52" s="728"/>
      <c r="D52" s="729"/>
      <c r="E52" s="718" t="s">
        <v>674</v>
      </c>
      <c r="F52" s="719"/>
      <c r="G52" s="724" t="s">
        <v>675</v>
      </c>
      <c r="H52" s="724"/>
      <c r="I52" s="701"/>
      <c r="J52" s="702"/>
      <c r="K52" s="702"/>
      <c r="L52" s="702"/>
      <c r="M52" s="702"/>
      <c r="N52" s="702"/>
      <c r="O52" s="702"/>
      <c r="P52" s="725"/>
      <c r="Q52" s="724" t="s">
        <v>676</v>
      </c>
      <c r="R52" s="724"/>
      <c r="S52" s="701"/>
      <c r="T52" s="702"/>
      <c r="U52" s="702"/>
      <c r="V52" s="702"/>
      <c r="W52" s="702"/>
      <c r="X52" s="702"/>
      <c r="Y52" s="702"/>
      <c r="Z52" s="703"/>
      <c r="AA52" s="715"/>
      <c r="AB52" s="716"/>
      <c r="AC52" s="716"/>
      <c r="AD52" s="716"/>
      <c r="AE52" s="716"/>
      <c r="AF52" s="716"/>
      <c r="AG52" s="716"/>
      <c r="AH52" s="716"/>
      <c r="AI52" s="716"/>
      <c r="AJ52" s="717"/>
      <c r="AK52" s="306"/>
    </row>
    <row r="53" spans="3:36" ht="24.75" customHeight="1" thickBot="1">
      <c r="C53" s="728"/>
      <c r="D53" s="729"/>
      <c r="E53" s="720"/>
      <c r="F53" s="721"/>
      <c r="G53" s="700" t="s">
        <v>605</v>
      </c>
      <c r="H53" s="700"/>
      <c r="I53" s="701"/>
      <c r="J53" s="702"/>
      <c r="K53" s="702"/>
      <c r="L53" s="702"/>
      <c r="M53" s="702"/>
      <c r="N53" s="702"/>
      <c r="O53" s="702"/>
      <c r="P53" s="702"/>
      <c r="Q53" s="702"/>
      <c r="R53" s="702"/>
      <c r="S53" s="702"/>
      <c r="T53" s="702"/>
      <c r="U53" s="702"/>
      <c r="V53" s="702"/>
      <c r="W53" s="702"/>
      <c r="X53" s="702"/>
      <c r="Y53" s="702"/>
      <c r="Z53" s="702"/>
      <c r="AA53" s="702"/>
      <c r="AB53" s="702"/>
      <c r="AC53" s="702"/>
      <c r="AD53" s="702"/>
      <c r="AE53" s="702"/>
      <c r="AF53" s="702"/>
      <c r="AG53" s="702"/>
      <c r="AH53" s="702"/>
      <c r="AI53" s="702"/>
      <c r="AJ53" s="703"/>
    </row>
    <row r="54" spans="3:36" ht="24.75" customHeight="1" thickBot="1">
      <c r="C54" s="728"/>
      <c r="D54" s="729"/>
      <c r="E54" s="722"/>
      <c r="F54" s="723"/>
      <c r="G54" s="704" t="s">
        <v>677</v>
      </c>
      <c r="H54" s="704"/>
      <c r="I54" s="701"/>
      <c r="J54" s="702"/>
      <c r="K54" s="702"/>
      <c r="L54" s="702"/>
      <c r="M54" s="702"/>
      <c r="N54" s="702"/>
      <c r="O54" s="702"/>
      <c r="P54" s="702"/>
      <c r="Q54" s="702"/>
      <c r="R54" s="702"/>
      <c r="S54" s="702"/>
      <c r="T54" s="702"/>
      <c r="U54" s="702"/>
      <c r="V54" s="702"/>
      <c r="W54" s="702"/>
      <c r="X54" s="702"/>
      <c r="Y54" s="702"/>
      <c r="Z54" s="702"/>
      <c r="AA54" s="702"/>
      <c r="AB54" s="702"/>
      <c r="AC54" s="705" t="s">
        <v>678</v>
      </c>
      <c r="AD54" s="705"/>
      <c r="AE54" s="705"/>
      <c r="AF54" s="705"/>
      <c r="AG54" s="705"/>
      <c r="AH54" s="705"/>
      <c r="AI54" s="705"/>
      <c r="AJ54" s="706"/>
    </row>
    <row r="55" spans="3:36" ht="24.75" customHeight="1" thickBot="1">
      <c r="C55" s="728"/>
      <c r="D55" s="729"/>
      <c r="E55" s="707" t="s">
        <v>679</v>
      </c>
      <c r="F55" s="686"/>
      <c r="G55" s="686"/>
      <c r="H55" s="687"/>
      <c r="I55" s="701"/>
      <c r="J55" s="702"/>
      <c r="K55" s="702"/>
      <c r="L55" s="702"/>
      <c r="M55" s="702"/>
      <c r="N55" s="702"/>
      <c r="O55" s="702"/>
      <c r="P55" s="702"/>
      <c r="Q55" s="708" t="s">
        <v>680</v>
      </c>
      <c r="R55" s="708"/>
      <c r="S55" s="708"/>
      <c r="T55" s="708"/>
      <c r="U55" s="307" t="s">
        <v>697</v>
      </c>
      <c r="V55" s="702"/>
      <c r="W55" s="702"/>
      <c r="X55" s="702"/>
      <c r="Y55" s="702"/>
      <c r="Z55" s="702"/>
      <c r="AA55" s="702"/>
      <c r="AB55" s="702"/>
      <c r="AC55" s="702"/>
      <c r="AD55" s="702"/>
      <c r="AE55" s="702"/>
      <c r="AF55" s="702"/>
      <c r="AG55" s="702"/>
      <c r="AH55" s="702"/>
      <c r="AI55" s="702"/>
      <c r="AJ55" s="703"/>
    </row>
    <row r="56" spans="3:36" ht="23.25" customHeight="1">
      <c r="C56" s="728"/>
      <c r="D56" s="729"/>
      <c r="E56" s="685" t="s">
        <v>682</v>
      </c>
      <c r="F56" s="686"/>
      <c r="G56" s="686"/>
      <c r="H56" s="687"/>
      <c r="I56" s="691"/>
      <c r="J56" s="692"/>
      <c r="K56" s="692"/>
      <c r="L56" s="692"/>
      <c r="M56" s="692"/>
      <c r="N56" s="692"/>
      <c r="O56" s="692"/>
      <c r="P56" s="692"/>
      <c r="Q56" s="692"/>
      <c r="R56" s="692"/>
      <c r="S56" s="692"/>
      <c r="T56" s="692"/>
      <c r="U56" s="692"/>
      <c r="V56" s="692"/>
      <c r="W56" s="692"/>
      <c r="X56" s="692"/>
      <c r="Y56" s="692"/>
      <c r="Z56" s="692"/>
      <c r="AA56" s="692"/>
      <c r="AB56" s="692"/>
      <c r="AC56" s="692"/>
      <c r="AD56" s="692"/>
      <c r="AE56" s="692"/>
      <c r="AF56" s="692"/>
      <c r="AG56" s="692"/>
      <c r="AH56" s="692"/>
      <c r="AI56" s="692"/>
      <c r="AJ56" s="693"/>
    </row>
    <row r="57" spans="3:36" s="308" customFormat="1" ht="40.5" customHeight="1" thickBot="1">
      <c r="C57" s="688"/>
      <c r="D57" s="730"/>
      <c r="E57" s="688"/>
      <c r="F57" s="689"/>
      <c r="G57" s="689"/>
      <c r="H57" s="690"/>
      <c r="I57" s="694" t="s">
        <v>683</v>
      </c>
      <c r="J57" s="695"/>
      <c r="K57" s="695"/>
      <c r="L57" s="695"/>
      <c r="M57" s="695"/>
      <c r="N57" s="695"/>
      <c r="O57" s="695"/>
      <c r="P57" s="695"/>
      <c r="Q57" s="695"/>
      <c r="R57" s="695"/>
      <c r="S57" s="695"/>
      <c r="T57" s="695"/>
      <c r="U57" s="695"/>
      <c r="V57" s="695"/>
      <c r="W57" s="695"/>
      <c r="X57" s="695"/>
      <c r="Y57" s="695"/>
      <c r="Z57" s="695"/>
      <c r="AA57" s="695"/>
      <c r="AB57" s="695"/>
      <c r="AC57" s="695"/>
      <c r="AD57" s="695"/>
      <c r="AE57" s="695"/>
      <c r="AF57" s="695"/>
      <c r="AG57" s="695"/>
      <c r="AH57" s="695"/>
      <c r="AI57" s="695"/>
      <c r="AJ57" s="696"/>
    </row>
    <row r="58" spans="3:36" s="343" customFormat="1" ht="15" customHeight="1">
      <c r="C58" s="344"/>
      <c r="D58" s="345"/>
      <c r="E58" s="345"/>
      <c r="F58" s="345"/>
      <c r="G58" s="345"/>
      <c r="H58" s="345"/>
      <c r="I58" s="345"/>
      <c r="J58" s="345"/>
      <c r="K58" s="345"/>
      <c r="L58" s="345"/>
      <c r="M58" s="345"/>
      <c r="N58" s="345"/>
      <c r="O58" s="345"/>
      <c r="P58" s="345"/>
      <c r="Q58" s="345"/>
      <c r="R58" s="345"/>
      <c r="S58" s="345"/>
      <c r="T58" s="345"/>
      <c r="U58" s="345"/>
      <c r="V58" s="345"/>
      <c r="W58" s="345"/>
      <c r="X58" s="345"/>
      <c r="Y58" s="345"/>
      <c r="Z58" s="345"/>
      <c r="AA58" s="345"/>
      <c r="AB58" s="345"/>
      <c r="AC58" s="345"/>
      <c r="AD58" s="345"/>
      <c r="AE58" s="345"/>
      <c r="AF58" s="345"/>
      <c r="AG58" s="345"/>
      <c r="AH58" s="345"/>
      <c r="AI58" s="345"/>
      <c r="AJ58" s="311" t="s">
        <v>684</v>
      </c>
    </row>
    <row r="59" spans="3:36" s="343" customFormat="1" ht="15" customHeight="1">
      <c r="C59" s="697" t="s">
        <v>698</v>
      </c>
      <c r="D59" s="697"/>
      <c r="E59" s="697"/>
      <c r="F59" s="697"/>
      <c r="G59" s="697"/>
      <c r="H59" s="697"/>
      <c r="I59" s="697"/>
      <c r="J59" s="697"/>
      <c r="K59" s="697"/>
      <c r="L59" s="697"/>
      <c r="M59" s="697"/>
      <c r="N59" s="697"/>
      <c r="O59" s="697"/>
      <c r="P59" s="697"/>
      <c r="Q59" s="697"/>
      <c r="R59" s="697"/>
      <c r="S59" s="697"/>
      <c r="T59" s="697"/>
      <c r="U59" s="697"/>
      <c r="V59" s="697"/>
      <c r="W59" s="697"/>
      <c r="X59" s="697"/>
      <c r="Y59" s="697"/>
      <c r="Z59" s="697"/>
      <c r="AA59" s="697"/>
      <c r="AB59" s="697"/>
      <c r="AC59" s="697"/>
      <c r="AD59" s="697"/>
      <c r="AE59" s="697"/>
      <c r="AF59" s="697"/>
      <c r="AG59" s="697"/>
      <c r="AH59" s="697"/>
      <c r="AI59" s="697"/>
      <c r="AJ59" s="697"/>
    </row>
    <row r="60" spans="3:36" ht="25.5" customHeight="1">
      <c r="C60" s="698" t="s">
        <v>699</v>
      </c>
      <c r="D60" s="698"/>
      <c r="E60" s="698"/>
      <c r="F60" s="698"/>
      <c r="G60" s="698"/>
      <c r="H60" s="698"/>
      <c r="I60" s="698"/>
      <c r="J60" s="698"/>
      <c r="K60" s="698"/>
      <c r="L60" s="698"/>
      <c r="M60" s="698"/>
      <c r="N60" s="698"/>
      <c r="O60" s="698"/>
      <c r="P60" s="698"/>
      <c r="Q60" s="698"/>
      <c r="R60" s="698"/>
      <c r="S60" s="698"/>
      <c r="T60" s="698"/>
      <c r="U60" s="698"/>
      <c r="V60" s="698"/>
      <c r="W60" s="698"/>
      <c r="X60" s="698"/>
      <c r="Y60" s="698"/>
      <c r="Z60" s="698"/>
      <c r="AA60" s="698"/>
      <c r="AB60" s="698"/>
      <c r="AC60" s="698"/>
      <c r="AD60" s="698"/>
      <c r="AE60" s="698"/>
      <c r="AF60" s="698"/>
      <c r="AG60" s="698"/>
      <c r="AH60" s="698"/>
      <c r="AI60" s="698"/>
      <c r="AJ60" s="698"/>
    </row>
    <row r="61" spans="3:36" ht="15" customHeight="1">
      <c r="C61" s="699" t="s">
        <v>700</v>
      </c>
      <c r="D61" s="699"/>
      <c r="E61" s="699"/>
      <c r="F61" s="699"/>
      <c r="G61" s="699"/>
      <c r="H61" s="699"/>
      <c r="I61" s="699"/>
      <c r="J61" s="699"/>
      <c r="K61" s="699"/>
      <c r="L61" s="699"/>
      <c r="M61" s="699"/>
      <c r="N61" s="699"/>
      <c r="O61" s="699"/>
      <c r="P61" s="699"/>
      <c r="Q61" s="699"/>
      <c r="R61" s="699"/>
      <c r="S61" s="699"/>
      <c r="T61" s="699"/>
      <c r="U61" s="699"/>
      <c r="V61" s="699"/>
      <c r="W61" s="699"/>
      <c r="X61" s="699"/>
      <c r="Y61" s="699"/>
      <c r="Z61" s="699"/>
      <c r="AA61" s="699"/>
      <c r="AB61" s="699"/>
      <c r="AC61" s="699"/>
      <c r="AD61" s="699"/>
      <c r="AE61" s="699"/>
      <c r="AF61" s="699"/>
      <c r="AG61" s="699"/>
      <c r="AH61" s="699"/>
      <c r="AI61" s="699"/>
      <c r="AJ61" s="699"/>
    </row>
    <row r="62" spans="3:36" ht="9" customHeight="1" thickBot="1">
      <c r="C62" s="343"/>
      <c r="D62" s="343"/>
      <c r="E62" s="343"/>
      <c r="F62" s="343"/>
      <c r="G62" s="343"/>
      <c r="H62" s="343"/>
      <c r="I62" s="343"/>
      <c r="J62" s="343"/>
      <c r="K62" s="343"/>
      <c r="L62" s="343"/>
      <c r="M62" s="343"/>
      <c r="N62" s="343"/>
      <c r="O62" s="343"/>
      <c r="P62" s="343"/>
      <c r="Q62" s="343"/>
      <c r="R62" s="343"/>
      <c r="S62" s="343"/>
      <c r="T62" s="343"/>
      <c r="U62" s="343"/>
      <c r="V62" s="343"/>
      <c r="W62" s="343"/>
      <c r="X62" s="343"/>
      <c r="Y62" s="343"/>
      <c r="Z62" s="343"/>
      <c r="AA62" s="343"/>
      <c r="AB62" s="343"/>
      <c r="AC62" s="343"/>
      <c r="AD62" s="343"/>
      <c r="AE62" s="343"/>
      <c r="AF62" s="343"/>
      <c r="AG62" s="343"/>
      <c r="AH62" s="343"/>
      <c r="AI62" s="343"/>
      <c r="AJ62" s="343"/>
    </row>
    <row r="63" spans="3:36" ht="19.5" customHeight="1">
      <c r="C63" s="667" t="s">
        <v>701</v>
      </c>
      <c r="D63" s="668"/>
      <c r="E63" s="668"/>
      <c r="F63" s="668"/>
      <c r="G63" s="668"/>
      <c r="H63" s="668"/>
      <c r="I63" s="668"/>
      <c r="J63" s="668"/>
      <c r="K63" s="668"/>
      <c r="L63" s="668"/>
      <c r="M63" s="668"/>
      <c r="N63" s="668"/>
      <c r="O63" s="668"/>
      <c r="P63" s="668"/>
      <c r="Q63" s="668"/>
      <c r="R63" s="669"/>
      <c r="S63" s="670" t="s">
        <v>702</v>
      </c>
      <c r="T63" s="671"/>
      <c r="U63" s="671"/>
      <c r="V63" s="671"/>
      <c r="W63" s="671"/>
      <c r="X63" s="671"/>
      <c r="Y63" s="671"/>
      <c r="Z63" s="671"/>
      <c r="AA63" s="671"/>
      <c r="AB63" s="671"/>
      <c r="AC63" s="671"/>
      <c r="AD63" s="671"/>
      <c r="AE63" s="671"/>
      <c r="AF63" s="671"/>
      <c r="AG63" s="671"/>
      <c r="AH63" s="671"/>
      <c r="AI63" s="671"/>
      <c r="AJ63" s="672"/>
    </row>
    <row r="64" spans="3:36" ht="16.5" customHeight="1">
      <c r="C64" s="673" t="s">
        <v>704</v>
      </c>
      <c r="D64" s="674"/>
      <c r="E64" s="674"/>
      <c r="F64" s="674"/>
      <c r="G64" s="674"/>
      <c r="H64" s="674"/>
      <c r="I64" s="674"/>
      <c r="J64" s="674"/>
      <c r="K64" s="674"/>
      <c r="L64" s="674"/>
      <c r="M64" s="674"/>
      <c r="N64" s="674"/>
      <c r="O64" s="674"/>
      <c r="P64" s="674"/>
      <c r="Q64" s="674"/>
      <c r="R64" s="675"/>
      <c r="S64" s="679" t="s">
        <v>703</v>
      </c>
      <c r="T64" s="680"/>
      <c r="U64" s="680"/>
      <c r="V64" s="680"/>
      <c r="W64" s="680"/>
      <c r="X64" s="680"/>
      <c r="Y64" s="680"/>
      <c r="Z64" s="680"/>
      <c r="AA64" s="680"/>
      <c r="AB64" s="680"/>
      <c r="AC64" s="680"/>
      <c r="AD64" s="680"/>
      <c r="AE64" s="680"/>
      <c r="AF64" s="680"/>
      <c r="AG64" s="680"/>
      <c r="AH64" s="680"/>
      <c r="AI64" s="680"/>
      <c r="AJ64" s="681"/>
    </row>
    <row r="65" spans="3:36" ht="13.5" customHeight="1">
      <c r="C65" s="673"/>
      <c r="D65" s="674"/>
      <c r="E65" s="674"/>
      <c r="F65" s="674"/>
      <c r="G65" s="674"/>
      <c r="H65" s="674"/>
      <c r="I65" s="674"/>
      <c r="J65" s="674"/>
      <c r="K65" s="674"/>
      <c r="L65" s="674"/>
      <c r="M65" s="674"/>
      <c r="N65" s="674"/>
      <c r="O65" s="674"/>
      <c r="P65" s="674"/>
      <c r="Q65" s="674"/>
      <c r="R65" s="675"/>
      <c r="S65" s="679"/>
      <c r="T65" s="680"/>
      <c r="U65" s="680"/>
      <c r="V65" s="680"/>
      <c r="W65" s="680"/>
      <c r="X65" s="680"/>
      <c r="Y65" s="680"/>
      <c r="Z65" s="680"/>
      <c r="AA65" s="680"/>
      <c r="AB65" s="680"/>
      <c r="AC65" s="680"/>
      <c r="AD65" s="680"/>
      <c r="AE65" s="680"/>
      <c r="AF65" s="680"/>
      <c r="AG65" s="680"/>
      <c r="AH65" s="680"/>
      <c r="AI65" s="680"/>
      <c r="AJ65" s="681"/>
    </row>
    <row r="66" spans="3:36" ht="13.5" customHeight="1">
      <c r="C66" s="673"/>
      <c r="D66" s="674"/>
      <c r="E66" s="674"/>
      <c r="F66" s="674"/>
      <c r="G66" s="674"/>
      <c r="H66" s="674"/>
      <c r="I66" s="674"/>
      <c r="J66" s="674"/>
      <c r="K66" s="674"/>
      <c r="L66" s="674"/>
      <c r="M66" s="674"/>
      <c r="N66" s="674"/>
      <c r="O66" s="674"/>
      <c r="P66" s="674"/>
      <c r="Q66" s="674"/>
      <c r="R66" s="675"/>
      <c r="S66" s="679"/>
      <c r="T66" s="680"/>
      <c r="U66" s="680"/>
      <c r="V66" s="680"/>
      <c r="W66" s="680"/>
      <c r="X66" s="680"/>
      <c r="Y66" s="680"/>
      <c r="Z66" s="680"/>
      <c r="AA66" s="680"/>
      <c r="AB66" s="680"/>
      <c r="AC66" s="680"/>
      <c r="AD66" s="680"/>
      <c r="AE66" s="680"/>
      <c r="AF66" s="680"/>
      <c r="AG66" s="680"/>
      <c r="AH66" s="680"/>
      <c r="AI66" s="680"/>
      <c r="AJ66" s="681"/>
    </row>
    <row r="67" spans="3:36" ht="13.5" customHeight="1">
      <c r="C67" s="673"/>
      <c r="D67" s="674"/>
      <c r="E67" s="674"/>
      <c r="F67" s="674"/>
      <c r="G67" s="674"/>
      <c r="H67" s="674"/>
      <c r="I67" s="674"/>
      <c r="J67" s="674"/>
      <c r="K67" s="674"/>
      <c r="L67" s="674"/>
      <c r="M67" s="674"/>
      <c r="N67" s="674"/>
      <c r="O67" s="674"/>
      <c r="P67" s="674"/>
      <c r="Q67" s="674"/>
      <c r="R67" s="675"/>
      <c r="S67" s="679"/>
      <c r="T67" s="680"/>
      <c r="U67" s="680"/>
      <c r="V67" s="680"/>
      <c r="W67" s="680"/>
      <c r="X67" s="680"/>
      <c r="Y67" s="680"/>
      <c r="Z67" s="680"/>
      <c r="AA67" s="680"/>
      <c r="AB67" s="680"/>
      <c r="AC67" s="680"/>
      <c r="AD67" s="680"/>
      <c r="AE67" s="680"/>
      <c r="AF67" s="680"/>
      <c r="AG67" s="680"/>
      <c r="AH67" s="680"/>
      <c r="AI67" s="680"/>
      <c r="AJ67" s="681"/>
    </row>
    <row r="68" spans="3:36" ht="22.5" customHeight="1" thickBot="1">
      <c r="C68" s="676"/>
      <c r="D68" s="677"/>
      <c r="E68" s="677"/>
      <c r="F68" s="677"/>
      <c r="G68" s="677"/>
      <c r="H68" s="677"/>
      <c r="I68" s="677"/>
      <c r="J68" s="677"/>
      <c r="K68" s="677"/>
      <c r="L68" s="677"/>
      <c r="M68" s="677"/>
      <c r="N68" s="677"/>
      <c r="O68" s="677"/>
      <c r="P68" s="677"/>
      <c r="Q68" s="677"/>
      <c r="R68" s="678"/>
      <c r="S68" s="682"/>
      <c r="T68" s="683"/>
      <c r="U68" s="683"/>
      <c r="V68" s="683"/>
      <c r="W68" s="683"/>
      <c r="X68" s="683"/>
      <c r="Y68" s="683"/>
      <c r="Z68" s="683"/>
      <c r="AA68" s="683"/>
      <c r="AB68" s="683"/>
      <c r="AC68" s="683"/>
      <c r="AD68" s="683"/>
      <c r="AE68" s="683"/>
      <c r="AF68" s="683"/>
      <c r="AG68" s="683"/>
      <c r="AH68" s="683"/>
      <c r="AI68" s="683"/>
      <c r="AJ68" s="684"/>
    </row>
    <row r="69" ht="15.75" customHeight="1"/>
  </sheetData>
  <sheetProtection/>
  <mergeCells count="183">
    <mergeCell ref="C1:E1"/>
    <mergeCell ref="C2:AJ2"/>
    <mergeCell ref="C3:AJ3"/>
    <mergeCell ref="Z4:AA4"/>
    <mergeCell ref="AB4:AC4"/>
    <mergeCell ref="AE4:AF4"/>
    <mergeCell ref="AH4:AI4"/>
    <mergeCell ref="C5:L5"/>
    <mergeCell ref="M5:N5"/>
    <mergeCell ref="C6:AJ6"/>
    <mergeCell ref="C9:F9"/>
    <mergeCell ref="G9:R9"/>
    <mergeCell ref="S9:T9"/>
    <mergeCell ref="U9:X9"/>
    <mergeCell ref="Y9:AJ9"/>
    <mergeCell ref="C10:F10"/>
    <mergeCell ref="G10:M10"/>
    <mergeCell ref="N10:R10"/>
    <mergeCell ref="S10:Y10"/>
    <mergeCell ref="AA10:AC10"/>
    <mergeCell ref="AE10:AG10"/>
    <mergeCell ref="C11:F12"/>
    <mergeCell ref="G11:AJ11"/>
    <mergeCell ref="G12:I12"/>
    <mergeCell ref="C13:F13"/>
    <mergeCell ref="G13:Q13"/>
    <mergeCell ref="R13:AJ13"/>
    <mergeCell ref="C14:AJ14"/>
    <mergeCell ref="C16:F16"/>
    <mergeCell ref="G16:H16"/>
    <mergeCell ref="I16:J16"/>
    <mergeCell ref="K16:L16"/>
    <mergeCell ref="M16:N16"/>
    <mergeCell ref="O16:R16"/>
    <mergeCell ref="S16:AJ16"/>
    <mergeCell ref="C17:F17"/>
    <mergeCell ref="G17:H17"/>
    <mergeCell ref="I17:J17"/>
    <mergeCell ref="K17:L17"/>
    <mergeCell ref="M17:N17"/>
    <mergeCell ref="O17:R17"/>
    <mergeCell ref="S17:AF17"/>
    <mergeCell ref="AG17:AJ17"/>
    <mergeCell ref="C18:F19"/>
    <mergeCell ref="G18:N19"/>
    <mergeCell ref="O18:R18"/>
    <mergeCell ref="S18:T18"/>
    <mergeCell ref="U18:V18"/>
    <mergeCell ref="W18:X18"/>
    <mergeCell ref="Y18:Z18"/>
    <mergeCell ref="AA18:AB18"/>
    <mergeCell ref="AC18:AD18"/>
    <mergeCell ref="AE18:AF18"/>
    <mergeCell ref="AG18:AJ18"/>
    <mergeCell ref="C20:F21"/>
    <mergeCell ref="G20:AJ21"/>
    <mergeCell ref="C22:D28"/>
    <mergeCell ref="E22:H22"/>
    <mergeCell ref="I22:J22"/>
    <mergeCell ref="K22:L22"/>
    <mergeCell ref="M22:N22"/>
    <mergeCell ref="O22:P22"/>
    <mergeCell ref="Q22:R22"/>
    <mergeCell ref="S22:T22"/>
    <mergeCell ref="U22:V22"/>
    <mergeCell ref="W22:X22"/>
    <mergeCell ref="Y22:Z22"/>
    <mergeCell ref="AA22:AJ23"/>
    <mergeCell ref="E23:F25"/>
    <mergeCell ref="G23:H23"/>
    <mergeCell ref="I23:P23"/>
    <mergeCell ref="Q23:R23"/>
    <mergeCell ref="S23:Z23"/>
    <mergeCell ref="G24:H24"/>
    <mergeCell ref="I24:AJ24"/>
    <mergeCell ref="G25:H25"/>
    <mergeCell ref="I25:AB25"/>
    <mergeCell ref="AC25:AJ25"/>
    <mergeCell ref="E26:H26"/>
    <mergeCell ref="I26:P26"/>
    <mergeCell ref="Q26:T26"/>
    <mergeCell ref="V26:AJ26"/>
    <mergeCell ref="E27:H28"/>
    <mergeCell ref="I27:AJ27"/>
    <mergeCell ref="I28:AJ28"/>
    <mergeCell ref="E32:AI32"/>
    <mergeCell ref="E33:N33"/>
    <mergeCell ref="O33:AH33"/>
    <mergeCell ref="E34:N34"/>
    <mergeCell ref="O34:AH34"/>
    <mergeCell ref="C38:F38"/>
    <mergeCell ref="G38:H38"/>
    <mergeCell ref="I38:J38"/>
    <mergeCell ref="K38:L38"/>
    <mergeCell ref="M38:N38"/>
    <mergeCell ref="C39:F39"/>
    <mergeCell ref="G39:H39"/>
    <mergeCell ref="I39:J39"/>
    <mergeCell ref="K39:L39"/>
    <mergeCell ref="M39:N39"/>
    <mergeCell ref="O39:R39"/>
    <mergeCell ref="O38:R38"/>
    <mergeCell ref="S38:AJ38"/>
    <mergeCell ref="S39:AF39"/>
    <mergeCell ref="AG39:AJ39"/>
    <mergeCell ref="Y40:Z40"/>
    <mergeCell ref="AA40:AB40"/>
    <mergeCell ref="AC40:AD40"/>
    <mergeCell ref="AE40:AF40"/>
    <mergeCell ref="AG40:AJ40"/>
    <mergeCell ref="C42:F43"/>
    <mergeCell ref="G42:R43"/>
    <mergeCell ref="S42:T43"/>
    <mergeCell ref="U43:AJ43"/>
    <mergeCell ref="C40:F41"/>
    <mergeCell ref="G40:N41"/>
    <mergeCell ref="O40:R40"/>
    <mergeCell ref="S40:T40"/>
    <mergeCell ref="U40:V40"/>
    <mergeCell ref="W40:X40"/>
    <mergeCell ref="C44:D50"/>
    <mergeCell ref="E44:H44"/>
    <mergeCell ref="I44:J44"/>
    <mergeCell ref="K44:L44"/>
    <mergeCell ref="M44:N44"/>
    <mergeCell ref="O44:P44"/>
    <mergeCell ref="E45:F47"/>
    <mergeCell ref="G45:H45"/>
    <mergeCell ref="I45:P45"/>
    <mergeCell ref="G46:H46"/>
    <mergeCell ref="Q44:R44"/>
    <mergeCell ref="S44:T44"/>
    <mergeCell ref="U44:V44"/>
    <mergeCell ref="W44:X44"/>
    <mergeCell ref="Y44:Z44"/>
    <mergeCell ref="AA44:AJ45"/>
    <mergeCell ref="Q45:R45"/>
    <mergeCell ref="S45:Z45"/>
    <mergeCell ref="I46:AJ46"/>
    <mergeCell ref="G47:H47"/>
    <mergeCell ref="I47:AB47"/>
    <mergeCell ref="AC47:AJ47"/>
    <mergeCell ref="E48:H48"/>
    <mergeCell ref="I48:AJ48"/>
    <mergeCell ref="E49:H50"/>
    <mergeCell ref="I49:AJ49"/>
    <mergeCell ref="I50:AJ50"/>
    <mergeCell ref="C51:D57"/>
    <mergeCell ref="E51:H51"/>
    <mergeCell ref="I51:J51"/>
    <mergeCell ref="K51:L51"/>
    <mergeCell ref="M51:N51"/>
    <mergeCell ref="O51:P51"/>
    <mergeCell ref="Q51:R51"/>
    <mergeCell ref="S51:T51"/>
    <mergeCell ref="U51:V51"/>
    <mergeCell ref="W51:X51"/>
    <mergeCell ref="Y51:Z51"/>
    <mergeCell ref="AA51:AJ52"/>
    <mergeCell ref="E52:F54"/>
    <mergeCell ref="G52:H52"/>
    <mergeCell ref="I52:P52"/>
    <mergeCell ref="Q52:R52"/>
    <mergeCell ref="S52:Z52"/>
    <mergeCell ref="G53:H53"/>
    <mergeCell ref="I53:AJ53"/>
    <mergeCell ref="G54:H54"/>
    <mergeCell ref="I54:AB54"/>
    <mergeCell ref="AC54:AJ54"/>
    <mergeCell ref="E55:H55"/>
    <mergeCell ref="I55:P55"/>
    <mergeCell ref="Q55:T55"/>
    <mergeCell ref="V55:AJ55"/>
    <mergeCell ref="C63:R63"/>
    <mergeCell ref="S63:AJ63"/>
    <mergeCell ref="C64:R68"/>
    <mergeCell ref="S64:AJ68"/>
    <mergeCell ref="E56:H57"/>
    <mergeCell ref="I56:AJ56"/>
    <mergeCell ref="I57:AJ57"/>
    <mergeCell ref="C59:AJ59"/>
    <mergeCell ref="C60:AJ60"/>
    <mergeCell ref="C61:AJ61"/>
  </mergeCells>
  <conditionalFormatting sqref="G9:R9 AB4:AC4 AE4:AF4 AH4:AI4 S10:Y10 AA10:AC10 AE10:AG10 G16:N16 G17:L17 S16:AJ16 S17:AF18 G20:AJ21 K22:P22 I23:P23 S22:Z23 I24:AJ24 I25:AB25 V26:AJ26 I27:AJ27 G38:N38 S38:AJ38 G39:L39 S39:AF40 U43:AJ43 K44:P44 S44:Z45 I45:P45 I46:AJ46 I47:AB47 I48:AJ49 K51:P51 S51:Z52 I52:P52 I53:AJ53 I54:AB54 V55:AJ55 I56:AJ56">
    <cfRule type="containsBlanks" priority="8" dxfId="2">
      <formula>LEN(TRIM(G4))=0</formula>
    </cfRule>
  </conditionalFormatting>
  <conditionalFormatting sqref="Y9:AJ9">
    <cfRule type="containsBlanks" priority="7" dxfId="2">
      <formula>LEN(TRIM(Y9))=0</formula>
    </cfRule>
  </conditionalFormatting>
  <conditionalFormatting sqref="O33:AH33">
    <cfRule type="containsBlanks" priority="6" dxfId="2">
      <formula>LEN(TRIM(O33))=0</formula>
    </cfRule>
  </conditionalFormatting>
  <conditionalFormatting sqref="B15:AK17 B20:AK29 B18:F19 O18:AK19">
    <cfRule type="expression" priority="5" dxfId="1">
      <formula>$A$16=TRUE</formula>
    </cfRule>
  </conditionalFormatting>
  <conditionalFormatting sqref="B30:AK33 B35:AK58 B34:N34 AI34:AK34">
    <cfRule type="expression" priority="4" dxfId="1">
      <formula>$A$30=TRUE</formula>
    </cfRule>
  </conditionalFormatting>
  <conditionalFormatting sqref="J12:M12">
    <cfRule type="containsBlanks" priority="2" dxfId="2">
      <formula>LEN(TRIM(J12))=0</formula>
    </cfRule>
  </conditionalFormatting>
  <conditionalFormatting sqref="G18:N19">
    <cfRule type="expression" priority="1" dxfId="1">
      <formula>$A$16=TRUE</formula>
    </cfRule>
  </conditionalFormatting>
  <dataValidations count="1">
    <dataValidation type="list" allowBlank="1" showInputMessage="1" showErrorMessage="1" sqref="V12:AJ12">
      <formula1>"あり，なし"</formula1>
    </dataValidation>
  </dataValidations>
  <printOptions/>
  <pageMargins left="0.7" right="0.7" top="0.75" bottom="0.75" header="0.3" footer="0.3"/>
  <pageSetup orientation="portrait" paperSize="9"/>
  <drawing r:id="rId3"/>
  <legacyDrawing r:id="rId2"/>
</worksheet>
</file>

<file path=xl/worksheets/sheet7.xml><?xml version="1.0" encoding="utf-8"?>
<worksheet xmlns="http://schemas.openxmlformats.org/spreadsheetml/2006/main" xmlns:r="http://schemas.openxmlformats.org/officeDocument/2006/relationships">
  <sheetPr>
    <tabColor rgb="FFFF0000"/>
  </sheetPr>
  <dimension ref="A1:L180"/>
  <sheetViews>
    <sheetView view="pageBreakPreview" zoomScale="98" zoomScaleSheetLayoutView="98" zoomScalePageLayoutView="0" workbookViewId="0" topLeftCell="B172">
      <selection activeCell="B180" sqref="B180"/>
    </sheetView>
  </sheetViews>
  <sheetFormatPr defaultColWidth="9.00390625" defaultRowHeight="13.5"/>
  <cols>
    <col min="1" max="1" width="5.25390625" style="2" customWidth="1"/>
    <col min="2" max="2" width="9.875" style="2" customWidth="1"/>
    <col min="3" max="3" width="13.375" style="2" customWidth="1"/>
    <col min="4" max="4" width="14.25390625" style="3" customWidth="1"/>
    <col min="5" max="5" width="14.25390625" style="4" customWidth="1"/>
    <col min="6" max="6" width="14.25390625" style="2" customWidth="1"/>
    <col min="7" max="9" width="7.625" style="2" customWidth="1"/>
    <col min="10" max="10" width="17.125" style="2" customWidth="1"/>
    <col min="11" max="11" width="36.125" style="5" hidden="1" customWidth="1"/>
    <col min="12" max="16384" width="9.00390625" style="5" customWidth="1"/>
  </cols>
  <sheetData>
    <row r="1" spans="1:2" ht="18" customHeight="1">
      <c r="A1" s="1" t="s">
        <v>29</v>
      </c>
      <c r="B1" s="1"/>
    </row>
    <row r="2" spans="1:10" ht="14.25">
      <c r="A2" s="839" t="s">
        <v>0</v>
      </c>
      <c r="B2" s="839"/>
      <c r="C2" s="839"/>
      <c r="D2" s="839"/>
      <c r="E2" s="839"/>
      <c r="F2" s="839"/>
      <c r="G2" s="839"/>
      <c r="H2" s="839"/>
      <c r="I2" s="839"/>
      <c r="J2" s="839"/>
    </row>
    <row r="3" ht="13.5">
      <c r="A3" s="6"/>
    </row>
    <row r="4" ht="18" customHeight="1">
      <c r="B4" s="7" t="s">
        <v>78</v>
      </c>
    </row>
    <row r="5" spans="1:10" ht="18.75" customHeight="1">
      <c r="A5" s="8"/>
      <c r="J5" s="9"/>
    </row>
    <row r="6" spans="1:10" ht="25.5" customHeight="1">
      <c r="A6" s="10"/>
      <c r="B6" s="53" t="s">
        <v>17</v>
      </c>
      <c r="C6" s="53" t="s">
        <v>18</v>
      </c>
      <c r="D6" s="12" t="s">
        <v>23</v>
      </c>
      <c r="E6" s="12" t="s">
        <v>24</v>
      </c>
      <c r="F6" s="13" t="s">
        <v>25</v>
      </c>
      <c r="G6" s="840" t="s">
        <v>2</v>
      </c>
      <c r="H6" s="840"/>
      <c r="I6" s="840"/>
      <c r="J6" s="840"/>
    </row>
    <row r="7" spans="1:10" ht="25.5" customHeight="1">
      <c r="A7" s="10"/>
      <c r="B7" s="841" t="s">
        <v>19</v>
      </c>
      <c r="C7" s="14" t="s">
        <v>39</v>
      </c>
      <c r="D7" s="19">
        <v>14700000</v>
      </c>
      <c r="E7" s="19">
        <f>+D41</f>
        <v>3303212</v>
      </c>
      <c r="F7" s="16"/>
      <c r="G7" s="835"/>
      <c r="H7" s="844"/>
      <c r="I7" s="844"/>
      <c r="J7" s="836"/>
    </row>
    <row r="8" spans="1:10" ht="25.5" customHeight="1">
      <c r="A8" s="10"/>
      <c r="B8" s="842"/>
      <c r="C8" s="17" t="s">
        <v>3</v>
      </c>
      <c r="D8" s="19">
        <f>9578480+1176000</f>
        <v>10754480</v>
      </c>
      <c r="E8" s="19">
        <f>+F67+F86+F97+F142+F118+F47+D168</f>
        <v>6153162</v>
      </c>
      <c r="F8" s="16"/>
      <c r="G8" s="845"/>
      <c r="H8" s="846"/>
      <c r="I8" s="846"/>
      <c r="J8" s="847"/>
    </row>
    <row r="9" spans="1:11" ht="25.5" customHeight="1">
      <c r="A9" s="10"/>
      <c r="B9" s="842"/>
      <c r="C9" s="17" t="s">
        <v>38</v>
      </c>
      <c r="D9" s="15">
        <f>ROUNDDOWN(((D7+D8)/100*10),0)</f>
        <v>2545448</v>
      </c>
      <c r="E9" s="15">
        <f>ROUNDDOWN(((E7+E8)/100*10),0)</f>
        <v>945637</v>
      </c>
      <c r="F9" s="16"/>
      <c r="G9" s="848"/>
      <c r="H9" s="849"/>
      <c r="I9" s="849"/>
      <c r="J9" s="850"/>
      <c r="K9" s="851"/>
    </row>
    <row r="10" spans="1:11" ht="25.5" customHeight="1">
      <c r="A10" s="10"/>
      <c r="B10" s="843"/>
      <c r="C10" s="18" t="s">
        <v>4</v>
      </c>
      <c r="D10" s="15">
        <f>SUM(D7:D9)</f>
        <v>27999928</v>
      </c>
      <c r="E10" s="15">
        <f>SUM(E7:E9)</f>
        <v>10402011</v>
      </c>
      <c r="F10" s="15">
        <v>27999928</v>
      </c>
      <c r="G10" s="852"/>
      <c r="H10" s="853"/>
      <c r="I10" s="853"/>
      <c r="J10" s="854"/>
      <c r="K10" s="851"/>
    </row>
    <row r="11" spans="1:10" ht="25.5" customHeight="1">
      <c r="A11" s="10"/>
      <c r="B11" s="841" t="s">
        <v>20</v>
      </c>
      <c r="C11" s="17" t="s">
        <v>1</v>
      </c>
      <c r="D11" s="19">
        <f>F10</f>
        <v>27999928</v>
      </c>
      <c r="E11" s="15">
        <f>IF(D11&gt;=E10,E10,D11)</f>
        <v>10402011</v>
      </c>
      <c r="F11" s="16"/>
      <c r="G11" s="855"/>
      <c r="H11" s="856"/>
      <c r="I11" s="856"/>
      <c r="J11" s="857"/>
    </row>
    <row r="12" spans="1:10" ht="25.5" customHeight="1">
      <c r="A12" s="10"/>
      <c r="B12" s="842"/>
      <c r="C12" s="18" t="s">
        <v>41</v>
      </c>
      <c r="D12" s="15">
        <f>D10-D11</f>
        <v>0</v>
      </c>
      <c r="E12" s="15">
        <f>E10-E11</f>
        <v>0</v>
      </c>
      <c r="F12" s="16"/>
      <c r="G12" s="852"/>
      <c r="H12" s="853"/>
      <c r="I12" s="853"/>
      <c r="J12" s="854"/>
    </row>
    <row r="13" spans="1:10" ht="25.5" customHeight="1">
      <c r="A13" s="10"/>
      <c r="B13" s="842"/>
      <c r="C13" s="18" t="s">
        <v>5</v>
      </c>
      <c r="D13" s="19">
        <v>0</v>
      </c>
      <c r="E13" s="19">
        <v>0</v>
      </c>
      <c r="F13" s="16"/>
      <c r="G13" s="835"/>
      <c r="H13" s="844"/>
      <c r="I13" s="844"/>
      <c r="J13" s="836"/>
    </row>
    <row r="14" spans="1:10" ht="25.5" customHeight="1">
      <c r="A14" s="10"/>
      <c r="B14" s="843"/>
      <c r="C14" s="18" t="s">
        <v>4</v>
      </c>
      <c r="D14" s="15">
        <f>SUM(D11:D13)</f>
        <v>27999928</v>
      </c>
      <c r="E14" s="15">
        <f>SUM(E11:E13)</f>
        <v>10402011</v>
      </c>
      <c r="F14" s="16"/>
      <c r="G14" s="822"/>
      <c r="H14" s="844"/>
      <c r="I14" s="844"/>
      <c r="J14" s="836"/>
    </row>
    <row r="15" spans="1:12" ht="13.5" customHeight="1">
      <c r="A15" s="8"/>
      <c r="D15" s="858"/>
      <c r="E15" s="858"/>
      <c r="F15" s="858"/>
      <c r="G15" s="859" t="s">
        <v>43</v>
      </c>
      <c r="H15" s="859"/>
      <c r="I15" s="859"/>
      <c r="J15" s="859"/>
      <c r="L15" s="21"/>
    </row>
    <row r="16" spans="2:12" s="22" customFormat="1" ht="20.25" customHeight="1">
      <c r="B16" s="23" t="s">
        <v>59</v>
      </c>
      <c r="D16" s="24"/>
      <c r="E16" s="4"/>
      <c r="L16" s="2"/>
    </row>
    <row r="17" spans="1:12" ht="13.5">
      <c r="A17" s="8"/>
      <c r="B17" s="2" t="s">
        <v>40</v>
      </c>
      <c r="L17" s="2"/>
    </row>
    <row r="18" spans="1:12" ht="13.5">
      <c r="A18" s="8"/>
      <c r="L18" s="2"/>
    </row>
    <row r="19" spans="1:12" ht="29.25" customHeight="1">
      <c r="A19" s="25"/>
      <c r="B19" s="835" t="s">
        <v>26</v>
      </c>
      <c r="C19" s="836"/>
      <c r="D19" s="822" t="s">
        <v>44</v>
      </c>
      <c r="E19" s="824"/>
      <c r="F19" s="835" t="s">
        <v>45</v>
      </c>
      <c r="G19" s="836"/>
      <c r="H19" s="52" t="s">
        <v>13</v>
      </c>
      <c r="I19" s="835" t="s">
        <v>60</v>
      </c>
      <c r="J19" s="836"/>
      <c r="L19" s="2"/>
    </row>
    <row r="20" spans="1:12" ht="19.5" customHeight="1">
      <c r="A20" s="25"/>
      <c r="B20" s="818" t="s">
        <v>311</v>
      </c>
      <c r="C20" s="819"/>
      <c r="D20" s="829">
        <v>567050</v>
      </c>
      <c r="E20" s="830"/>
      <c r="F20" s="822" t="s">
        <v>149</v>
      </c>
      <c r="G20" s="824"/>
      <c r="H20" s="54"/>
      <c r="I20" s="827" t="s">
        <v>153</v>
      </c>
      <c r="J20" s="828"/>
      <c r="K20" s="5" t="str">
        <f>+B20&amp;"（人件費）"</f>
        <v>中平　和正 （137.5時間）（人件費）</v>
      </c>
      <c r="L20" s="21"/>
    </row>
    <row r="21" spans="1:12" ht="19.5" customHeight="1">
      <c r="A21" s="25"/>
      <c r="B21" s="818" t="s">
        <v>312</v>
      </c>
      <c r="C21" s="819"/>
      <c r="D21" s="829"/>
      <c r="E21" s="830"/>
      <c r="F21" s="822" t="s">
        <v>149</v>
      </c>
      <c r="G21" s="824"/>
      <c r="H21" s="63"/>
      <c r="I21" s="827" t="s">
        <v>154</v>
      </c>
      <c r="J21" s="828"/>
      <c r="K21" s="5" t="str">
        <f aca="true" t="shared" si="0" ref="K21:K39">+B21&amp;"（人件費）"</f>
        <v>石渡　望 （210.5時間）（人件費）</v>
      </c>
      <c r="L21" s="21"/>
    </row>
    <row r="22" spans="1:12" ht="19.5" customHeight="1">
      <c r="A22" s="25"/>
      <c r="B22" s="818" t="s">
        <v>173</v>
      </c>
      <c r="C22" s="819"/>
      <c r="D22" s="829">
        <v>2736162</v>
      </c>
      <c r="E22" s="830"/>
      <c r="F22" s="822" t="s">
        <v>291</v>
      </c>
      <c r="G22" s="824"/>
      <c r="H22" s="63"/>
      <c r="I22" s="827" t="s">
        <v>155</v>
      </c>
      <c r="J22" s="828"/>
      <c r="K22" s="5" t="str">
        <f t="shared" si="0"/>
        <v>生井　正子（人件費）</v>
      </c>
      <c r="L22" s="21"/>
    </row>
    <row r="23" spans="1:12" ht="19.5" customHeight="1">
      <c r="A23" s="25"/>
      <c r="B23" s="818" t="s">
        <v>174</v>
      </c>
      <c r="C23" s="819"/>
      <c r="D23" s="829"/>
      <c r="E23" s="830"/>
      <c r="F23" s="822" t="s">
        <v>149</v>
      </c>
      <c r="G23" s="824"/>
      <c r="H23" s="63"/>
      <c r="I23" s="827" t="s">
        <v>156</v>
      </c>
      <c r="J23" s="828"/>
      <c r="K23" s="5" t="str">
        <f t="shared" si="0"/>
        <v>内田　陸（人件費）</v>
      </c>
      <c r="L23" s="21"/>
    </row>
    <row r="24" spans="1:12" ht="19.5" customHeight="1">
      <c r="A24" s="25"/>
      <c r="B24" s="818" t="s">
        <v>175</v>
      </c>
      <c r="C24" s="819"/>
      <c r="D24" s="829"/>
      <c r="E24" s="830"/>
      <c r="F24" s="822" t="s">
        <v>293</v>
      </c>
      <c r="G24" s="824"/>
      <c r="H24" s="63"/>
      <c r="I24" s="827" t="s">
        <v>157</v>
      </c>
      <c r="J24" s="828"/>
      <c r="K24" s="5" t="str">
        <f t="shared" si="0"/>
        <v>駒村　竜太（人件費）</v>
      </c>
      <c r="L24" s="21"/>
    </row>
    <row r="25" spans="1:12" ht="19.5" customHeight="1">
      <c r="A25" s="25"/>
      <c r="B25" s="818" t="s">
        <v>190</v>
      </c>
      <c r="C25" s="819"/>
      <c r="D25" s="829"/>
      <c r="E25" s="830"/>
      <c r="F25" s="822" t="s">
        <v>149</v>
      </c>
      <c r="G25" s="824"/>
      <c r="H25" s="63"/>
      <c r="I25" s="827" t="s">
        <v>158</v>
      </c>
      <c r="J25" s="828"/>
      <c r="K25" s="5" t="str">
        <f t="shared" si="0"/>
        <v>神野　篤志 （53.5時間）（人件費）</v>
      </c>
      <c r="L25" s="21"/>
    </row>
    <row r="26" spans="1:12" ht="19.5" customHeight="1">
      <c r="A26" s="25"/>
      <c r="B26" s="818" t="s">
        <v>176</v>
      </c>
      <c r="C26" s="819"/>
      <c r="D26" s="829"/>
      <c r="E26" s="830"/>
      <c r="F26" s="822" t="s">
        <v>149</v>
      </c>
      <c r="G26" s="824"/>
      <c r="H26" s="63"/>
      <c r="I26" s="827" t="s">
        <v>159</v>
      </c>
      <c r="J26" s="828"/>
      <c r="K26" s="5" t="str">
        <f t="shared" si="0"/>
        <v>高橋　俊哲 （30時間）（人件費）</v>
      </c>
      <c r="L26" s="21"/>
    </row>
    <row r="27" spans="1:12" ht="19.5" customHeight="1">
      <c r="A27" s="25"/>
      <c r="B27" s="818" t="s">
        <v>177</v>
      </c>
      <c r="C27" s="819"/>
      <c r="D27" s="829"/>
      <c r="E27" s="830"/>
      <c r="F27" s="822" t="s">
        <v>149</v>
      </c>
      <c r="G27" s="824"/>
      <c r="H27" s="63"/>
      <c r="I27" s="827" t="s">
        <v>160</v>
      </c>
      <c r="J27" s="828"/>
      <c r="K27" s="5" t="str">
        <f t="shared" si="0"/>
        <v>村上　夏美（人件費）</v>
      </c>
      <c r="L27" s="21"/>
    </row>
    <row r="28" spans="1:12" ht="19.5" customHeight="1">
      <c r="A28" s="25"/>
      <c r="B28" s="818" t="s">
        <v>178</v>
      </c>
      <c r="C28" s="819"/>
      <c r="D28" s="829"/>
      <c r="E28" s="830"/>
      <c r="F28" s="822" t="s">
        <v>292</v>
      </c>
      <c r="G28" s="824"/>
      <c r="H28" s="68"/>
      <c r="I28" s="827" t="s">
        <v>161</v>
      </c>
      <c r="J28" s="828"/>
      <c r="K28" s="5" t="str">
        <f t="shared" si="0"/>
        <v>江副　綾（人件費）</v>
      </c>
      <c r="L28" s="21"/>
    </row>
    <row r="29" spans="1:12" ht="19.5" customHeight="1">
      <c r="A29" s="25"/>
      <c r="B29" s="818" t="s">
        <v>179</v>
      </c>
      <c r="C29" s="819"/>
      <c r="D29" s="829"/>
      <c r="E29" s="830"/>
      <c r="F29" s="822" t="s">
        <v>150</v>
      </c>
      <c r="G29" s="824"/>
      <c r="H29" s="68"/>
      <c r="I29" s="827" t="s">
        <v>162</v>
      </c>
      <c r="J29" s="828"/>
      <c r="K29" s="5" t="str">
        <f t="shared" si="0"/>
        <v>吉田　恵（人件費）</v>
      </c>
      <c r="L29" s="21"/>
    </row>
    <row r="30" spans="1:12" ht="19.5" customHeight="1">
      <c r="A30" s="25"/>
      <c r="B30" s="818" t="s">
        <v>180</v>
      </c>
      <c r="C30" s="819"/>
      <c r="D30" s="829"/>
      <c r="E30" s="830"/>
      <c r="F30" s="822" t="s">
        <v>150</v>
      </c>
      <c r="G30" s="824"/>
      <c r="H30" s="68"/>
      <c r="I30" s="827" t="s">
        <v>163</v>
      </c>
      <c r="J30" s="828"/>
      <c r="K30" s="5" t="str">
        <f t="shared" si="0"/>
        <v>園部　桃子（人件費）</v>
      </c>
      <c r="L30" s="21"/>
    </row>
    <row r="31" spans="1:12" ht="19.5" customHeight="1">
      <c r="A31" s="25"/>
      <c r="B31" s="818" t="s">
        <v>181</v>
      </c>
      <c r="C31" s="819"/>
      <c r="D31" s="829"/>
      <c r="E31" s="830"/>
      <c r="F31" s="822" t="s">
        <v>150</v>
      </c>
      <c r="G31" s="824"/>
      <c r="H31" s="68"/>
      <c r="I31" s="827" t="s">
        <v>164</v>
      </c>
      <c r="J31" s="828"/>
      <c r="K31" s="5" t="str">
        <f t="shared" si="0"/>
        <v>齋藤　恵己（人件費）</v>
      </c>
      <c r="L31" s="21"/>
    </row>
    <row r="32" spans="1:12" ht="19.5" customHeight="1">
      <c r="A32" s="25"/>
      <c r="B32" s="818" t="s">
        <v>182</v>
      </c>
      <c r="C32" s="819"/>
      <c r="D32" s="829"/>
      <c r="E32" s="830"/>
      <c r="F32" s="822" t="s">
        <v>150</v>
      </c>
      <c r="G32" s="824"/>
      <c r="H32" s="68"/>
      <c r="I32" s="827" t="s">
        <v>165</v>
      </c>
      <c r="J32" s="828"/>
      <c r="K32" s="5" t="str">
        <f t="shared" si="0"/>
        <v>斉藤　元（人件費）</v>
      </c>
      <c r="L32" s="21"/>
    </row>
    <row r="33" spans="1:12" ht="19.5" customHeight="1">
      <c r="A33" s="25"/>
      <c r="B33" s="818" t="s">
        <v>183</v>
      </c>
      <c r="C33" s="819"/>
      <c r="D33" s="829"/>
      <c r="E33" s="830"/>
      <c r="F33" s="822" t="s">
        <v>151</v>
      </c>
      <c r="G33" s="824"/>
      <c r="H33" s="68"/>
      <c r="I33" s="827" t="s">
        <v>166</v>
      </c>
      <c r="J33" s="828"/>
      <c r="K33" s="5" t="str">
        <f t="shared" si="0"/>
        <v>石川　奈緒美（人件費）</v>
      </c>
      <c r="L33" s="21"/>
    </row>
    <row r="34" spans="1:12" ht="19.5" customHeight="1">
      <c r="A34" s="25"/>
      <c r="B34" s="818" t="s">
        <v>184</v>
      </c>
      <c r="C34" s="819"/>
      <c r="D34" s="829"/>
      <c r="E34" s="830"/>
      <c r="F34" s="831" t="s">
        <v>294</v>
      </c>
      <c r="G34" s="832"/>
      <c r="H34" s="68"/>
      <c r="I34" s="827" t="s">
        <v>167</v>
      </c>
      <c r="J34" s="828"/>
      <c r="K34" s="5" t="str">
        <f t="shared" si="0"/>
        <v>氏江　則男（人件費）</v>
      </c>
      <c r="L34" s="21"/>
    </row>
    <row r="35" spans="1:12" ht="19.5" customHeight="1">
      <c r="A35" s="25"/>
      <c r="B35" s="818" t="s">
        <v>185</v>
      </c>
      <c r="C35" s="819"/>
      <c r="D35" s="829"/>
      <c r="E35" s="830"/>
      <c r="F35" s="822" t="s">
        <v>152</v>
      </c>
      <c r="G35" s="824"/>
      <c r="H35" s="68"/>
      <c r="I35" s="827" t="s">
        <v>168</v>
      </c>
      <c r="J35" s="828"/>
      <c r="K35" s="5" t="str">
        <f t="shared" si="0"/>
        <v>岡本　雅道（人件費）</v>
      </c>
      <c r="L35" s="21"/>
    </row>
    <row r="36" spans="1:12" ht="19.5" customHeight="1">
      <c r="A36" s="25"/>
      <c r="B36" s="818" t="s">
        <v>186</v>
      </c>
      <c r="C36" s="819"/>
      <c r="D36" s="829"/>
      <c r="E36" s="830"/>
      <c r="F36" s="822" t="s">
        <v>152</v>
      </c>
      <c r="G36" s="824"/>
      <c r="H36" s="68"/>
      <c r="I36" s="827" t="s">
        <v>169</v>
      </c>
      <c r="J36" s="828"/>
      <c r="K36" s="5" t="str">
        <f t="shared" si="0"/>
        <v>橋本　奈津子（人件費）</v>
      </c>
      <c r="L36" s="21"/>
    </row>
    <row r="37" spans="1:12" ht="19.5" customHeight="1">
      <c r="A37" s="25"/>
      <c r="B37" s="818" t="s">
        <v>187</v>
      </c>
      <c r="C37" s="819"/>
      <c r="D37" s="829"/>
      <c r="E37" s="830"/>
      <c r="F37" s="822" t="s">
        <v>152</v>
      </c>
      <c r="G37" s="824"/>
      <c r="H37" s="68"/>
      <c r="I37" s="827" t="s">
        <v>170</v>
      </c>
      <c r="J37" s="828"/>
      <c r="K37" s="5" t="str">
        <f t="shared" si="0"/>
        <v>安達　政子（人件費）</v>
      </c>
      <c r="L37" s="21"/>
    </row>
    <row r="38" spans="1:12" ht="19.5" customHeight="1">
      <c r="A38" s="25"/>
      <c r="B38" s="818" t="s">
        <v>188</v>
      </c>
      <c r="C38" s="819"/>
      <c r="D38" s="829"/>
      <c r="E38" s="830"/>
      <c r="F38" s="822" t="s">
        <v>152</v>
      </c>
      <c r="G38" s="824"/>
      <c r="H38" s="68"/>
      <c r="I38" s="827" t="s">
        <v>171</v>
      </c>
      <c r="J38" s="828"/>
      <c r="K38" s="5" t="str">
        <f t="shared" si="0"/>
        <v>藤田　優華（人件費）</v>
      </c>
      <c r="L38" s="21"/>
    </row>
    <row r="39" spans="1:12" ht="19.5" customHeight="1">
      <c r="A39" s="25"/>
      <c r="B39" s="818" t="s">
        <v>189</v>
      </c>
      <c r="C39" s="819"/>
      <c r="D39" s="829"/>
      <c r="E39" s="830"/>
      <c r="F39" s="822" t="s">
        <v>152</v>
      </c>
      <c r="G39" s="824"/>
      <c r="H39" s="68"/>
      <c r="I39" s="827" t="s">
        <v>172</v>
      </c>
      <c r="J39" s="828"/>
      <c r="K39" s="5" t="str">
        <f t="shared" si="0"/>
        <v>加藤　友香理（人件費）</v>
      </c>
      <c r="L39" s="21"/>
    </row>
    <row r="40" spans="1:12" ht="19.5" customHeight="1">
      <c r="A40" s="25"/>
      <c r="B40" s="818"/>
      <c r="C40" s="819"/>
      <c r="D40" s="829"/>
      <c r="E40" s="830"/>
      <c r="F40" s="822"/>
      <c r="G40" s="824"/>
      <c r="H40" s="63"/>
      <c r="I40" s="833"/>
      <c r="J40" s="834"/>
      <c r="L40" s="2"/>
    </row>
    <row r="41" spans="1:10" ht="19.5" customHeight="1">
      <c r="A41" s="25"/>
      <c r="B41" s="835" t="s">
        <v>61</v>
      </c>
      <c r="C41" s="836"/>
      <c r="D41" s="837">
        <f>SUM(D20:E40)</f>
        <v>3303212</v>
      </c>
      <c r="E41" s="838"/>
      <c r="F41" s="822"/>
      <c r="G41" s="824"/>
      <c r="H41" s="54"/>
      <c r="I41" s="822"/>
      <c r="J41" s="836"/>
    </row>
    <row r="42" spans="1:10" ht="19.5" customHeight="1">
      <c r="A42" s="25"/>
      <c r="B42" s="28"/>
      <c r="C42" s="28"/>
      <c r="D42" s="49"/>
      <c r="E42" s="49"/>
      <c r="F42" s="49"/>
      <c r="G42" s="49"/>
      <c r="H42" s="49"/>
      <c r="I42" s="28"/>
      <c r="J42" s="28"/>
    </row>
    <row r="43" spans="1:12" ht="13.5">
      <c r="A43" s="8"/>
      <c r="B43" s="2" t="s">
        <v>21</v>
      </c>
      <c r="L43" s="2"/>
    </row>
    <row r="44" ht="13.5" customHeight="1">
      <c r="A44" s="8"/>
    </row>
    <row r="45" spans="1:12" ht="29.25" customHeight="1">
      <c r="A45" s="25"/>
      <c r="B45" s="53" t="s">
        <v>6</v>
      </c>
      <c r="C45" s="53" t="s">
        <v>26</v>
      </c>
      <c r="D45" s="12" t="s">
        <v>11</v>
      </c>
      <c r="E45" s="12" t="s">
        <v>10</v>
      </c>
      <c r="F45" s="53" t="s">
        <v>9</v>
      </c>
      <c r="G45" s="71" t="s">
        <v>62</v>
      </c>
      <c r="H45" s="71" t="s">
        <v>52</v>
      </c>
      <c r="I45" s="71" t="s">
        <v>13</v>
      </c>
      <c r="J45" s="53" t="s">
        <v>14</v>
      </c>
      <c r="L45" s="2"/>
    </row>
    <row r="46" spans="1:12" ht="19.5" customHeight="1">
      <c r="A46" s="25"/>
      <c r="B46" s="13"/>
      <c r="C46" s="53"/>
      <c r="D46" s="12"/>
      <c r="E46" s="11"/>
      <c r="F46" s="26">
        <f>+D46*E46</f>
        <v>0</v>
      </c>
      <c r="G46" s="53"/>
      <c r="H46" s="53"/>
      <c r="I46" s="53"/>
      <c r="J46" s="53"/>
      <c r="L46" s="21"/>
    </row>
    <row r="47" spans="1:10" ht="19.5" customHeight="1">
      <c r="A47" s="25"/>
      <c r="B47" s="53" t="s">
        <v>63</v>
      </c>
      <c r="C47" s="18"/>
      <c r="D47" s="11"/>
      <c r="E47" s="27"/>
      <c r="F47" s="58">
        <f>SUM(F46:F46)</f>
        <v>0</v>
      </c>
      <c r="G47" s="18"/>
      <c r="H47" s="18"/>
      <c r="I47" s="18"/>
      <c r="J47" s="18"/>
    </row>
    <row r="48" spans="1:10" ht="19.5" customHeight="1">
      <c r="A48" s="25"/>
      <c r="B48" s="32"/>
      <c r="C48" s="25"/>
      <c r="D48" s="29"/>
      <c r="E48" s="30"/>
      <c r="F48" s="31"/>
      <c r="G48" s="25"/>
      <c r="H48" s="25"/>
      <c r="I48" s="25"/>
      <c r="J48" s="25"/>
    </row>
    <row r="49" spans="2:12" ht="13.5">
      <c r="B49" s="2" t="s">
        <v>64</v>
      </c>
      <c r="F49" s="4"/>
      <c r="L49" s="2"/>
    </row>
    <row r="50" spans="1:6" ht="13.5">
      <c r="A50" s="8"/>
      <c r="F50" s="4"/>
    </row>
    <row r="51" spans="1:12" ht="29.25" customHeight="1">
      <c r="A51" s="25"/>
      <c r="B51" s="53" t="s">
        <v>6</v>
      </c>
      <c r="C51" s="53" t="s">
        <v>26</v>
      </c>
      <c r="D51" s="835" t="s">
        <v>7</v>
      </c>
      <c r="E51" s="836"/>
      <c r="F51" s="12" t="s">
        <v>9</v>
      </c>
      <c r="G51" s="33" t="s">
        <v>27</v>
      </c>
      <c r="H51" s="53" t="s">
        <v>65</v>
      </c>
      <c r="I51" s="835" t="s">
        <v>14</v>
      </c>
      <c r="J51" s="836"/>
      <c r="L51" s="2"/>
    </row>
    <row r="52" spans="1:12" ht="18.75" customHeight="1">
      <c r="A52" s="25"/>
      <c r="B52" s="13" t="s">
        <v>79</v>
      </c>
      <c r="C52" s="57"/>
      <c r="D52" s="825" t="s">
        <v>81</v>
      </c>
      <c r="E52" s="826"/>
      <c r="F52" s="55">
        <v>0</v>
      </c>
      <c r="G52" s="64" t="s">
        <v>318</v>
      </c>
      <c r="H52" s="64" t="s">
        <v>125</v>
      </c>
      <c r="I52" s="827" t="s">
        <v>191</v>
      </c>
      <c r="J52" s="828"/>
      <c r="L52" s="21"/>
    </row>
    <row r="53" spans="1:12" ht="18.75" customHeight="1">
      <c r="A53" s="25"/>
      <c r="B53" s="13" t="s">
        <v>79</v>
      </c>
      <c r="C53" s="78"/>
      <c r="D53" s="825" t="s">
        <v>81</v>
      </c>
      <c r="E53" s="826"/>
      <c r="F53" s="77">
        <v>0</v>
      </c>
      <c r="G53" s="64" t="s">
        <v>318</v>
      </c>
      <c r="H53" s="64" t="s">
        <v>126</v>
      </c>
      <c r="I53" s="827" t="s">
        <v>192</v>
      </c>
      <c r="J53" s="828"/>
      <c r="L53" s="21"/>
    </row>
    <row r="54" spans="1:12" ht="19.5" customHeight="1">
      <c r="A54" s="25"/>
      <c r="B54" s="13" t="s">
        <v>79</v>
      </c>
      <c r="C54" s="78"/>
      <c r="D54" s="825" t="s">
        <v>81</v>
      </c>
      <c r="E54" s="826"/>
      <c r="F54" s="77">
        <v>330</v>
      </c>
      <c r="G54" s="64" t="s">
        <v>318</v>
      </c>
      <c r="H54" s="64" t="s">
        <v>128</v>
      </c>
      <c r="I54" s="827" t="s">
        <v>193</v>
      </c>
      <c r="J54" s="828"/>
      <c r="L54" s="21"/>
    </row>
    <row r="55" spans="1:12" ht="19.5" customHeight="1">
      <c r="A55" s="25"/>
      <c r="B55" s="13" t="s">
        <v>79</v>
      </c>
      <c r="C55" s="78"/>
      <c r="D55" s="825" t="s">
        <v>319</v>
      </c>
      <c r="E55" s="826"/>
      <c r="F55" s="70">
        <v>390</v>
      </c>
      <c r="G55" s="64" t="s">
        <v>127</v>
      </c>
      <c r="H55" s="64" t="s">
        <v>128</v>
      </c>
      <c r="I55" s="827" t="s">
        <v>194</v>
      </c>
      <c r="J55" s="828"/>
      <c r="L55" s="21"/>
    </row>
    <row r="56" spans="1:12" ht="19.5" customHeight="1">
      <c r="A56" s="25"/>
      <c r="B56" s="13" t="s">
        <v>79</v>
      </c>
      <c r="C56" s="78"/>
      <c r="D56" s="825" t="s">
        <v>81</v>
      </c>
      <c r="E56" s="826"/>
      <c r="F56" s="70">
        <v>0</v>
      </c>
      <c r="G56" s="64" t="s">
        <v>127</v>
      </c>
      <c r="H56" s="64" t="s">
        <v>128</v>
      </c>
      <c r="I56" s="827" t="s">
        <v>195</v>
      </c>
      <c r="J56" s="828"/>
      <c r="L56" s="21"/>
    </row>
    <row r="57" spans="1:12" ht="19.5" customHeight="1">
      <c r="A57" s="25"/>
      <c r="B57" s="13" t="s">
        <v>79</v>
      </c>
      <c r="C57" s="78"/>
      <c r="D57" s="825" t="s">
        <v>321</v>
      </c>
      <c r="E57" s="826"/>
      <c r="F57" s="70">
        <v>360</v>
      </c>
      <c r="G57" s="64" t="s">
        <v>127</v>
      </c>
      <c r="H57" s="64" t="s">
        <v>128</v>
      </c>
      <c r="I57" s="827" t="s">
        <v>196</v>
      </c>
      <c r="J57" s="828"/>
      <c r="L57" s="21"/>
    </row>
    <row r="58" spans="1:12" ht="19.5" customHeight="1">
      <c r="A58" s="25"/>
      <c r="B58" s="13" t="s">
        <v>79</v>
      </c>
      <c r="C58" s="78"/>
      <c r="D58" s="825" t="s">
        <v>320</v>
      </c>
      <c r="E58" s="826"/>
      <c r="F58" s="70">
        <v>3085</v>
      </c>
      <c r="G58" s="64" t="s">
        <v>324</v>
      </c>
      <c r="H58" s="64"/>
      <c r="I58" s="827" t="s">
        <v>197</v>
      </c>
      <c r="J58" s="828"/>
      <c r="L58" s="21"/>
    </row>
    <row r="59" spans="1:12" ht="19.5" customHeight="1">
      <c r="A59" s="25"/>
      <c r="B59" s="13" t="s">
        <v>79</v>
      </c>
      <c r="C59" s="78"/>
      <c r="D59" s="825" t="s">
        <v>322</v>
      </c>
      <c r="E59" s="826"/>
      <c r="F59" s="70">
        <v>463</v>
      </c>
      <c r="G59" s="64" t="s">
        <v>324</v>
      </c>
      <c r="H59" s="64"/>
      <c r="I59" s="827" t="s">
        <v>198</v>
      </c>
      <c r="J59" s="828"/>
      <c r="L59" s="21"/>
    </row>
    <row r="60" spans="1:12" ht="19.5" customHeight="1">
      <c r="A60" s="25"/>
      <c r="B60" s="13" t="s">
        <v>79</v>
      </c>
      <c r="C60" s="78"/>
      <c r="D60" s="825" t="s">
        <v>323</v>
      </c>
      <c r="E60" s="826"/>
      <c r="F60" s="70">
        <v>330</v>
      </c>
      <c r="G60" s="64" t="s">
        <v>324</v>
      </c>
      <c r="H60" s="64"/>
      <c r="I60" s="827" t="s">
        <v>199</v>
      </c>
      <c r="J60" s="828"/>
      <c r="L60" s="21"/>
    </row>
    <row r="61" spans="1:12" ht="19.5" customHeight="1">
      <c r="A61" s="25"/>
      <c r="B61" s="13" t="s">
        <v>79</v>
      </c>
      <c r="C61" s="69"/>
      <c r="D61" s="825" t="s">
        <v>83</v>
      </c>
      <c r="E61" s="826"/>
      <c r="F61" s="70">
        <v>330</v>
      </c>
      <c r="G61" s="64" t="s">
        <v>129</v>
      </c>
      <c r="H61" s="64" t="s">
        <v>129</v>
      </c>
      <c r="I61" s="827" t="s">
        <v>200</v>
      </c>
      <c r="J61" s="828"/>
      <c r="L61" s="21"/>
    </row>
    <row r="62" spans="1:12" ht="19.5" customHeight="1">
      <c r="A62" s="25"/>
      <c r="B62" s="13" t="s">
        <v>79</v>
      </c>
      <c r="C62" s="76"/>
      <c r="D62" s="825" t="s">
        <v>315</v>
      </c>
      <c r="E62" s="826"/>
      <c r="F62" s="70">
        <v>0</v>
      </c>
      <c r="G62" s="64" t="s">
        <v>82</v>
      </c>
      <c r="H62" s="64" t="s">
        <v>84</v>
      </c>
      <c r="I62" s="827" t="s">
        <v>201</v>
      </c>
      <c r="J62" s="828"/>
      <c r="L62" s="21"/>
    </row>
    <row r="63" spans="1:12" ht="19.5" customHeight="1">
      <c r="A63" s="25"/>
      <c r="B63" s="13" t="s">
        <v>79</v>
      </c>
      <c r="C63" s="76"/>
      <c r="D63" s="825" t="s">
        <v>316</v>
      </c>
      <c r="E63" s="826"/>
      <c r="F63" s="70">
        <v>0</v>
      </c>
      <c r="G63" s="64" t="s">
        <v>85</v>
      </c>
      <c r="H63" s="64" t="s">
        <v>86</v>
      </c>
      <c r="I63" s="827" t="s">
        <v>202</v>
      </c>
      <c r="J63" s="828"/>
      <c r="L63" s="21"/>
    </row>
    <row r="64" spans="1:12" ht="19.5" customHeight="1">
      <c r="A64" s="25"/>
      <c r="B64" s="13" t="s">
        <v>79</v>
      </c>
      <c r="C64" s="76"/>
      <c r="D64" s="825" t="s">
        <v>87</v>
      </c>
      <c r="E64" s="826"/>
      <c r="F64" s="70">
        <v>0</v>
      </c>
      <c r="G64" s="64" t="s">
        <v>104</v>
      </c>
      <c r="H64" s="64" t="s">
        <v>130</v>
      </c>
      <c r="I64" s="827" t="s">
        <v>203</v>
      </c>
      <c r="J64" s="828"/>
      <c r="L64" s="21"/>
    </row>
    <row r="65" spans="1:12" ht="19.5" customHeight="1">
      <c r="A65" s="25"/>
      <c r="B65" s="13" t="s">
        <v>79</v>
      </c>
      <c r="C65" s="76"/>
      <c r="D65" s="825" t="s">
        <v>83</v>
      </c>
      <c r="E65" s="826"/>
      <c r="F65" s="70">
        <v>0</v>
      </c>
      <c r="G65" s="64" t="s">
        <v>104</v>
      </c>
      <c r="H65" s="64" t="s">
        <v>130</v>
      </c>
      <c r="I65" s="827" t="s">
        <v>204</v>
      </c>
      <c r="J65" s="828"/>
      <c r="L65" s="21"/>
    </row>
    <row r="66" spans="1:12" ht="19.5" customHeight="1">
      <c r="A66" s="25"/>
      <c r="B66" s="13" t="s">
        <v>79</v>
      </c>
      <c r="C66" s="76"/>
      <c r="D66" s="825" t="s">
        <v>131</v>
      </c>
      <c r="E66" s="826"/>
      <c r="F66" s="70">
        <v>0</v>
      </c>
      <c r="G66" s="64" t="s">
        <v>104</v>
      </c>
      <c r="H66" s="64" t="s">
        <v>130</v>
      </c>
      <c r="I66" s="827" t="s">
        <v>205</v>
      </c>
      <c r="J66" s="828"/>
      <c r="L66" s="21"/>
    </row>
    <row r="67" spans="1:12" ht="19.5" customHeight="1">
      <c r="A67" s="25"/>
      <c r="B67" s="13" t="s">
        <v>37</v>
      </c>
      <c r="C67" s="76"/>
      <c r="D67" s="835" t="s">
        <v>51</v>
      </c>
      <c r="E67" s="860"/>
      <c r="F67" s="58">
        <f>SUM(F52:F66)</f>
        <v>5288</v>
      </c>
      <c r="G67" s="53"/>
      <c r="H67" s="53"/>
      <c r="I67" s="835"/>
      <c r="J67" s="836"/>
      <c r="L67" s="21"/>
    </row>
    <row r="68" spans="1:12" ht="19.5" customHeight="1">
      <c r="A68" s="25"/>
      <c r="B68" s="34"/>
      <c r="C68" s="35"/>
      <c r="D68" s="36"/>
      <c r="E68" s="37"/>
      <c r="F68" s="38"/>
      <c r="G68" s="35"/>
      <c r="H68" s="35"/>
      <c r="I68" s="35"/>
      <c r="J68" s="35"/>
      <c r="L68" s="21"/>
    </row>
    <row r="69" spans="2:12" ht="13.5">
      <c r="B69" s="2" t="s">
        <v>30</v>
      </c>
      <c r="F69" s="4"/>
      <c r="L69" s="2"/>
    </row>
    <row r="70" spans="1:6" ht="13.5">
      <c r="A70" s="8"/>
      <c r="F70" s="4"/>
    </row>
    <row r="71" spans="1:12" ht="28.5" customHeight="1">
      <c r="A71" s="39"/>
      <c r="B71" s="53" t="s">
        <v>6</v>
      </c>
      <c r="C71" s="53" t="s">
        <v>7</v>
      </c>
      <c r="D71" s="12" t="s">
        <v>11</v>
      </c>
      <c r="E71" s="12" t="s">
        <v>10</v>
      </c>
      <c r="F71" s="12" t="s">
        <v>9</v>
      </c>
      <c r="G71" s="53" t="s">
        <v>66</v>
      </c>
      <c r="H71" s="53" t="s">
        <v>53</v>
      </c>
      <c r="I71" s="53" t="s">
        <v>67</v>
      </c>
      <c r="J71" s="53" t="s">
        <v>68</v>
      </c>
      <c r="L71" s="2"/>
    </row>
    <row r="72" spans="1:12" ht="28.5" customHeight="1">
      <c r="A72" s="39"/>
      <c r="B72" s="69" t="s">
        <v>132</v>
      </c>
      <c r="C72" s="69" t="s">
        <v>206</v>
      </c>
      <c r="D72" s="12" t="s">
        <v>133</v>
      </c>
      <c r="E72" s="11">
        <v>70318</v>
      </c>
      <c r="F72" s="11">
        <v>70318</v>
      </c>
      <c r="G72" s="71" t="s">
        <v>123</v>
      </c>
      <c r="H72" s="71" t="s">
        <v>135</v>
      </c>
      <c r="I72" s="64" t="s">
        <v>134</v>
      </c>
      <c r="J72" s="69" t="s">
        <v>208</v>
      </c>
      <c r="L72" s="2"/>
    </row>
    <row r="73" spans="1:12" ht="28.5" customHeight="1">
      <c r="A73" s="39"/>
      <c r="B73" s="69" t="s">
        <v>132</v>
      </c>
      <c r="C73" s="69" t="s">
        <v>207</v>
      </c>
      <c r="D73" s="12" t="s">
        <v>133</v>
      </c>
      <c r="E73" s="11">
        <v>27119</v>
      </c>
      <c r="F73" s="11">
        <v>27119</v>
      </c>
      <c r="G73" s="71" t="s">
        <v>123</v>
      </c>
      <c r="H73" s="71" t="s">
        <v>135</v>
      </c>
      <c r="I73" s="64" t="s">
        <v>134</v>
      </c>
      <c r="J73" s="69" t="s">
        <v>209</v>
      </c>
      <c r="L73" s="2"/>
    </row>
    <row r="74" spans="1:12" ht="28.5" customHeight="1">
      <c r="A74" s="39"/>
      <c r="B74" s="69" t="s">
        <v>132</v>
      </c>
      <c r="C74" s="69" t="s">
        <v>207</v>
      </c>
      <c r="D74" s="12" t="s">
        <v>133</v>
      </c>
      <c r="E74" s="11">
        <v>12301</v>
      </c>
      <c r="F74" s="11">
        <v>12301</v>
      </c>
      <c r="G74" s="71" t="s">
        <v>123</v>
      </c>
      <c r="H74" s="64" t="s">
        <v>134</v>
      </c>
      <c r="I74" s="64" t="s">
        <v>136</v>
      </c>
      <c r="J74" s="69" t="s">
        <v>210</v>
      </c>
      <c r="L74" s="2"/>
    </row>
    <row r="75" spans="1:12" ht="28.5" customHeight="1">
      <c r="A75" s="39"/>
      <c r="B75" s="69" t="s">
        <v>132</v>
      </c>
      <c r="C75" s="69" t="s">
        <v>207</v>
      </c>
      <c r="D75" s="12" t="s">
        <v>133</v>
      </c>
      <c r="E75" s="11">
        <v>12301</v>
      </c>
      <c r="F75" s="11">
        <v>12301</v>
      </c>
      <c r="G75" s="71" t="s">
        <v>123</v>
      </c>
      <c r="H75" s="64" t="s">
        <v>136</v>
      </c>
      <c r="I75" s="64" t="s">
        <v>137</v>
      </c>
      <c r="J75" s="69" t="s">
        <v>211</v>
      </c>
      <c r="L75" s="2"/>
    </row>
    <row r="76" spans="1:12" ht="28.5" customHeight="1">
      <c r="A76" s="39"/>
      <c r="B76" s="69" t="s">
        <v>132</v>
      </c>
      <c r="C76" s="69" t="s">
        <v>207</v>
      </c>
      <c r="D76" s="12" t="s">
        <v>133</v>
      </c>
      <c r="E76" s="11">
        <v>15606</v>
      </c>
      <c r="F76" s="11">
        <v>15606</v>
      </c>
      <c r="G76" s="71" t="s">
        <v>123</v>
      </c>
      <c r="H76" s="64" t="s">
        <v>137</v>
      </c>
      <c r="I76" s="64" t="s">
        <v>138</v>
      </c>
      <c r="J76" s="69" t="s">
        <v>212</v>
      </c>
      <c r="L76" s="2"/>
    </row>
    <row r="77" spans="1:12" ht="28.5" customHeight="1">
      <c r="A77" s="39"/>
      <c r="B77" s="69" t="s">
        <v>132</v>
      </c>
      <c r="C77" s="69" t="s">
        <v>207</v>
      </c>
      <c r="D77" s="12" t="s">
        <v>133</v>
      </c>
      <c r="E77" s="11">
        <v>46542</v>
      </c>
      <c r="F77" s="11">
        <v>46542</v>
      </c>
      <c r="G77" s="71" t="s">
        <v>123</v>
      </c>
      <c r="H77" s="64" t="s">
        <v>138</v>
      </c>
      <c r="I77" s="64" t="s">
        <v>139</v>
      </c>
      <c r="J77" s="69" t="s">
        <v>213</v>
      </c>
      <c r="L77" s="2"/>
    </row>
    <row r="78" spans="1:12" ht="28.5" customHeight="1">
      <c r="A78" s="39"/>
      <c r="B78" s="69" t="s">
        <v>132</v>
      </c>
      <c r="C78" s="69" t="s">
        <v>207</v>
      </c>
      <c r="D78" s="12" t="s">
        <v>133</v>
      </c>
      <c r="E78" s="11">
        <v>23042</v>
      </c>
      <c r="F78" s="11">
        <v>23042</v>
      </c>
      <c r="G78" s="71" t="s">
        <v>123</v>
      </c>
      <c r="H78" s="64" t="s">
        <v>139</v>
      </c>
      <c r="I78" s="64" t="s">
        <v>140</v>
      </c>
      <c r="J78" s="69" t="s">
        <v>214</v>
      </c>
      <c r="L78" s="2"/>
    </row>
    <row r="79" spans="1:12" ht="28.5" customHeight="1">
      <c r="A79" s="39"/>
      <c r="B79" s="69" t="s">
        <v>132</v>
      </c>
      <c r="C79" s="69" t="s">
        <v>207</v>
      </c>
      <c r="D79" s="12" t="s">
        <v>133</v>
      </c>
      <c r="E79" s="11">
        <v>17167</v>
      </c>
      <c r="F79" s="11">
        <v>17167</v>
      </c>
      <c r="G79" s="71" t="s">
        <v>123</v>
      </c>
      <c r="H79" s="64" t="s">
        <v>140</v>
      </c>
      <c r="I79" s="64" t="s">
        <v>106</v>
      </c>
      <c r="J79" s="69" t="s">
        <v>215</v>
      </c>
      <c r="L79" s="2"/>
    </row>
    <row r="80" spans="1:12" ht="28.5" customHeight="1">
      <c r="A80" s="39"/>
      <c r="B80" s="69" t="s">
        <v>132</v>
      </c>
      <c r="C80" s="69" t="s">
        <v>207</v>
      </c>
      <c r="D80" s="12" t="s">
        <v>133</v>
      </c>
      <c r="E80" s="11">
        <v>17167</v>
      </c>
      <c r="F80" s="11">
        <v>17167</v>
      </c>
      <c r="G80" s="71" t="s">
        <v>123</v>
      </c>
      <c r="H80" s="64" t="s">
        <v>106</v>
      </c>
      <c r="I80" s="64" t="s">
        <v>108</v>
      </c>
      <c r="J80" s="69" t="s">
        <v>216</v>
      </c>
      <c r="L80" s="2"/>
    </row>
    <row r="81" spans="1:12" ht="28.5" customHeight="1">
      <c r="A81" s="39"/>
      <c r="B81" s="69" t="s">
        <v>132</v>
      </c>
      <c r="C81" s="69" t="s">
        <v>207</v>
      </c>
      <c r="D81" s="12" t="s">
        <v>133</v>
      </c>
      <c r="E81" s="11">
        <v>17167</v>
      </c>
      <c r="F81" s="11">
        <v>17167</v>
      </c>
      <c r="G81" s="71" t="s">
        <v>123</v>
      </c>
      <c r="H81" s="64" t="s">
        <v>108</v>
      </c>
      <c r="I81" s="64" t="s">
        <v>89</v>
      </c>
      <c r="J81" s="69" t="s">
        <v>217</v>
      </c>
      <c r="L81" s="2"/>
    </row>
    <row r="82" spans="1:12" ht="28.5" customHeight="1">
      <c r="A82" s="39"/>
      <c r="B82" s="69" t="s">
        <v>132</v>
      </c>
      <c r="C82" s="69" t="s">
        <v>207</v>
      </c>
      <c r="D82" s="12" t="s">
        <v>133</v>
      </c>
      <c r="E82" s="11">
        <v>17167</v>
      </c>
      <c r="F82" s="11">
        <v>17167</v>
      </c>
      <c r="G82" s="71" t="s">
        <v>123</v>
      </c>
      <c r="H82" s="64" t="s">
        <v>89</v>
      </c>
      <c r="I82" s="64" t="s">
        <v>88</v>
      </c>
      <c r="J82" s="69" t="s">
        <v>218</v>
      </c>
      <c r="L82" s="2"/>
    </row>
    <row r="83" spans="1:12" ht="28.5" customHeight="1">
      <c r="A83" s="39"/>
      <c r="B83" s="69" t="s">
        <v>132</v>
      </c>
      <c r="C83" s="69" t="s">
        <v>207</v>
      </c>
      <c r="D83" s="12" t="s">
        <v>133</v>
      </c>
      <c r="E83" s="11">
        <v>17167</v>
      </c>
      <c r="F83" s="11">
        <v>17167</v>
      </c>
      <c r="G83" s="71" t="s">
        <v>123</v>
      </c>
      <c r="H83" s="64" t="s">
        <v>88</v>
      </c>
      <c r="I83" s="64" t="s">
        <v>141</v>
      </c>
      <c r="J83" s="69" t="s">
        <v>219</v>
      </c>
      <c r="L83" s="2"/>
    </row>
    <row r="84" spans="1:12" ht="28.5" customHeight="1">
      <c r="A84" s="39"/>
      <c r="B84" s="71" t="s">
        <v>132</v>
      </c>
      <c r="C84" s="71" t="s">
        <v>207</v>
      </c>
      <c r="D84" s="75" t="s">
        <v>133</v>
      </c>
      <c r="E84" s="19">
        <v>17901</v>
      </c>
      <c r="F84" s="19">
        <v>17901</v>
      </c>
      <c r="G84" s="71" t="s">
        <v>123</v>
      </c>
      <c r="H84" s="72" t="s">
        <v>141</v>
      </c>
      <c r="I84" s="72" t="s">
        <v>100</v>
      </c>
      <c r="J84" s="71" t="s">
        <v>220</v>
      </c>
      <c r="L84" s="2"/>
    </row>
    <row r="85" spans="1:10" ht="19.5" customHeight="1">
      <c r="A85" s="39"/>
      <c r="B85" s="13"/>
      <c r="C85" s="13"/>
      <c r="D85" s="11"/>
      <c r="E85" s="11"/>
      <c r="F85" s="11">
        <f>+E85</f>
        <v>0</v>
      </c>
      <c r="G85" s="65"/>
      <c r="H85" s="65"/>
      <c r="I85" s="66"/>
      <c r="J85" s="53"/>
    </row>
    <row r="86" spans="1:10" ht="19.5" customHeight="1">
      <c r="A86" s="39"/>
      <c r="B86" s="53" t="s">
        <v>69</v>
      </c>
      <c r="C86" s="18"/>
      <c r="D86" s="11"/>
      <c r="E86" s="11"/>
      <c r="F86" s="15">
        <f>SUM(F72:F85)</f>
        <v>310965</v>
      </c>
      <c r="G86" s="18"/>
      <c r="H86" s="18"/>
      <c r="I86" s="51"/>
      <c r="J86" s="53"/>
    </row>
    <row r="87" spans="1:10" ht="19.5" customHeight="1">
      <c r="A87" s="10"/>
      <c r="B87" s="40"/>
      <c r="C87" s="25"/>
      <c r="D87" s="29"/>
      <c r="E87" s="30"/>
      <c r="F87" s="31"/>
      <c r="G87" s="25"/>
      <c r="H87" s="25"/>
      <c r="I87" s="25"/>
      <c r="J87" s="25"/>
    </row>
    <row r="88" spans="2:12" ht="13.5">
      <c r="B88" s="2" t="s">
        <v>97</v>
      </c>
      <c r="F88" s="4"/>
      <c r="L88" s="2"/>
    </row>
    <row r="89" spans="1:6" ht="13.5">
      <c r="A89" s="8"/>
      <c r="F89" s="4"/>
    </row>
    <row r="90" spans="1:12" ht="28.5" customHeight="1">
      <c r="A90" s="39"/>
      <c r="B90" s="53" t="s">
        <v>6</v>
      </c>
      <c r="C90" s="53" t="s">
        <v>7</v>
      </c>
      <c r="D90" s="12" t="s">
        <v>70</v>
      </c>
      <c r="E90" s="12" t="s">
        <v>10</v>
      </c>
      <c r="F90" s="12" t="s">
        <v>9</v>
      </c>
      <c r="G90" s="53" t="s">
        <v>66</v>
      </c>
      <c r="H90" s="53" t="s">
        <v>53</v>
      </c>
      <c r="I90" s="53" t="s">
        <v>13</v>
      </c>
      <c r="J90" s="53" t="s">
        <v>14</v>
      </c>
      <c r="L90" s="2"/>
    </row>
    <row r="91" spans="1:12" ht="21" customHeight="1">
      <c r="A91" s="39"/>
      <c r="B91" s="62" t="s">
        <v>98</v>
      </c>
      <c r="C91" s="13" t="s">
        <v>221</v>
      </c>
      <c r="D91" s="11" t="s">
        <v>54</v>
      </c>
      <c r="E91" s="11">
        <v>7480</v>
      </c>
      <c r="F91" s="11">
        <v>7480</v>
      </c>
      <c r="G91" s="65" t="s">
        <v>147</v>
      </c>
      <c r="H91" s="65" t="s">
        <v>148</v>
      </c>
      <c r="I91" s="71" t="s">
        <v>136</v>
      </c>
      <c r="J91" s="13" t="s">
        <v>223</v>
      </c>
      <c r="L91" s="2"/>
    </row>
    <row r="92" spans="1:12" ht="21" customHeight="1">
      <c r="A92" s="39"/>
      <c r="B92" s="67" t="s">
        <v>98</v>
      </c>
      <c r="C92" s="13" t="s">
        <v>221</v>
      </c>
      <c r="D92" s="11" t="s">
        <v>54</v>
      </c>
      <c r="E92" s="11">
        <v>13169</v>
      </c>
      <c r="F92" s="11">
        <v>13169</v>
      </c>
      <c r="G92" s="71" t="s">
        <v>146</v>
      </c>
      <c r="H92" s="71" t="s">
        <v>137</v>
      </c>
      <c r="I92" s="71" t="s">
        <v>138</v>
      </c>
      <c r="J92" s="13" t="s">
        <v>224</v>
      </c>
      <c r="L92" s="2"/>
    </row>
    <row r="93" spans="1:12" ht="21" customHeight="1">
      <c r="A93" s="39"/>
      <c r="B93" s="67" t="s">
        <v>98</v>
      </c>
      <c r="C93" s="13" t="s">
        <v>221</v>
      </c>
      <c r="D93" s="11" t="s">
        <v>54</v>
      </c>
      <c r="E93" s="11">
        <v>109507</v>
      </c>
      <c r="F93" s="11">
        <v>109507</v>
      </c>
      <c r="G93" s="64" t="s">
        <v>145</v>
      </c>
      <c r="H93" s="64" t="s">
        <v>88</v>
      </c>
      <c r="I93" s="64" t="s">
        <v>141</v>
      </c>
      <c r="J93" s="13" t="s">
        <v>225</v>
      </c>
      <c r="L93" s="2"/>
    </row>
    <row r="94" spans="1:12" ht="21" customHeight="1">
      <c r="A94" s="39"/>
      <c r="B94" s="67" t="s">
        <v>98</v>
      </c>
      <c r="C94" s="13" t="s">
        <v>221</v>
      </c>
      <c r="D94" s="11" t="s">
        <v>54</v>
      </c>
      <c r="E94" s="11">
        <v>18175</v>
      </c>
      <c r="F94" s="11">
        <v>18175</v>
      </c>
      <c r="G94" s="64" t="s">
        <v>142</v>
      </c>
      <c r="H94" s="64" t="s">
        <v>88</v>
      </c>
      <c r="I94" s="64" t="s">
        <v>141</v>
      </c>
      <c r="J94" s="13" t="s">
        <v>226</v>
      </c>
      <c r="L94" s="2"/>
    </row>
    <row r="95" spans="1:12" ht="21" customHeight="1">
      <c r="A95" s="39"/>
      <c r="B95" s="67" t="s">
        <v>98</v>
      </c>
      <c r="C95" s="13" t="s">
        <v>222</v>
      </c>
      <c r="D95" s="11" t="s">
        <v>54</v>
      </c>
      <c r="E95" s="11">
        <v>3068</v>
      </c>
      <c r="F95" s="11">
        <v>3068</v>
      </c>
      <c r="G95" s="64" t="s">
        <v>142</v>
      </c>
      <c r="H95" s="64" t="s">
        <v>142</v>
      </c>
      <c r="I95" s="64" t="s">
        <v>142</v>
      </c>
      <c r="J95" s="13" t="s">
        <v>227</v>
      </c>
      <c r="L95" s="2"/>
    </row>
    <row r="96" spans="1:12" ht="21" customHeight="1">
      <c r="A96" s="39"/>
      <c r="B96" s="71" t="s">
        <v>98</v>
      </c>
      <c r="C96" s="72" t="s">
        <v>221</v>
      </c>
      <c r="D96" s="19" t="s">
        <v>54</v>
      </c>
      <c r="E96" s="19">
        <v>14898</v>
      </c>
      <c r="F96" s="19">
        <v>14898</v>
      </c>
      <c r="G96" s="72" t="s">
        <v>317</v>
      </c>
      <c r="H96" s="72" t="s">
        <v>143</v>
      </c>
      <c r="I96" s="72" t="s">
        <v>144</v>
      </c>
      <c r="J96" s="72" t="s">
        <v>228</v>
      </c>
      <c r="L96" s="2"/>
    </row>
    <row r="97" spans="1:10" ht="19.5" customHeight="1">
      <c r="A97" s="39"/>
      <c r="B97" s="53" t="s">
        <v>71</v>
      </c>
      <c r="C97" s="18"/>
      <c r="D97" s="11"/>
      <c r="E97" s="27"/>
      <c r="F97" s="58">
        <f>SUM(F91:F96)</f>
        <v>166297</v>
      </c>
      <c r="G97" s="18"/>
      <c r="H97" s="18"/>
      <c r="I97" s="51"/>
      <c r="J97" s="53"/>
    </row>
    <row r="98" spans="2:8" ht="19.5" customHeight="1">
      <c r="B98" s="41"/>
      <c r="C98" s="42"/>
      <c r="D98" s="43"/>
      <c r="E98" s="44"/>
      <c r="F98" s="44"/>
      <c r="G98" s="42"/>
      <c r="H98" s="42"/>
    </row>
    <row r="99" spans="2:12" ht="13.5">
      <c r="B99" s="2" t="s">
        <v>28</v>
      </c>
      <c r="F99" s="4"/>
      <c r="L99" s="2"/>
    </row>
    <row r="100" spans="1:6" ht="13.5">
      <c r="A100" s="8"/>
      <c r="F100" s="4"/>
    </row>
    <row r="101" spans="1:12" ht="28.5" customHeight="1">
      <c r="A101" s="39"/>
      <c r="B101" s="53" t="s">
        <v>6</v>
      </c>
      <c r="C101" s="53" t="s">
        <v>7</v>
      </c>
      <c r="D101" s="12" t="s">
        <v>11</v>
      </c>
      <c r="E101" s="12" t="s">
        <v>10</v>
      </c>
      <c r="F101" s="12" t="s">
        <v>9</v>
      </c>
      <c r="G101" s="53" t="s">
        <v>66</v>
      </c>
      <c r="H101" s="53" t="s">
        <v>72</v>
      </c>
      <c r="I101" s="53" t="s">
        <v>67</v>
      </c>
      <c r="J101" s="53" t="s">
        <v>14</v>
      </c>
      <c r="L101" s="2"/>
    </row>
    <row r="102" spans="1:10" ht="19.5" customHeight="1">
      <c r="A102" s="39"/>
      <c r="B102" s="13" t="s">
        <v>80</v>
      </c>
      <c r="C102" s="13" t="s">
        <v>229</v>
      </c>
      <c r="D102" s="11">
        <v>1</v>
      </c>
      <c r="E102" s="11">
        <v>44400</v>
      </c>
      <c r="F102" s="11">
        <f>+D102*E102</f>
        <v>44400</v>
      </c>
      <c r="G102" s="71" t="s">
        <v>123</v>
      </c>
      <c r="H102" s="71" t="s">
        <v>122</v>
      </c>
      <c r="I102" s="71" t="s">
        <v>124</v>
      </c>
      <c r="J102" s="13" t="s">
        <v>332</v>
      </c>
    </row>
    <row r="103" spans="1:10" ht="19.5" customHeight="1">
      <c r="A103" s="39"/>
      <c r="B103" s="13" t="s">
        <v>80</v>
      </c>
      <c r="C103" s="13" t="s">
        <v>229</v>
      </c>
      <c r="D103" s="11">
        <v>1</v>
      </c>
      <c r="E103" s="11">
        <v>35939</v>
      </c>
      <c r="F103" s="11">
        <f aca="true" t="shared" si="1" ref="F103:F117">+D103*E103</f>
        <v>35939</v>
      </c>
      <c r="G103" s="71" t="s">
        <v>123</v>
      </c>
      <c r="H103" s="71" t="s">
        <v>122</v>
      </c>
      <c r="I103" s="71" t="s">
        <v>124</v>
      </c>
      <c r="J103" s="13" t="s">
        <v>232</v>
      </c>
    </row>
    <row r="104" spans="1:10" ht="19.5" customHeight="1">
      <c r="A104" s="39"/>
      <c r="B104" s="13" t="s">
        <v>80</v>
      </c>
      <c r="C104" s="13" t="s">
        <v>229</v>
      </c>
      <c r="D104" s="11">
        <v>1</v>
      </c>
      <c r="E104" s="11">
        <v>1188</v>
      </c>
      <c r="F104" s="11">
        <f t="shared" si="1"/>
        <v>1188</v>
      </c>
      <c r="G104" s="71" t="s">
        <v>295</v>
      </c>
      <c r="H104" s="71" t="s">
        <v>296</v>
      </c>
      <c r="I104" s="71" t="s">
        <v>104</v>
      </c>
      <c r="J104" s="13" t="s">
        <v>233</v>
      </c>
    </row>
    <row r="105" spans="1:10" ht="19.5" customHeight="1">
      <c r="A105" s="39"/>
      <c r="B105" s="13" t="s">
        <v>80</v>
      </c>
      <c r="C105" s="13" t="s">
        <v>229</v>
      </c>
      <c r="D105" s="11">
        <v>1</v>
      </c>
      <c r="E105" s="11">
        <v>648</v>
      </c>
      <c r="F105" s="11">
        <f t="shared" si="1"/>
        <v>648</v>
      </c>
      <c r="G105" s="71" t="s">
        <v>295</v>
      </c>
      <c r="H105" s="71" t="s">
        <v>296</v>
      </c>
      <c r="I105" s="71" t="s">
        <v>104</v>
      </c>
      <c r="J105" s="13" t="s">
        <v>234</v>
      </c>
    </row>
    <row r="106" spans="1:10" ht="19.5" customHeight="1">
      <c r="A106" s="39"/>
      <c r="B106" s="13" t="s">
        <v>80</v>
      </c>
      <c r="C106" s="13" t="s">
        <v>229</v>
      </c>
      <c r="D106" s="11">
        <v>1</v>
      </c>
      <c r="E106" s="11">
        <v>1782</v>
      </c>
      <c r="F106" s="11">
        <f t="shared" si="1"/>
        <v>1782</v>
      </c>
      <c r="G106" s="71" t="s">
        <v>297</v>
      </c>
      <c r="H106" s="71" t="s">
        <v>298</v>
      </c>
      <c r="I106" s="71" t="s">
        <v>299</v>
      </c>
      <c r="J106" s="13" t="s">
        <v>235</v>
      </c>
    </row>
    <row r="107" spans="1:10" ht="19.5" customHeight="1">
      <c r="A107" s="39"/>
      <c r="B107" s="13" t="s">
        <v>80</v>
      </c>
      <c r="C107" s="13" t="s">
        <v>229</v>
      </c>
      <c r="D107" s="11">
        <v>1</v>
      </c>
      <c r="E107" s="11">
        <v>1458</v>
      </c>
      <c r="F107" s="11">
        <f t="shared" si="1"/>
        <v>1458</v>
      </c>
      <c r="G107" s="71" t="s">
        <v>82</v>
      </c>
      <c r="H107" s="71" t="s">
        <v>299</v>
      </c>
      <c r="I107" s="71" t="s">
        <v>92</v>
      </c>
      <c r="J107" s="13" t="s">
        <v>236</v>
      </c>
    </row>
    <row r="108" spans="1:10" ht="19.5" customHeight="1">
      <c r="A108" s="39"/>
      <c r="B108" s="13" t="s">
        <v>80</v>
      </c>
      <c r="C108" s="13" t="s">
        <v>229</v>
      </c>
      <c r="D108" s="11">
        <v>1</v>
      </c>
      <c r="E108" s="11">
        <v>18153</v>
      </c>
      <c r="F108" s="11">
        <f t="shared" si="1"/>
        <v>18153</v>
      </c>
      <c r="G108" s="71" t="s">
        <v>91</v>
      </c>
      <c r="H108" s="71" t="s">
        <v>121</v>
      </c>
      <c r="I108" s="71" t="s">
        <v>120</v>
      </c>
      <c r="J108" s="13" t="s">
        <v>237</v>
      </c>
    </row>
    <row r="109" spans="1:10" ht="19.5" customHeight="1">
      <c r="A109" s="39"/>
      <c r="B109" s="13" t="s">
        <v>80</v>
      </c>
      <c r="C109" s="13" t="s">
        <v>230</v>
      </c>
      <c r="D109" s="11">
        <v>1</v>
      </c>
      <c r="E109" s="11">
        <v>410</v>
      </c>
      <c r="F109" s="11">
        <f t="shared" si="1"/>
        <v>410</v>
      </c>
      <c r="G109" s="71" t="s">
        <v>123</v>
      </c>
      <c r="H109" s="71" t="s">
        <v>300</v>
      </c>
      <c r="I109" s="71" t="s">
        <v>301</v>
      </c>
      <c r="J109" s="13" t="s">
        <v>238</v>
      </c>
    </row>
    <row r="110" spans="1:10" ht="19.5" customHeight="1">
      <c r="A110" s="39"/>
      <c r="B110" s="13" t="s">
        <v>80</v>
      </c>
      <c r="C110" s="13" t="s">
        <v>230</v>
      </c>
      <c r="D110" s="11">
        <v>1</v>
      </c>
      <c r="E110" s="11">
        <v>3110</v>
      </c>
      <c r="F110" s="11">
        <f t="shared" si="1"/>
        <v>3110</v>
      </c>
      <c r="G110" s="71" t="s">
        <v>303</v>
      </c>
      <c r="H110" s="71" t="s">
        <v>301</v>
      </c>
      <c r="I110" s="71" t="s">
        <v>302</v>
      </c>
      <c r="J110" s="13" t="s">
        <v>239</v>
      </c>
    </row>
    <row r="111" spans="1:10" ht="19.5" customHeight="1">
      <c r="A111" s="39"/>
      <c r="B111" s="13" t="s">
        <v>80</v>
      </c>
      <c r="C111" s="13" t="s">
        <v>230</v>
      </c>
      <c r="D111" s="11">
        <v>1</v>
      </c>
      <c r="E111" s="11">
        <v>2311</v>
      </c>
      <c r="F111" s="11">
        <f t="shared" si="1"/>
        <v>2311</v>
      </c>
      <c r="G111" s="71" t="s">
        <v>304</v>
      </c>
      <c r="H111" s="71" t="s">
        <v>302</v>
      </c>
      <c r="I111" s="71" t="s">
        <v>305</v>
      </c>
      <c r="J111" s="13" t="s">
        <v>240</v>
      </c>
    </row>
    <row r="112" spans="1:10" ht="19.5" customHeight="1">
      <c r="A112" s="39"/>
      <c r="B112" s="13" t="s">
        <v>80</v>
      </c>
      <c r="C112" s="13" t="s">
        <v>230</v>
      </c>
      <c r="D112" s="11">
        <v>1</v>
      </c>
      <c r="E112" s="11">
        <v>410</v>
      </c>
      <c r="F112" s="11">
        <f t="shared" si="1"/>
        <v>410</v>
      </c>
      <c r="G112" s="65" t="s">
        <v>119</v>
      </c>
      <c r="H112" s="65" t="s">
        <v>119</v>
      </c>
      <c r="I112" s="65" t="s">
        <v>118</v>
      </c>
      <c r="J112" s="13" t="s">
        <v>241</v>
      </c>
    </row>
    <row r="113" spans="1:10" ht="19.5" customHeight="1">
      <c r="A113" s="39"/>
      <c r="B113" s="13" t="s">
        <v>80</v>
      </c>
      <c r="C113" s="13" t="s">
        <v>230</v>
      </c>
      <c r="D113" s="11">
        <v>1</v>
      </c>
      <c r="E113" s="11">
        <v>982</v>
      </c>
      <c r="F113" s="11">
        <f t="shared" si="1"/>
        <v>982</v>
      </c>
      <c r="G113" s="65" t="s">
        <v>117</v>
      </c>
      <c r="H113" s="65" t="s">
        <v>117</v>
      </c>
      <c r="I113" s="65" t="s">
        <v>116</v>
      </c>
      <c r="J113" s="13" t="s">
        <v>242</v>
      </c>
    </row>
    <row r="114" spans="1:10" ht="19.5" customHeight="1">
      <c r="A114" s="39"/>
      <c r="B114" s="13" t="s">
        <v>80</v>
      </c>
      <c r="C114" s="13" t="s">
        <v>230</v>
      </c>
      <c r="D114" s="11">
        <v>1</v>
      </c>
      <c r="E114" s="11">
        <v>410</v>
      </c>
      <c r="F114" s="11">
        <f t="shared" si="1"/>
        <v>410</v>
      </c>
      <c r="G114" s="65" t="s">
        <v>116</v>
      </c>
      <c r="H114" s="65" t="s">
        <v>116</v>
      </c>
      <c r="I114" s="71" t="s">
        <v>82</v>
      </c>
      <c r="J114" s="13" t="s">
        <v>243</v>
      </c>
    </row>
    <row r="115" spans="1:10" ht="19.5" customHeight="1">
      <c r="A115" s="39"/>
      <c r="B115" s="13" t="s">
        <v>80</v>
      </c>
      <c r="C115" s="13" t="s">
        <v>230</v>
      </c>
      <c r="D115" s="11">
        <v>1</v>
      </c>
      <c r="E115" s="11">
        <v>6652</v>
      </c>
      <c r="F115" s="11">
        <f t="shared" si="1"/>
        <v>6652</v>
      </c>
      <c r="G115" s="71" t="s">
        <v>115</v>
      </c>
      <c r="H115" s="71" t="s">
        <v>115</v>
      </c>
      <c r="I115" s="71" t="s">
        <v>92</v>
      </c>
      <c r="J115" s="13" t="s">
        <v>244</v>
      </c>
    </row>
    <row r="116" spans="1:10" ht="19.5" customHeight="1">
      <c r="A116" s="39"/>
      <c r="B116" s="64" t="s">
        <v>80</v>
      </c>
      <c r="C116" s="64" t="s">
        <v>230</v>
      </c>
      <c r="D116" s="73">
        <v>1</v>
      </c>
      <c r="E116" s="73">
        <v>10087</v>
      </c>
      <c r="F116" s="73">
        <f t="shared" si="1"/>
        <v>10087</v>
      </c>
      <c r="G116" s="65" t="s">
        <v>93</v>
      </c>
      <c r="H116" s="65" t="s">
        <v>92</v>
      </c>
      <c r="I116" s="65" t="s">
        <v>111</v>
      </c>
      <c r="J116" s="64" t="s">
        <v>245</v>
      </c>
    </row>
    <row r="117" spans="1:10" ht="19.5" customHeight="1">
      <c r="A117" s="39"/>
      <c r="B117" s="72" t="s">
        <v>114</v>
      </c>
      <c r="C117" s="72" t="s">
        <v>231</v>
      </c>
      <c r="D117" s="19">
        <v>1</v>
      </c>
      <c r="E117" s="19">
        <v>10824</v>
      </c>
      <c r="F117" s="19">
        <f t="shared" si="1"/>
        <v>10824</v>
      </c>
      <c r="G117" s="71" t="s">
        <v>306</v>
      </c>
      <c r="H117" s="71" t="s">
        <v>307</v>
      </c>
      <c r="I117" s="71" t="s">
        <v>307</v>
      </c>
      <c r="J117" s="72" t="s">
        <v>246</v>
      </c>
    </row>
    <row r="118" spans="1:10" ht="19.5" customHeight="1">
      <c r="A118" s="39"/>
      <c r="B118" s="53" t="s">
        <v>16</v>
      </c>
      <c r="C118" s="18"/>
      <c r="D118" s="11"/>
      <c r="E118" s="11"/>
      <c r="F118" s="15">
        <f>SUM(F102:F117)</f>
        <v>138764</v>
      </c>
      <c r="G118" s="18"/>
      <c r="H118" s="18"/>
      <c r="I118" s="51"/>
      <c r="J118" s="53"/>
    </row>
    <row r="119" spans="2:8" ht="21.75" customHeight="1">
      <c r="B119" s="50"/>
      <c r="C119" s="50"/>
      <c r="D119" s="50"/>
      <c r="E119" s="50"/>
      <c r="F119" s="50"/>
      <c r="G119" s="50"/>
      <c r="H119" s="50"/>
    </row>
    <row r="120" spans="1:6" ht="13.5">
      <c r="A120" s="8"/>
      <c r="B120" s="2" t="s">
        <v>31</v>
      </c>
      <c r="F120" s="4"/>
    </row>
    <row r="121" ht="13.5">
      <c r="F121" s="4"/>
    </row>
    <row r="122" spans="2:10" ht="30" customHeight="1">
      <c r="B122" s="53" t="s">
        <v>6</v>
      </c>
      <c r="C122" s="53" t="s">
        <v>7</v>
      </c>
      <c r="D122" s="12" t="s">
        <v>11</v>
      </c>
      <c r="E122" s="12" t="s">
        <v>10</v>
      </c>
      <c r="F122" s="12" t="s">
        <v>9</v>
      </c>
      <c r="G122" s="53" t="s">
        <v>66</v>
      </c>
      <c r="H122" s="53" t="s">
        <v>73</v>
      </c>
      <c r="I122" s="51" t="s">
        <v>74</v>
      </c>
      <c r="J122" s="53" t="s">
        <v>75</v>
      </c>
    </row>
    <row r="123" spans="2:10" ht="22.5" customHeight="1">
      <c r="B123" s="13" t="s">
        <v>95</v>
      </c>
      <c r="C123" s="13" t="s">
        <v>247</v>
      </c>
      <c r="D123" s="11">
        <v>1</v>
      </c>
      <c r="E123" s="11">
        <v>332262</v>
      </c>
      <c r="F123" s="11">
        <f>+E123</f>
        <v>332262</v>
      </c>
      <c r="G123" s="74" t="s">
        <v>123</v>
      </c>
      <c r="H123" s="74" t="s">
        <v>135</v>
      </c>
      <c r="I123" s="74" t="s">
        <v>134</v>
      </c>
      <c r="J123" s="13" t="s">
        <v>331</v>
      </c>
    </row>
    <row r="124" spans="2:10" ht="22.5" customHeight="1">
      <c r="B124" s="13" t="s">
        <v>95</v>
      </c>
      <c r="C124" s="13" t="s">
        <v>247</v>
      </c>
      <c r="D124" s="11">
        <v>1</v>
      </c>
      <c r="E124" s="11">
        <v>333963</v>
      </c>
      <c r="F124" s="11">
        <f>+E124</f>
        <v>333963</v>
      </c>
      <c r="G124" s="74" t="s">
        <v>303</v>
      </c>
      <c r="H124" s="74" t="s">
        <v>134</v>
      </c>
      <c r="I124" s="74" t="s">
        <v>136</v>
      </c>
      <c r="J124" s="13" t="s">
        <v>255</v>
      </c>
    </row>
    <row r="125" spans="2:10" ht="22.5" customHeight="1">
      <c r="B125" s="13" t="s">
        <v>95</v>
      </c>
      <c r="C125" s="13" t="s">
        <v>247</v>
      </c>
      <c r="D125" s="11">
        <v>1</v>
      </c>
      <c r="E125" s="11">
        <v>287469</v>
      </c>
      <c r="F125" s="11">
        <f aca="true" t="shared" si="2" ref="F125:F136">+E125</f>
        <v>287469</v>
      </c>
      <c r="G125" s="74" t="s">
        <v>308</v>
      </c>
      <c r="H125" s="74" t="s">
        <v>136</v>
      </c>
      <c r="I125" s="74" t="s">
        <v>137</v>
      </c>
      <c r="J125" s="13" t="s">
        <v>256</v>
      </c>
    </row>
    <row r="126" spans="2:10" ht="22.5" customHeight="1">
      <c r="B126" s="13" t="s">
        <v>95</v>
      </c>
      <c r="C126" s="13" t="s">
        <v>330</v>
      </c>
      <c r="D126" s="11">
        <v>1</v>
      </c>
      <c r="E126" s="11">
        <v>351540</v>
      </c>
      <c r="F126" s="11">
        <f t="shared" si="2"/>
        <v>351540</v>
      </c>
      <c r="G126" s="74" t="s">
        <v>309</v>
      </c>
      <c r="H126" s="74" t="s">
        <v>137</v>
      </c>
      <c r="I126" s="74" t="s">
        <v>138</v>
      </c>
      <c r="J126" s="13" t="s">
        <v>257</v>
      </c>
    </row>
    <row r="127" spans="2:10" ht="22.5" customHeight="1">
      <c r="B127" s="13" t="s">
        <v>95</v>
      </c>
      <c r="C127" s="13" t="s">
        <v>247</v>
      </c>
      <c r="D127" s="11">
        <v>1</v>
      </c>
      <c r="E127" s="11">
        <v>123039</v>
      </c>
      <c r="F127" s="11">
        <f t="shared" si="2"/>
        <v>123039</v>
      </c>
      <c r="G127" s="74" t="s">
        <v>310</v>
      </c>
      <c r="H127" s="74" t="s">
        <v>138</v>
      </c>
      <c r="I127" s="74" t="s">
        <v>139</v>
      </c>
      <c r="J127" s="13" t="s">
        <v>258</v>
      </c>
    </row>
    <row r="128" spans="2:10" ht="22.5" customHeight="1">
      <c r="B128" s="13" t="s">
        <v>95</v>
      </c>
      <c r="C128" s="13" t="s">
        <v>248</v>
      </c>
      <c r="D128" s="11">
        <v>1</v>
      </c>
      <c r="E128" s="11">
        <v>336015</v>
      </c>
      <c r="F128" s="11">
        <f t="shared" si="2"/>
        <v>336015</v>
      </c>
      <c r="G128" s="74" t="s">
        <v>123</v>
      </c>
      <c r="H128" s="74" t="s">
        <v>135</v>
      </c>
      <c r="I128" s="74" t="s">
        <v>134</v>
      </c>
      <c r="J128" s="13" t="s">
        <v>259</v>
      </c>
    </row>
    <row r="129" spans="2:10" ht="22.5" customHeight="1">
      <c r="B129" s="13" t="s">
        <v>95</v>
      </c>
      <c r="C129" s="13" t="s">
        <v>248</v>
      </c>
      <c r="D129" s="11">
        <v>1</v>
      </c>
      <c r="E129" s="11">
        <v>226260</v>
      </c>
      <c r="F129" s="11">
        <f t="shared" si="2"/>
        <v>226260</v>
      </c>
      <c r="G129" s="74" t="s">
        <v>123</v>
      </c>
      <c r="H129" s="74" t="s">
        <v>135</v>
      </c>
      <c r="I129" s="74" t="s">
        <v>134</v>
      </c>
      <c r="J129" s="13" t="s">
        <v>260</v>
      </c>
    </row>
    <row r="130" spans="2:10" ht="22.5" customHeight="1">
      <c r="B130" s="13" t="s">
        <v>95</v>
      </c>
      <c r="C130" s="13" t="s">
        <v>248</v>
      </c>
      <c r="D130" s="11">
        <v>1</v>
      </c>
      <c r="E130" s="11">
        <v>342900</v>
      </c>
      <c r="F130" s="11">
        <f t="shared" si="2"/>
        <v>342900</v>
      </c>
      <c r="G130" s="74" t="s">
        <v>303</v>
      </c>
      <c r="H130" s="74" t="s">
        <v>134</v>
      </c>
      <c r="I130" s="74" t="s">
        <v>136</v>
      </c>
      <c r="J130" s="13" t="s">
        <v>261</v>
      </c>
    </row>
    <row r="131" spans="2:10" ht="22.5" customHeight="1">
      <c r="B131" s="13" t="s">
        <v>95</v>
      </c>
      <c r="C131" s="13" t="s">
        <v>248</v>
      </c>
      <c r="D131" s="11">
        <v>1</v>
      </c>
      <c r="E131" s="11">
        <v>16740</v>
      </c>
      <c r="F131" s="11">
        <f t="shared" si="2"/>
        <v>16740</v>
      </c>
      <c r="G131" s="74" t="s">
        <v>303</v>
      </c>
      <c r="H131" s="74" t="s">
        <v>134</v>
      </c>
      <c r="I131" s="74" t="s">
        <v>136</v>
      </c>
      <c r="J131" s="13" t="s">
        <v>262</v>
      </c>
    </row>
    <row r="132" spans="2:10" ht="22.5" customHeight="1">
      <c r="B132" s="13" t="s">
        <v>95</v>
      </c>
      <c r="C132" s="13" t="s">
        <v>248</v>
      </c>
      <c r="D132" s="11">
        <v>1</v>
      </c>
      <c r="E132" s="11">
        <v>305100</v>
      </c>
      <c r="F132" s="11">
        <f t="shared" si="2"/>
        <v>305100</v>
      </c>
      <c r="G132" s="74" t="s">
        <v>308</v>
      </c>
      <c r="H132" s="74" t="s">
        <v>136</v>
      </c>
      <c r="I132" s="74" t="s">
        <v>137</v>
      </c>
      <c r="J132" s="13" t="s">
        <v>263</v>
      </c>
    </row>
    <row r="133" spans="2:10" ht="22.5" customHeight="1">
      <c r="B133" s="13" t="s">
        <v>95</v>
      </c>
      <c r="C133" s="13" t="s">
        <v>249</v>
      </c>
      <c r="D133" s="11">
        <v>1</v>
      </c>
      <c r="E133" s="11">
        <v>249280</v>
      </c>
      <c r="F133" s="11">
        <f t="shared" si="2"/>
        <v>249280</v>
      </c>
      <c r="G133" s="71" t="s">
        <v>99</v>
      </c>
      <c r="H133" s="71" t="s">
        <v>88</v>
      </c>
      <c r="I133" s="71" t="s">
        <v>94</v>
      </c>
      <c r="J133" s="13" t="s">
        <v>264</v>
      </c>
    </row>
    <row r="134" spans="2:10" ht="22.5" customHeight="1">
      <c r="B134" s="13" t="s">
        <v>95</v>
      </c>
      <c r="C134" s="13" t="s">
        <v>249</v>
      </c>
      <c r="D134" s="11">
        <v>1</v>
      </c>
      <c r="E134" s="11">
        <v>282787</v>
      </c>
      <c r="F134" s="11">
        <f t="shared" si="2"/>
        <v>282787</v>
      </c>
      <c r="G134" s="71" t="s">
        <v>99</v>
      </c>
      <c r="H134" s="71" t="s">
        <v>94</v>
      </c>
      <c r="I134" s="71" t="s">
        <v>100</v>
      </c>
      <c r="J134" s="13" t="s">
        <v>265</v>
      </c>
    </row>
    <row r="135" spans="2:10" ht="22.5" customHeight="1">
      <c r="B135" s="13" t="s">
        <v>95</v>
      </c>
      <c r="C135" s="13" t="s">
        <v>250</v>
      </c>
      <c r="D135" s="11">
        <v>1</v>
      </c>
      <c r="E135" s="11">
        <v>222450</v>
      </c>
      <c r="F135" s="11">
        <f t="shared" si="2"/>
        <v>222450</v>
      </c>
      <c r="G135" s="71" t="s">
        <v>99</v>
      </c>
      <c r="H135" s="71" t="s">
        <v>88</v>
      </c>
      <c r="I135" s="71" t="s">
        <v>101</v>
      </c>
      <c r="J135" s="13" t="s">
        <v>266</v>
      </c>
    </row>
    <row r="136" spans="2:10" ht="22.5" customHeight="1">
      <c r="B136" s="13" t="s">
        <v>95</v>
      </c>
      <c r="C136" s="13" t="s">
        <v>250</v>
      </c>
      <c r="D136" s="11">
        <v>1</v>
      </c>
      <c r="E136" s="11">
        <v>277180</v>
      </c>
      <c r="F136" s="11">
        <f t="shared" si="2"/>
        <v>277180</v>
      </c>
      <c r="G136" s="71" t="s">
        <v>99</v>
      </c>
      <c r="H136" s="71" t="s">
        <v>94</v>
      </c>
      <c r="I136" s="71" t="s">
        <v>100</v>
      </c>
      <c r="J136" s="13" t="s">
        <v>267</v>
      </c>
    </row>
    <row r="137" spans="2:10" ht="22.5" customHeight="1">
      <c r="B137" s="13" t="s">
        <v>103</v>
      </c>
      <c r="C137" s="13" t="s">
        <v>251</v>
      </c>
      <c r="D137" s="11">
        <v>1</v>
      </c>
      <c r="E137" s="11">
        <v>756000</v>
      </c>
      <c r="F137" s="11">
        <f>+E137</f>
        <v>756000</v>
      </c>
      <c r="G137" s="71" t="s">
        <v>105</v>
      </c>
      <c r="H137" s="71" t="s">
        <v>106</v>
      </c>
      <c r="I137" s="71" t="s">
        <v>104</v>
      </c>
      <c r="J137" s="13" t="s">
        <v>268</v>
      </c>
    </row>
    <row r="138" spans="2:10" ht="22.5" customHeight="1">
      <c r="B138" s="13" t="s">
        <v>103</v>
      </c>
      <c r="C138" s="13" t="s">
        <v>252</v>
      </c>
      <c r="D138" s="11">
        <v>1</v>
      </c>
      <c r="E138" s="11">
        <v>5400</v>
      </c>
      <c r="F138" s="11">
        <f>+E138</f>
        <v>5400</v>
      </c>
      <c r="G138" s="71" t="s">
        <v>105</v>
      </c>
      <c r="H138" s="71" t="s">
        <v>107</v>
      </c>
      <c r="I138" s="71" t="s">
        <v>108</v>
      </c>
      <c r="J138" s="13" t="s">
        <v>269</v>
      </c>
    </row>
    <row r="139" spans="2:10" ht="22.5" customHeight="1">
      <c r="B139" s="13" t="s">
        <v>109</v>
      </c>
      <c r="C139" s="13" t="s">
        <v>253</v>
      </c>
      <c r="D139" s="11">
        <v>1</v>
      </c>
      <c r="E139" s="11">
        <v>86400</v>
      </c>
      <c r="F139" s="11">
        <f>+E139</f>
        <v>86400</v>
      </c>
      <c r="G139" s="71" t="s">
        <v>102</v>
      </c>
      <c r="H139" s="71" t="s">
        <v>82</v>
      </c>
      <c r="I139" s="71" t="s">
        <v>88</v>
      </c>
      <c r="J139" s="13" t="s">
        <v>270</v>
      </c>
    </row>
    <row r="140" spans="2:10" ht="22.5" customHeight="1">
      <c r="B140" s="13" t="s">
        <v>55</v>
      </c>
      <c r="C140" s="62" t="s">
        <v>254</v>
      </c>
      <c r="D140" s="11" t="s">
        <v>54</v>
      </c>
      <c r="E140" s="11">
        <v>606825</v>
      </c>
      <c r="F140" s="11">
        <f>+E140</f>
        <v>606825</v>
      </c>
      <c r="G140" s="71" t="s">
        <v>90</v>
      </c>
      <c r="H140" s="71" t="s">
        <v>112</v>
      </c>
      <c r="I140" s="71" t="s">
        <v>113</v>
      </c>
      <c r="J140" s="67" t="s">
        <v>271</v>
      </c>
    </row>
    <row r="141" spans="2:10" ht="22.5" customHeight="1">
      <c r="B141" s="13" t="s">
        <v>55</v>
      </c>
      <c r="C141" s="13" t="s">
        <v>96</v>
      </c>
      <c r="D141" s="11" t="s">
        <v>54</v>
      </c>
      <c r="E141" s="11">
        <v>125982</v>
      </c>
      <c r="F141" s="11">
        <f>+E141</f>
        <v>125982</v>
      </c>
      <c r="G141" s="71" t="s">
        <v>90</v>
      </c>
      <c r="H141" s="71" t="s">
        <v>110</v>
      </c>
      <c r="I141" s="71" t="s">
        <v>111</v>
      </c>
      <c r="J141" s="69" t="s">
        <v>272</v>
      </c>
    </row>
    <row r="142" spans="2:10" ht="19.5" customHeight="1">
      <c r="B142" s="53" t="s">
        <v>61</v>
      </c>
      <c r="C142" s="18"/>
      <c r="D142" s="11"/>
      <c r="E142" s="27"/>
      <c r="F142" s="58">
        <f>SUM(F123:F141)</f>
        <v>5267592</v>
      </c>
      <c r="G142" s="18"/>
      <c r="H142" s="18"/>
      <c r="I142" s="51"/>
      <c r="J142" s="53"/>
    </row>
    <row r="143" spans="2:10" ht="19.5" customHeight="1">
      <c r="B143" s="28"/>
      <c r="C143" s="25"/>
      <c r="D143" s="29"/>
      <c r="E143" s="30"/>
      <c r="F143" s="31"/>
      <c r="G143" s="25"/>
      <c r="H143" s="25"/>
      <c r="I143" s="25"/>
      <c r="J143" s="25"/>
    </row>
    <row r="144" spans="1:6" ht="13.5">
      <c r="A144" s="8"/>
      <c r="B144" s="2" t="s">
        <v>50</v>
      </c>
      <c r="F144" s="4"/>
    </row>
    <row r="145" ht="13.5">
      <c r="F145" s="4"/>
    </row>
    <row r="146" spans="2:10" ht="30" customHeight="1">
      <c r="B146" s="835" t="s">
        <v>46</v>
      </c>
      <c r="C146" s="836"/>
      <c r="D146" s="822" t="s">
        <v>76</v>
      </c>
      <c r="E146" s="824"/>
      <c r="F146" s="822" t="s">
        <v>48</v>
      </c>
      <c r="G146" s="823"/>
      <c r="H146" s="823"/>
      <c r="I146" s="823"/>
      <c r="J146" s="824"/>
    </row>
    <row r="147" spans="2:10" ht="21.75" customHeight="1">
      <c r="B147" s="818" t="s">
        <v>56</v>
      </c>
      <c r="C147" s="819"/>
      <c r="D147" s="820">
        <f aca="true" t="shared" si="3" ref="D147:D166">ROUNDDOWN(D20*0.08,0)</f>
        <v>45364</v>
      </c>
      <c r="E147" s="821"/>
      <c r="F147" s="822" t="s">
        <v>313</v>
      </c>
      <c r="G147" s="823"/>
      <c r="H147" s="823"/>
      <c r="I147" s="823"/>
      <c r="J147" s="824"/>
    </row>
    <row r="148" spans="2:10" ht="21.75" customHeight="1">
      <c r="B148" s="818" t="s">
        <v>56</v>
      </c>
      <c r="C148" s="819"/>
      <c r="D148" s="820">
        <f t="shared" si="3"/>
        <v>0</v>
      </c>
      <c r="E148" s="821"/>
      <c r="F148" s="822" t="s">
        <v>314</v>
      </c>
      <c r="G148" s="823"/>
      <c r="H148" s="823"/>
      <c r="I148" s="823"/>
      <c r="J148" s="824"/>
    </row>
    <row r="149" spans="2:10" ht="21.75" customHeight="1">
      <c r="B149" s="818" t="s">
        <v>56</v>
      </c>
      <c r="C149" s="819"/>
      <c r="D149" s="820">
        <f t="shared" si="3"/>
        <v>218892</v>
      </c>
      <c r="E149" s="821"/>
      <c r="F149" s="822" t="s">
        <v>273</v>
      </c>
      <c r="G149" s="823"/>
      <c r="H149" s="823"/>
      <c r="I149" s="823"/>
      <c r="J149" s="824"/>
    </row>
    <row r="150" spans="2:10" ht="21.75" customHeight="1">
      <c r="B150" s="818" t="s">
        <v>56</v>
      </c>
      <c r="C150" s="819"/>
      <c r="D150" s="820">
        <f t="shared" si="3"/>
        <v>0</v>
      </c>
      <c r="E150" s="821"/>
      <c r="F150" s="822" t="s">
        <v>274</v>
      </c>
      <c r="G150" s="823"/>
      <c r="H150" s="823"/>
      <c r="I150" s="823"/>
      <c r="J150" s="824"/>
    </row>
    <row r="151" spans="2:10" ht="21.75" customHeight="1">
      <c r="B151" s="818" t="s">
        <v>56</v>
      </c>
      <c r="C151" s="819"/>
      <c r="D151" s="820">
        <f t="shared" si="3"/>
        <v>0</v>
      </c>
      <c r="E151" s="821"/>
      <c r="F151" s="822" t="s">
        <v>275</v>
      </c>
      <c r="G151" s="823"/>
      <c r="H151" s="823"/>
      <c r="I151" s="823"/>
      <c r="J151" s="824"/>
    </row>
    <row r="152" spans="2:10" ht="21.75" customHeight="1">
      <c r="B152" s="818" t="s">
        <v>56</v>
      </c>
      <c r="C152" s="819"/>
      <c r="D152" s="820">
        <f t="shared" si="3"/>
        <v>0</v>
      </c>
      <c r="E152" s="821"/>
      <c r="F152" s="822" t="s">
        <v>276</v>
      </c>
      <c r="G152" s="823"/>
      <c r="H152" s="823"/>
      <c r="I152" s="823"/>
      <c r="J152" s="824"/>
    </row>
    <row r="153" spans="2:10" ht="21.75" customHeight="1">
      <c r="B153" s="818" t="s">
        <v>56</v>
      </c>
      <c r="C153" s="819"/>
      <c r="D153" s="820">
        <f t="shared" si="3"/>
        <v>0</v>
      </c>
      <c r="E153" s="821"/>
      <c r="F153" s="822" t="s">
        <v>277</v>
      </c>
      <c r="G153" s="823"/>
      <c r="H153" s="823"/>
      <c r="I153" s="823"/>
      <c r="J153" s="824"/>
    </row>
    <row r="154" spans="2:10" ht="21.75" customHeight="1">
      <c r="B154" s="818" t="s">
        <v>56</v>
      </c>
      <c r="C154" s="819"/>
      <c r="D154" s="820">
        <f t="shared" si="3"/>
        <v>0</v>
      </c>
      <c r="E154" s="821"/>
      <c r="F154" s="822" t="s">
        <v>278</v>
      </c>
      <c r="G154" s="823"/>
      <c r="H154" s="823"/>
      <c r="I154" s="823"/>
      <c r="J154" s="824"/>
    </row>
    <row r="155" spans="2:10" ht="21.75" customHeight="1">
      <c r="B155" s="818" t="s">
        <v>56</v>
      </c>
      <c r="C155" s="819"/>
      <c r="D155" s="820">
        <f t="shared" si="3"/>
        <v>0</v>
      </c>
      <c r="E155" s="821"/>
      <c r="F155" s="822" t="s">
        <v>279</v>
      </c>
      <c r="G155" s="823"/>
      <c r="H155" s="823"/>
      <c r="I155" s="823"/>
      <c r="J155" s="824"/>
    </row>
    <row r="156" spans="2:10" ht="21.75" customHeight="1">
      <c r="B156" s="818" t="s">
        <v>56</v>
      </c>
      <c r="C156" s="819"/>
      <c r="D156" s="820">
        <f t="shared" si="3"/>
        <v>0</v>
      </c>
      <c r="E156" s="821"/>
      <c r="F156" s="822" t="s">
        <v>280</v>
      </c>
      <c r="G156" s="823"/>
      <c r="H156" s="823"/>
      <c r="I156" s="823"/>
      <c r="J156" s="824"/>
    </row>
    <row r="157" spans="2:10" ht="21.75" customHeight="1">
      <c r="B157" s="818" t="s">
        <v>56</v>
      </c>
      <c r="C157" s="819"/>
      <c r="D157" s="820">
        <f t="shared" si="3"/>
        <v>0</v>
      </c>
      <c r="E157" s="821"/>
      <c r="F157" s="822" t="s">
        <v>281</v>
      </c>
      <c r="G157" s="823"/>
      <c r="H157" s="823"/>
      <c r="I157" s="823"/>
      <c r="J157" s="824"/>
    </row>
    <row r="158" spans="2:10" ht="21.75" customHeight="1">
      <c r="B158" s="818" t="s">
        <v>56</v>
      </c>
      <c r="C158" s="819"/>
      <c r="D158" s="820">
        <f t="shared" si="3"/>
        <v>0</v>
      </c>
      <c r="E158" s="821"/>
      <c r="F158" s="822" t="s">
        <v>282</v>
      </c>
      <c r="G158" s="823"/>
      <c r="H158" s="823"/>
      <c r="I158" s="823"/>
      <c r="J158" s="824"/>
    </row>
    <row r="159" spans="2:10" ht="21.75" customHeight="1">
      <c r="B159" s="818" t="s">
        <v>56</v>
      </c>
      <c r="C159" s="819"/>
      <c r="D159" s="820">
        <f t="shared" si="3"/>
        <v>0</v>
      </c>
      <c r="E159" s="821"/>
      <c r="F159" s="822" t="s">
        <v>283</v>
      </c>
      <c r="G159" s="823"/>
      <c r="H159" s="823"/>
      <c r="I159" s="823"/>
      <c r="J159" s="824"/>
    </row>
    <row r="160" spans="2:10" ht="21.75" customHeight="1">
      <c r="B160" s="818" t="s">
        <v>56</v>
      </c>
      <c r="C160" s="819"/>
      <c r="D160" s="820">
        <f t="shared" si="3"/>
        <v>0</v>
      </c>
      <c r="E160" s="821"/>
      <c r="F160" s="822" t="s">
        <v>284</v>
      </c>
      <c r="G160" s="823"/>
      <c r="H160" s="823"/>
      <c r="I160" s="823"/>
      <c r="J160" s="824"/>
    </row>
    <row r="161" spans="2:10" ht="21.75" customHeight="1">
      <c r="B161" s="818" t="s">
        <v>56</v>
      </c>
      <c r="C161" s="819"/>
      <c r="D161" s="820">
        <f t="shared" si="3"/>
        <v>0</v>
      </c>
      <c r="E161" s="821"/>
      <c r="F161" s="822" t="s">
        <v>285</v>
      </c>
      <c r="G161" s="823"/>
      <c r="H161" s="823"/>
      <c r="I161" s="823"/>
      <c r="J161" s="824"/>
    </row>
    <row r="162" spans="2:10" ht="21.75" customHeight="1">
      <c r="B162" s="818" t="s">
        <v>56</v>
      </c>
      <c r="C162" s="819"/>
      <c r="D162" s="820">
        <f t="shared" si="3"/>
        <v>0</v>
      </c>
      <c r="E162" s="821"/>
      <c r="F162" s="822" t="s">
        <v>286</v>
      </c>
      <c r="G162" s="823"/>
      <c r="H162" s="823"/>
      <c r="I162" s="823"/>
      <c r="J162" s="824"/>
    </row>
    <row r="163" spans="2:10" ht="21.75" customHeight="1">
      <c r="B163" s="818" t="s">
        <v>56</v>
      </c>
      <c r="C163" s="819"/>
      <c r="D163" s="820">
        <f t="shared" si="3"/>
        <v>0</v>
      </c>
      <c r="E163" s="821"/>
      <c r="F163" s="822" t="s">
        <v>287</v>
      </c>
      <c r="G163" s="823"/>
      <c r="H163" s="823"/>
      <c r="I163" s="823"/>
      <c r="J163" s="824"/>
    </row>
    <row r="164" spans="2:10" ht="21.75" customHeight="1">
      <c r="B164" s="818" t="s">
        <v>56</v>
      </c>
      <c r="C164" s="819"/>
      <c r="D164" s="820">
        <f t="shared" si="3"/>
        <v>0</v>
      </c>
      <c r="E164" s="821"/>
      <c r="F164" s="822" t="s">
        <v>288</v>
      </c>
      <c r="G164" s="823"/>
      <c r="H164" s="823"/>
      <c r="I164" s="823"/>
      <c r="J164" s="824"/>
    </row>
    <row r="165" spans="2:10" ht="21.75" customHeight="1">
      <c r="B165" s="818" t="s">
        <v>56</v>
      </c>
      <c r="C165" s="819"/>
      <c r="D165" s="820">
        <f t="shared" si="3"/>
        <v>0</v>
      </c>
      <c r="E165" s="821"/>
      <c r="F165" s="822" t="s">
        <v>289</v>
      </c>
      <c r="G165" s="823"/>
      <c r="H165" s="823"/>
      <c r="I165" s="823"/>
      <c r="J165" s="824"/>
    </row>
    <row r="166" spans="2:10" ht="21.75" customHeight="1">
      <c r="B166" s="818" t="s">
        <v>56</v>
      </c>
      <c r="C166" s="819"/>
      <c r="D166" s="820">
        <f t="shared" si="3"/>
        <v>0</v>
      </c>
      <c r="E166" s="821"/>
      <c r="F166" s="822" t="s">
        <v>290</v>
      </c>
      <c r="G166" s="823"/>
      <c r="H166" s="823"/>
      <c r="I166" s="823"/>
      <c r="J166" s="824"/>
    </row>
    <row r="167" spans="2:10" ht="19.5" customHeight="1">
      <c r="B167" s="818"/>
      <c r="C167" s="819"/>
      <c r="D167" s="822"/>
      <c r="E167" s="824"/>
      <c r="F167" s="822"/>
      <c r="G167" s="823"/>
      <c r="H167" s="823"/>
      <c r="I167" s="823"/>
      <c r="J167" s="824"/>
    </row>
    <row r="168" spans="2:10" ht="19.5" customHeight="1">
      <c r="B168" s="835" t="s">
        <v>61</v>
      </c>
      <c r="C168" s="836"/>
      <c r="D168" s="837">
        <f>SUM(D147:E167)</f>
        <v>264256</v>
      </c>
      <c r="E168" s="838"/>
      <c r="F168" s="822"/>
      <c r="G168" s="823"/>
      <c r="H168" s="823"/>
      <c r="I168" s="823"/>
      <c r="J168" s="824"/>
    </row>
    <row r="169" spans="2:8" ht="19.5" customHeight="1">
      <c r="B169" s="32"/>
      <c r="C169" s="59"/>
      <c r="D169" s="60"/>
      <c r="E169" s="61"/>
      <c r="F169" s="42"/>
      <c r="G169" s="42"/>
      <c r="H169" s="42"/>
    </row>
    <row r="170" ht="13.5">
      <c r="B170" s="2" t="s">
        <v>20</v>
      </c>
    </row>
    <row r="172" spans="2:10" ht="20.25" customHeight="1">
      <c r="B172" s="835" t="s">
        <v>32</v>
      </c>
      <c r="C172" s="836"/>
      <c r="D172" s="835" t="s">
        <v>77</v>
      </c>
      <c r="E172" s="836"/>
      <c r="F172" s="835" t="s">
        <v>49</v>
      </c>
      <c r="G172" s="836"/>
      <c r="H172" s="835" t="s">
        <v>34</v>
      </c>
      <c r="I172" s="844"/>
      <c r="J172" s="836"/>
    </row>
    <row r="173" spans="2:10" ht="19.5" customHeight="1">
      <c r="B173" s="818" t="s">
        <v>35</v>
      </c>
      <c r="C173" s="819"/>
      <c r="D173" s="835"/>
      <c r="E173" s="836"/>
      <c r="F173" s="829">
        <v>27234267</v>
      </c>
      <c r="G173" s="830"/>
      <c r="H173" s="822"/>
      <c r="I173" s="823"/>
      <c r="J173" s="824"/>
    </row>
    <row r="174" spans="2:10" ht="19.5" customHeight="1">
      <c r="B174" s="818" t="s">
        <v>42</v>
      </c>
      <c r="C174" s="819"/>
      <c r="D174" s="835"/>
      <c r="E174" s="836"/>
      <c r="F174" s="829">
        <v>0</v>
      </c>
      <c r="G174" s="830"/>
      <c r="H174" s="822"/>
      <c r="I174" s="823"/>
      <c r="J174" s="824"/>
    </row>
    <row r="175" spans="2:10" ht="19.5" customHeight="1">
      <c r="B175" s="818" t="s">
        <v>36</v>
      </c>
      <c r="C175" s="819"/>
      <c r="D175" s="861"/>
      <c r="E175" s="862"/>
      <c r="F175" s="829">
        <v>0</v>
      </c>
      <c r="G175" s="830"/>
      <c r="H175" s="822"/>
      <c r="I175" s="823"/>
      <c r="J175" s="824"/>
    </row>
    <row r="176" spans="2:10" ht="19.5" customHeight="1">
      <c r="B176" s="818" t="s">
        <v>37</v>
      </c>
      <c r="C176" s="819"/>
      <c r="D176" s="835"/>
      <c r="E176" s="836"/>
      <c r="F176" s="837">
        <f>SUM(F173:G175)</f>
        <v>27234267</v>
      </c>
      <c r="G176" s="838"/>
      <c r="H176" s="822"/>
      <c r="I176" s="823"/>
      <c r="J176" s="824"/>
    </row>
    <row r="177" ht="19.5" customHeight="1">
      <c r="B177" s="32"/>
    </row>
    <row r="179" ht="13.5">
      <c r="B179" s="2" t="s">
        <v>718</v>
      </c>
    </row>
    <row r="180" ht="13.5">
      <c r="B180" s="2" t="s">
        <v>719</v>
      </c>
    </row>
  </sheetData>
  <sheetProtection/>
  <mergeCells count="230">
    <mergeCell ref="D62:E62"/>
    <mergeCell ref="I62:J62"/>
    <mergeCell ref="D59:E59"/>
    <mergeCell ref="I59:J59"/>
    <mergeCell ref="D60:E60"/>
    <mergeCell ref="I60:J60"/>
    <mergeCell ref="D61:E61"/>
    <mergeCell ref="I61:J61"/>
    <mergeCell ref="B176:C176"/>
    <mergeCell ref="D176:E176"/>
    <mergeCell ref="F176:G176"/>
    <mergeCell ref="H176:J176"/>
    <mergeCell ref="B174:C174"/>
    <mergeCell ref="D174:E174"/>
    <mergeCell ref="F174:G174"/>
    <mergeCell ref="H174:J174"/>
    <mergeCell ref="B175:C175"/>
    <mergeCell ref="D175:E175"/>
    <mergeCell ref="F175:G175"/>
    <mergeCell ref="H175:J175"/>
    <mergeCell ref="B172:C172"/>
    <mergeCell ref="D172:E172"/>
    <mergeCell ref="F172:G172"/>
    <mergeCell ref="H172:J172"/>
    <mergeCell ref="B173:C173"/>
    <mergeCell ref="D173:E173"/>
    <mergeCell ref="F173:G173"/>
    <mergeCell ref="H173:J173"/>
    <mergeCell ref="B167:C167"/>
    <mergeCell ref="D167:E167"/>
    <mergeCell ref="F167:J167"/>
    <mergeCell ref="B168:C168"/>
    <mergeCell ref="D168:E168"/>
    <mergeCell ref="F168:J168"/>
    <mergeCell ref="B146:C146"/>
    <mergeCell ref="D146:E146"/>
    <mergeCell ref="F146:J146"/>
    <mergeCell ref="B147:C147"/>
    <mergeCell ref="D147:E147"/>
    <mergeCell ref="F147:J147"/>
    <mergeCell ref="D67:E67"/>
    <mergeCell ref="I67:J67"/>
    <mergeCell ref="D63:E63"/>
    <mergeCell ref="I63:J63"/>
    <mergeCell ref="I64:J64"/>
    <mergeCell ref="D65:E65"/>
    <mergeCell ref="I65:J65"/>
    <mergeCell ref="I66:J66"/>
    <mergeCell ref="F20:G20"/>
    <mergeCell ref="I20:J20"/>
    <mergeCell ref="B21:C21"/>
    <mergeCell ref="D21:E21"/>
    <mergeCell ref="D64:E64"/>
    <mergeCell ref="D66:E66"/>
    <mergeCell ref="D51:E51"/>
    <mergeCell ref="I51:J51"/>
    <mergeCell ref="D52:E52"/>
    <mergeCell ref="I52:J52"/>
    <mergeCell ref="F21:G21"/>
    <mergeCell ref="I21:J21"/>
    <mergeCell ref="D15:F15"/>
    <mergeCell ref="G15:J15"/>
    <mergeCell ref="B19:C19"/>
    <mergeCell ref="D19:E19"/>
    <mergeCell ref="F19:G19"/>
    <mergeCell ref="I19:J19"/>
    <mergeCell ref="B20:C20"/>
    <mergeCell ref="D20:E20"/>
    <mergeCell ref="K9:K10"/>
    <mergeCell ref="G10:J10"/>
    <mergeCell ref="B11:B14"/>
    <mergeCell ref="G11:J11"/>
    <mergeCell ref="G12:J12"/>
    <mergeCell ref="G13:J13"/>
    <mergeCell ref="G14:J14"/>
    <mergeCell ref="A2:J2"/>
    <mergeCell ref="G6:J6"/>
    <mergeCell ref="B7:B10"/>
    <mergeCell ref="G7:J7"/>
    <mergeCell ref="G8:J8"/>
    <mergeCell ref="G9:J9"/>
    <mergeCell ref="B22:C22"/>
    <mergeCell ref="D22:E22"/>
    <mergeCell ref="F22:G22"/>
    <mergeCell ref="I22:J22"/>
    <mergeCell ref="B23:C23"/>
    <mergeCell ref="D23:E23"/>
    <mergeCell ref="F23:G23"/>
    <mergeCell ref="I23:J23"/>
    <mergeCell ref="B24:C24"/>
    <mergeCell ref="D24:E24"/>
    <mergeCell ref="F24:G24"/>
    <mergeCell ref="I24:J24"/>
    <mergeCell ref="B25:C25"/>
    <mergeCell ref="D25:E25"/>
    <mergeCell ref="F25:G25"/>
    <mergeCell ref="I25:J25"/>
    <mergeCell ref="B26:C26"/>
    <mergeCell ref="D26:E26"/>
    <mergeCell ref="F26:G26"/>
    <mergeCell ref="I26:J26"/>
    <mergeCell ref="B27:C27"/>
    <mergeCell ref="D27:E27"/>
    <mergeCell ref="F27:G27"/>
    <mergeCell ref="I27:J27"/>
    <mergeCell ref="I40:J40"/>
    <mergeCell ref="F40:G40"/>
    <mergeCell ref="D40:E40"/>
    <mergeCell ref="B40:C40"/>
    <mergeCell ref="D58:E58"/>
    <mergeCell ref="I58:J58"/>
    <mergeCell ref="B41:C41"/>
    <mergeCell ref="D41:E41"/>
    <mergeCell ref="F41:G41"/>
    <mergeCell ref="I41:J41"/>
    <mergeCell ref="D148:E148"/>
    <mergeCell ref="F148:J148"/>
    <mergeCell ref="B149:C149"/>
    <mergeCell ref="D149:E149"/>
    <mergeCell ref="F149:J149"/>
    <mergeCell ref="B150:C150"/>
    <mergeCell ref="D150:E150"/>
    <mergeCell ref="F150:J150"/>
    <mergeCell ref="B148:C148"/>
    <mergeCell ref="B151:C151"/>
    <mergeCell ref="D151:E151"/>
    <mergeCell ref="F151:J151"/>
    <mergeCell ref="B152:C152"/>
    <mergeCell ref="D152:E152"/>
    <mergeCell ref="F152:J152"/>
    <mergeCell ref="B153:C153"/>
    <mergeCell ref="D153:E153"/>
    <mergeCell ref="F153:J153"/>
    <mergeCell ref="B154:C154"/>
    <mergeCell ref="D154:E154"/>
    <mergeCell ref="F154:J154"/>
    <mergeCell ref="B28:C28"/>
    <mergeCell ref="D28:E28"/>
    <mergeCell ref="F28:G28"/>
    <mergeCell ref="I28:J28"/>
    <mergeCell ref="B29:C29"/>
    <mergeCell ref="D29:E29"/>
    <mergeCell ref="F29:G29"/>
    <mergeCell ref="I29:J29"/>
    <mergeCell ref="F33:G33"/>
    <mergeCell ref="I33:J33"/>
    <mergeCell ref="B30:C30"/>
    <mergeCell ref="D30:E30"/>
    <mergeCell ref="F30:G30"/>
    <mergeCell ref="I30:J30"/>
    <mergeCell ref="B31:C31"/>
    <mergeCell ref="D31:E31"/>
    <mergeCell ref="F31:G31"/>
    <mergeCell ref="I31:J31"/>
    <mergeCell ref="B39:C39"/>
    <mergeCell ref="D39:E39"/>
    <mergeCell ref="F39:G39"/>
    <mergeCell ref="I39:J39"/>
    <mergeCell ref="B32:C32"/>
    <mergeCell ref="D32:E32"/>
    <mergeCell ref="F32:G32"/>
    <mergeCell ref="I32:J32"/>
    <mergeCell ref="B33:C33"/>
    <mergeCell ref="D33:E33"/>
    <mergeCell ref="B34:C34"/>
    <mergeCell ref="D34:E34"/>
    <mergeCell ref="F34:G34"/>
    <mergeCell ref="I34:J34"/>
    <mergeCell ref="B35:C35"/>
    <mergeCell ref="D35:E35"/>
    <mergeCell ref="F35:G35"/>
    <mergeCell ref="I35:J35"/>
    <mergeCell ref="B36:C36"/>
    <mergeCell ref="D36:E36"/>
    <mergeCell ref="F36:G36"/>
    <mergeCell ref="I36:J36"/>
    <mergeCell ref="B37:C37"/>
    <mergeCell ref="D37:E37"/>
    <mergeCell ref="F37:G37"/>
    <mergeCell ref="I37:J37"/>
    <mergeCell ref="B38:C38"/>
    <mergeCell ref="D38:E38"/>
    <mergeCell ref="F38:G38"/>
    <mergeCell ref="I38:J38"/>
    <mergeCell ref="B155:C155"/>
    <mergeCell ref="D155:E155"/>
    <mergeCell ref="F155:J155"/>
    <mergeCell ref="I56:J56"/>
    <mergeCell ref="D57:E57"/>
    <mergeCell ref="I57:J57"/>
    <mergeCell ref="B156:C156"/>
    <mergeCell ref="D156:E156"/>
    <mergeCell ref="F156:J156"/>
    <mergeCell ref="B157:C157"/>
    <mergeCell ref="D157:E157"/>
    <mergeCell ref="F157:J157"/>
    <mergeCell ref="B158:C158"/>
    <mergeCell ref="D158:E158"/>
    <mergeCell ref="F158:J158"/>
    <mergeCell ref="B159:C159"/>
    <mergeCell ref="D159:E159"/>
    <mergeCell ref="F159:J159"/>
    <mergeCell ref="B160:C160"/>
    <mergeCell ref="D160:E160"/>
    <mergeCell ref="F160:J160"/>
    <mergeCell ref="B161:C161"/>
    <mergeCell ref="D161:E161"/>
    <mergeCell ref="F161:J161"/>
    <mergeCell ref="B162:C162"/>
    <mergeCell ref="D162:E162"/>
    <mergeCell ref="F162:J162"/>
    <mergeCell ref="B163:C163"/>
    <mergeCell ref="D163:E163"/>
    <mergeCell ref="F163:J163"/>
    <mergeCell ref="B164:C164"/>
    <mergeCell ref="D164:E164"/>
    <mergeCell ref="F164:J164"/>
    <mergeCell ref="B165:C165"/>
    <mergeCell ref="D165:E165"/>
    <mergeCell ref="F165:J165"/>
    <mergeCell ref="B166:C166"/>
    <mergeCell ref="D166:E166"/>
    <mergeCell ref="F166:J166"/>
    <mergeCell ref="D53:E53"/>
    <mergeCell ref="I53:J53"/>
    <mergeCell ref="D54:E54"/>
    <mergeCell ref="I54:J54"/>
    <mergeCell ref="D55:E55"/>
    <mergeCell ref="I55:J55"/>
    <mergeCell ref="D56:E56"/>
  </mergeCells>
  <printOptions/>
  <pageMargins left="0.2362204724409449" right="0.2362204724409449" top="0.7480314960629921" bottom="0.7480314960629921" header="0.31496062992125984" footer="0.31496062992125984"/>
  <pageSetup fitToHeight="3" horizontalDpi="600" verticalDpi="600" orientation="portrait" paperSize="9" scale="74" r:id="rId1"/>
  <rowBreaks count="3" manualBreakCount="3">
    <brk id="48" max="9" man="1"/>
    <brk id="97" max="9" man="1"/>
    <brk id="143" max="9" man="1"/>
  </rowBreaks>
</worksheet>
</file>

<file path=xl/worksheets/sheet8.xml><?xml version="1.0" encoding="utf-8"?>
<worksheet xmlns="http://schemas.openxmlformats.org/spreadsheetml/2006/main" xmlns:r="http://schemas.openxmlformats.org/officeDocument/2006/relationships">
  <sheetPr>
    <tabColor rgb="FF57D3FF"/>
  </sheetPr>
  <dimension ref="A1:L98"/>
  <sheetViews>
    <sheetView view="pageBreakPreview" zoomScaleSheetLayoutView="100" zoomScalePageLayoutView="0" workbookViewId="0" topLeftCell="A16">
      <selection activeCell="F17" sqref="F17"/>
    </sheetView>
  </sheetViews>
  <sheetFormatPr defaultColWidth="9.00390625" defaultRowHeight="13.5"/>
  <cols>
    <col min="1" max="1" width="5.25390625" style="2" customWidth="1"/>
    <col min="2" max="2" width="9.875" style="2" customWidth="1"/>
    <col min="3" max="3" width="13.375" style="2" customWidth="1"/>
    <col min="4" max="4" width="11.50390625" style="3" customWidth="1"/>
    <col min="5" max="5" width="11.50390625" style="4" customWidth="1"/>
    <col min="6" max="6" width="11.50390625" style="2" customWidth="1"/>
    <col min="7" max="10" width="7.625" style="2" customWidth="1"/>
    <col min="11" max="11" width="36.125" style="5" customWidth="1"/>
    <col min="12" max="16384" width="9.00390625" style="5" customWidth="1"/>
  </cols>
  <sheetData>
    <row r="1" spans="1:2" ht="18" customHeight="1">
      <c r="A1" s="1" t="s">
        <v>29</v>
      </c>
      <c r="B1" s="1"/>
    </row>
    <row r="2" spans="1:10" ht="14.25">
      <c r="A2" s="839" t="s">
        <v>57</v>
      </c>
      <c r="B2" s="839"/>
      <c r="C2" s="839"/>
      <c r="D2" s="839"/>
      <c r="E2" s="839"/>
      <c r="F2" s="839"/>
      <c r="G2" s="839"/>
      <c r="H2" s="839"/>
      <c r="I2" s="839"/>
      <c r="J2" s="839"/>
    </row>
    <row r="3" ht="13.5">
      <c r="A3" s="6"/>
    </row>
    <row r="4" ht="18" customHeight="1">
      <c r="B4" s="7" t="s">
        <v>58</v>
      </c>
    </row>
    <row r="5" spans="1:10" ht="18.75" customHeight="1">
      <c r="A5" s="8"/>
      <c r="J5" s="9"/>
    </row>
    <row r="6" spans="1:10" ht="25.5" customHeight="1">
      <c r="A6" s="10"/>
      <c r="B6" s="82" t="s">
        <v>17</v>
      </c>
      <c r="C6" s="82" t="s">
        <v>18</v>
      </c>
      <c r="D6" s="12" t="s">
        <v>23</v>
      </c>
      <c r="E6" s="12" t="s">
        <v>24</v>
      </c>
      <c r="F6" s="13" t="s">
        <v>25</v>
      </c>
      <c r="G6" s="840" t="s">
        <v>2</v>
      </c>
      <c r="H6" s="840"/>
      <c r="I6" s="840"/>
      <c r="J6" s="840"/>
    </row>
    <row r="7" spans="1:10" ht="25.5" customHeight="1">
      <c r="A7" s="10"/>
      <c r="B7" s="841" t="s">
        <v>19</v>
      </c>
      <c r="C7" s="14" t="s">
        <v>39</v>
      </c>
      <c r="D7" s="19">
        <v>0</v>
      </c>
      <c r="E7" s="19">
        <v>0</v>
      </c>
      <c r="F7" s="16"/>
      <c r="G7" s="835"/>
      <c r="H7" s="844"/>
      <c r="I7" s="844"/>
      <c r="J7" s="836"/>
    </row>
    <row r="8" spans="1:10" ht="25.5" customHeight="1">
      <c r="A8" s="10"/>
      <c r="B8" s="842"/>
      <c r="C8" s="17" t="s">
        <v>3</v>
      </c>
      <c r="D8" s="19">
        <v>0</v>
      </c>
      <c r="E8" s="19">
        <v>0</v>
      </c>
      <c r="F8" s="16"/>
      <c r="G8" s="835"/>
      <c r="H8" s="844"/>
      <c r="I8" s="844"/>
      <c r="J8" s="836"/>
    </row>
    <row r="9" spans="1:11" ht="25.5" customHeight="1">
      <c r="A9" s="10"/>
      <c r="B9" s="842"/>
      <c r="C9" s="17" t="s">
        <v>38</v>
      </c>
      <c r="D9" s="15">
        <f>ROUNDDOWN(((D7+D8)/100*10),0)</f>
        <v>0</v>
      </c>
      <c r="E9" s="15">
        <f>ROUNDDOWN(((E7+E8)/100*10),0)</f>
        <v>0</v>
      </c>
      <c r="F9" s="16"/>
      <c r="G9" s="867"/>
      <c r="H9" s="868"/>
      <c r="I9" s="869"/>
      <c r="J9" s="870"/>
      <c r="K9" s="851"/>
    </row>
    <row r="10" spans="1:11" ht="25.5" customHeight="1">
      <c r="A10" s="10"/>
      <c r="B10" s="843"/>
      <c r="C10" s="18" t="s">
        <v>4</v>
      </c>
      <c r="D10" s="15">
        <f>SUM(D7:D9)</f>
        <v>0</v>
      </c>
      <c r="E10" s="15">
        <f>SUM(E7:E9)</f>
        <v>0</v>
      </c>
      <c r="F10" s="56"/>
      <c r="G10" s="835"/>
      <c r="H10" s="844"/>
      <c r="I10" s="844"/>
      <c r="J10" s="836"/>
      <c r="K10" s="851"/>
    </row>
    <row r="11" spans="1:10" ht="25.5" customHeight="1">
      <c r="A11" s="10"/>
      <c r="B11" s="841" t="s">
        <v>20</v>
      </c>
      <c r="C11" s="17" t="s">
        <v>1</v>
      </c>
      <c r="D11" s="19">
        <v>0</v>
      </c>
      <c r="E11" s="15">
        <f>IF(D11&gt;=E10,E10,D11)</f>
        <v>0</v>
      </c>
      <c r="F11" s="15">
        <f>IF(D11&gt;=E10,E10,D11)</f>
        <v>0</v>
      </c>
      <c r="G11" s="835"/>
      <c r="H11" s="844"/>
      <c r="I11" s="844"/>
      <c r="J11" s="836"/>
    </row>
    <row r="12" spans="1:10" ht="25.5" customHeight="1">
      <c r="A12" s="10"/>
      <c r="B12" s="842"/>
      <c r="C12" s="18" t="s">
        <v>41</v>
      </c>
      <c r="D12" s="15">
        <f>D10-D11</f>
        <v>0</v>
      </c>
      <c r="E12" s="15">
        <f>E10-E11</f>
        <v>0</v>
      </c>
      <c r="F12" s="16"/>
      <c r="G12" s="835"/>
      <c r="H12" s="844"/>
      <c r="I12" s="844"/>
      <c r="J12" s="836"/>
    </row>
    <row r="13" spans="1:10" ht="25.5" customHeight="1">
      <c r="A13" s="10"/>
      <c r="B13" s="842"/>
      <c r="C13" s="18" t="s">
        <v>5</v>
      </c>
      <c r="D13" s="19">
        <v>0</v>
      </c>
      <c r="E13" s="19">
        <v>0</v>
      </c>
      <c r="F13" s="16"/>
      <c r="G13" s="835"/>
      <c r="H13" s="844"/>
      <c r="I13" s="844"/>
      <c r="J13" s="836"/>
    </row>
    <row r="14" spans="1:10" ht="25.5" customHeight="1">
      <c r="A14" s="10"/>
      <c r="B14" s="843"/>
      <c r="C14" s="18" t="s">
        <v>4</v>
      </c>
      <c r="D14" s="15">
        <f>SUM(D11:D13)</f>
        <v>0</v>
      </c>
      <c r="E14" s="15">
        <f>SUM(E11:E13)</f>
        <v>0</v>
      </c>
      <c r="F14" s="16"/>
      <c r="G14" s="835"/>
      <c r="H14" s="844"/>
      <c r="I14" s="844"/>
      <c r="J14" s="836"/>
    </row>
    <row r="15" spans="1:12" ht="18.75">
      <c r="A15" s="8"/>
      <c r="E15" s="20"/>
      <c r="F15" s="45"/>
      <c r="G15" s="859" t="s">
        <v>43</v>
      </c>
      <c r="H15" s="859"/>
      <c r="I15" s="859"/>
      <c r="J15" s="859"/>
      <c r="L15" s="21"/>
    </row>
    <row r="16" ht="13.5">
      <c r="A16" s="8"/>
    </row>
    <row r="17" spans="2:12" s="22" customFormat="1" ht="20.25" customHeight="1">
      <c r="B17" s="23" t="s">
        <v>8</v>
      </c>
      <c r="D17" s="24"/>
      <c r="E17" s="4"/>
      <c r="L17" s="2"/>
    </row>
    <row r="18" spans="2:12" s="22" customFormat="1" ht="20.25" customHeight="1">
      <c r="B18" s="23"/>
      <c r="D18" s="24"/>
      <c r="E18" s="4"/>
      <c r="L18" s="2"/>
    </row>
    <row r="19" spans="1:12" ht="13.5">
      <c r="A19" s="8"/>
      <c r="B19" s="2" t="s">
        <v>40</v>
      </c>
      <c r="L19" s="2"/>
    </row>
    <row r="20" spans="1:12" ht="13.5">
      <c r="A20" s="8"/>
      <c r="L20" s="2"/>
    </row>
    <row r="21" spans="1:12" ht="29.25" customHeight="1">
      <c r="A21" s="25"/>
      <c r="B21" s="835" t="s">
        <v>26</v>
      </c>
      <c r="C21" s="836"/>
      <c r="D21" s="822" t="s">
        <v>44</v>
      </c>
      <c r="E21" s="824"/>
      <c r="F21" s="835" t="s">
        <v>45</v>
      </c>
      <c r="G21" s="836"/>
      <c r="H21" s="81" t="s">
        <v>13</v>
      </c>
      <c r="I21" s="835" t="s">
        <v>14</v>
      </c>
      <c r="J21" s="836"/>
      <c r="L21" s="2"/>
    </row>
    <row r="22" spans="1:12" ht="19.5" customHeight="1">
      <c r="A22" s="25"/>
      <c r="B22" s="818"/>
      <c r="C22" s="819"/>
      <c r="D22" s="822"/>
      <c r="E22" s="824"/>
      <c r="F22" s="822"/>
      <c r="G22" s="824"/>
      <c r="H22" s="79"/>
      <c r="I22" s="865" t="s">
        <v>325</v>
      </c>
      <c r="J22" s="866"/>
      <c r="L22" s="21"/>
    </row>
    <row r="23" spans="1:12" ht="19.5" customHeight="1">
      <c r="A23" s="25"/>
      <c r="B23" s="818"/>
      <c r="C23" s="819"/>
      <c r="D23" s="822"/>
      <c r="E23" s="824"/>
      <c r="F23" s="822"/>
      <c r="G23" s="824"/>
      <c r="H23" s="79"/>
      <c r="I23" s="865" t="s">
        <v>326</v>
      </c>
      <c r="J23" s="866"/>
      <c r="L23" s="21"/>
    </row>
    <row r="24" spans="1:12" ht="19.5" customHeight="1">
      <c r="A24" s="25"/>
      <c r="B24" s="818"/>
      <c r="C24" s="819"/>
      <c r="D24" s="822"/>
      <c r="E24" s="824"/>
      <c r="F24" s="822"/>
      <c r="G24" s="824"/>
      <c r="H24" s="79"/>
      <c r="I24" s="865" t="s">
        <v>327</v>
      </c>
      <c r="J24" s="866"/>
      <c r="L24" s="21"/>
    </row>
    <row r="25" spans="1:12" ht="19.5" customHeight="1">
      <c r="A25" s="25"/>
      <c r="B25" s="818"/>
      <c r="C25" s="819"/>
      <c r="D25" s="822"/>
      <c r="E25" s="824"/>
      <c r="F25" s="822"/>
      <c r="G25" s="824"/>
      <c r="H25" s="79"/>
      <c r="I25" s="865" t="s">
        <v>328</v>
      </c>
      <c r="J25" s="866"/>
      <c r="L25" s="21"/>
    </row>
    <row r="26" spans="1:12" ht="19.5" customHeight="1">
      <c r="A26" s="25"/>
      <c r="B26" s="835"/>
      <c r="C26" s="836"/>
      <c r="D26" s="822"/>
      <c r="E26" s="824"/>
      <c r="F26" s="822"/>
      <c r="G26" s="824"/>
      <c r="H26" s="79"/>
      <c r="I26" s="865" t="s">
        <v>329</v>
      </c>
      <c r="J26" s="866"/>
      <c r="L26" s="2"/>
    </row>
    <row r="27" spans="1:10" ht="19.5" customHeight="1">
      <c r="A27" s="25"/>
      <c r="B27" s="835" t="s">
        <v>16</v>
      </c>
      <c r="C27" s="836"/>
      <c r="D27" s="837">
        <f>SUM(D22:E26)</f>
        <v>0</v>
      </c>
      <c r="E27" s="838"/>
      <c r="F27" s="822"/>
      <c r="G27" s="824"/>
      <c r="H27" s="79"/>
      <c r="I27" s="835"/>
      <c r="J27" s="836"/>
    </row>
    <row r="28" spans="1:10" ht="19.5" customHeight="1">
      <c r="A28" s="25"/>
      <c r="B28" s="28"/>
      <c r="C28" s="25"/>
      <c r="D28" s="29"/>
      <c r="E28" s="30"/>
      <c r="F28" s="31"/>
      <c r="G28" s="25"/>
      <c r="H28" s="25"/>
      <c r="I28" s="25"/>
      <c r="J28" s="25"/>
    </row>
    <row r="29" spans="1:12" ht="13.5">
      <c r="A29" s="8"/>
      <c r="B29" s="2" t="s">
        <v>21</v>
      </c>
      <c r="L29" s="2"/>
    </row>
    <row r="30" ht="13.5" customHeight="1">
      <c r="A30" s="8"/>
    </row>
    <row r="31" spans="1:12" ht="29.25" customHeight="1">
      <c r="A31" s="25"/>
      <c r="B31" s="82" t="s">
        <v>6</v>
      </c>
      <c r="C31" s="82" t="s">
        <v>26</v>
      </c>
      <c r="D31" s="12" t="s">
        <v>11</v>
      </c>
      <c r="E31" s="12" t="s">
        <v>10</v>
      </c>
      <c r="F31" s="82" t="s">
        <v>9</v>
      </c>
      <c r="G31" s="82" t="s">
        <v>12</v>
      </c>
      <c r="H31" s="82" t="s">
        <v>52</v>
      </c>
      <c r="I31" s="82" t="s">
        <v>13</v>
      </c>
      <c r="J31" s="82" t="s">
        <v>14</v>
      </c>
      <c r="L31" s="2"/>
    </row>
    <row r="32" spans="1:12" ht="19.5" customHeight="1">
      <c r="A32" s="25"/>
      <c r="B32" s="13"/>
      <c r="C32" s="82"/>
      <c r="D32" s="12"/>
      <c r="E32" s="12"/>
      <c r="F32" s="26"/>
      <c r="G32" s="82"/>
      <c r="H32" s="82"/>
      <c r="I32" s="82"/>
      <c r="J32" s="82"/>
      <c r="L32" s="21"/>
    </row>
    <row r="33" spans="1:12" ht="19.5" customHeight="1">
      <c r="A33" s="25"/>
      <c r="B33" s="13"/>
      <c r="C33" s="82"/>
      <c r="D33" s="12"/>
      <c r="E33" s="12"/>
      <c r="F33" s="26"/>
      <c r="G33" s="82"/>
      <c r="H33" s="82"/>
      <c r="I33" s="82"/>
      <c r="J33" s="82"/>
      <c r="L33" s="21"/>
    </row>
    <row r="34" spans="1:12" ht="19.5" customHeight="1">
      <c r="A34" s="25"/>
      <c r="B34" s="13"/>
      <c r="C34" s="82"/>
      <c r="D34" s="11"/>
      <c r="E34" s="12"/>
      <c r="F34" s="26"/>
      <c r="G34" s="82"/>
      <c r="H34" s="82"/>
      <c r="I34" s="82"/>
      <c r="J34" s="82"/>
      <c r="L34" s="21"/>
    </row>
    <row r="35" spans="1:12" ht="19.5" customHeight="1">
      <c r="A35" s="25"/>
      <c r="B35" s="13"/>
      <c r="C35" s="82"/>
      <c r="D35" s="11"/>
      <c r="E35" s="12"/>
      <c r="F35" s="26"/>
      <c r="G35" s="82"/>
      <c r="H35" s="82"/>
      <c r="I35" s="82"/>
      <c r="J35" s="82"/>
      <c r="L35" s="21"/>
    </row>
    <row r="36" spans="1:12" ht="19.5" customHeight="1">
      <c r="A36" s="25"/>
      <c r="B36" s="82"/>
      <c r="C36" s="82"/>
      <c r="D36" s="11"/>
      <c r="E36" s="12"/>
      <c r="F36" s="26"/>
      <c r="G36" s="82"/>
      <c r="H36" s="82"/>
      <c r="I36" s="82"/>
      <c r="J36" s="13"/>
      <c r="L36" s="2"/>
    </row>
    <row r="37" spans="1:10" ht="19.5" customHeight="1">
      <c r="A37" s="25"/>
      <c r="B37" s="82" t="s">
        <v>16</v>
      </c>
      <c r="C37" s="18"/>
      <c r="D37" s="11"/>
      <c r="E37" s="27"/>
      <c r="F37" s="58">
        <f>SUM(F32:F36)</f>
        <v>0</v>
      </c>
      <c r="G37" s="18"/>
      <c r="H37" s="18"/>
      <c r="I37" s="18"/>
      <c r="J37" s="18"/>
    </row>
    <row r="38" spans="1:10" ht="19.5" customHeight="1">
      <c r="A38" s="25"/>
      <c r="B38" s="32"/>
      <c r="C38" s="25"/>
      <c r="D38" s="29"/>
      <c r="E38" s="30"/>
      <c r="F38" s="31"/>
      <c r="G38" s="25"/>
      <c r="H38" s="25"/>
      <c r="I38" s="25"/>
      <c r="J38" s="25"/>
    </row>
    <row r="39" spans="2:12" ht="13.5">
      <c r="B39" s="2" t="s">
        <v>15</v>
      </c>
      <c r="F39" s="4"/>
      <c r="L39" s="2"/>
    </row>
    <row r="40" spans="1:6" ht="13.5">
      <c r="A40" s="8"/>
      <c r="F40" s="4"/>
    </row>
    <row r="41" spans="1:12" ht="29.25" customHeight="1">
      <c r="A41" s="25"/>
      <c r="B41" s="82" t="s">
        <v>6</v>
      </c>
      <c r="C41" s="82" t="s">
        <v>26</v>
      </c>
      <c r="D41" s="835" t="s">
        <v>7</v>
      </c>
      <c r="E41" s="836"/>
      <c r="F41" s="12" t="s">
        <v>9</v>
      </c>
      <c r="G41" s="33" t="s">
        <v>27</v>
      </c>
      <c r="H41" s="82" t="s">
        <v>13</v>
      </c>
      <c r="I41" s="835" t="s">
        <v>14</v>
      </c>
      <c r="J41" s="836"/>
      <c r="L41" s="2"/>
    </row>
    <row r="42" spans="1:12" ht="19.5" customHeight="1">
      <c r="A42" s="25"/>
      <c r="B42" s="13"/>
      <c r="C42" s="46"/>
      <c r="D42" s="863"/>
      <c r="E42" s="864"/>
      <c r="F42" s="83"/>
      <c r="G42" s="13"/>
      <c r="H42" s="13"/>
      <c r="I42" s="833"/>
      <c r="J42" s="834"/>
      <c r="L42" s="21"/>
    </row>
    <row r="43" spans="1:12" ht="19.5" customHeight="1">
      <c r="A43" s="25"/>
      <c r="B43" s="13"/>
      <c r="C43" s="82"/>
      <c r="D43" s="835"/>
      <c r="E43" s="836"/>
      <c r="F43" s="26"/>
      <c r="G43" s="13"/>
      <c r="H43" s="13"/>
      <c r="I43" s="835"/>
      <c r="J43" s="836"/>
      <c r="L43" s="21"/>
    </row>
    <row r="44" spans="1:12" ht="19.5" customHeight="1">
      <c r="A44" s="25"/>
      <c r="B44" s="13"/>
      <c r="C44" s="82"/>
      <c r="D44" s="835"/>
      <c r="E44" s="836"/>
      <c r="F44" s="26"/>
      <c r="G44" s="13"/>
      <c r="H44" s="13"/>
      <c r="I44" s="835"/>
      <c r="J44" s="836"/>
      <c r="L44" s="21"/>
    </row>
    <row r="45" spans="1:12" ht="19.5" customHeight="1">
      <c r="A45" s="25"/>
      <c r="B45" s="13"/>
      <c r="C45" s="82"/>
      <c r="D45" s="835"/>
      <c r="E45" s="860"/>
      <c r="F45" s="26"/>
      <c r="G45" s="82"/>
      <c r="H45" s="82"/>
      <c r="I45" s="835"/>
      <c r="J45" s="836"/>
      <c r="L45" s="21"/>
    </row>
    <row r="46" spans="1:12" ht="19.5" customHeight="1">
      <c r="A46" s="25"/>
      <c r="B46" s="13"/>
      <c r="C46" s="82"/>
      <c r="D46" s="835"/>
      <c r="E46" s="836"/>
      <c r="F46" s="26"/>
      <c r="G46" s="13"/>
      <c r="H46" s="13"/>
      <c r="I46" s="835"/>
      <c r="J46" s="836"/>
      <c r="L46" s="21"/>
    </row>
    <row r="47" spans="1:12" ht="19.5" customHeight="1">
      <c r="A47" s="25"/>
      <c r="B47" s="13" t="s">
        <v>37</v>
      </c>
      <c r="C47" s="82"/>
      <c r="D47" s="835" t="s">
        <v>51</v>
      </c>
      <c r="E47" s="860"/>
      <c r="F47" s="58">
        <f>SUM(F42:F46)</f>
        <v>0</v>
      </c>
      <c r="G47" s="82"/>
      <c r="H47" s="82"/>
      <c r="I47" s="835"/>
      <c r="J47" s="836"/>
      <c r="L47" s="21"/>
    </row>
    <row r="48" spans="1:12" ht="19.5" customHeight="1">
      <c r="A48" s="25"/>
      <c r="B48" s="34"/>
      <c r="C48" s="35"/>
      <c r="D48" s="36"/>
      <c r="E48" s="37"/>
      <c r="F48" s="38"/>
      <c r="G48" s="35"/>
      <c r="H48" s="35"/>
      <c r="I48" s="35"/>
      <c r="J48" s="35"/>
      <c r="L48" s="21"/>
    </row>
    <row r="49" spans="2:12" ht="13.5">
      <c r="B49" s="2" t="s">
        <v>30</v>
      </c>
      <c r="F49" s="4"/>
      <c r="L49" s="2"/>
    </row>
    <row r="50" spans="1:6" ht="13.5">
      <c r="A50" s="8"/>
      <c r="F50" s="4"/>
    </row>
    <row r="51" spans="1:12" ht="28.5" customHeight="1">
      <c r="A51" s="39"/>
      <c r="B51" s="82" t="s">
        <v>6</v>
      </c>
      <c r="C51" s="82" t="s">
        <v>7</v>
      </c>
      <c r="D51" s="12" t="s">
        <v>11</v>
      </c>
      <c r="E51" s="12" t="s">
        <v>10</v>
      </c>
      <c r="F51" s="12" t="s">
        <v>9</v>
      </c>
      <c r="G51" s="82" t="s">
        <v>12</v>
      </c>
      <c r="H51" s="82" t="s">
        <v>53</v>
      </c>
      <c r="I51" s="82" t="s">
        <v>13</v>
      </c>
      <c r="J51" s="82" t="s">
        <v>14</v>
      </c>
      <c r="L51" s="2"/>
    </row>
    <row r="52" spans="1:10" ht="19.5" customHeight="1">
      <c r="A52" s="39"/>
      <c r="B52" s="13"/>
      <c r="C52" s="13"/>
      <c r="D52" s="11"/>
      <c r="E52" s="12"/>
      <c r="F52" s="11"/>
      <c r="G52" s="82"/>
      <c r="H52" s="82"/>
      <c r="I52" s="80"/>
      <c r="J52" s="82"/>
    </row>
    <row r="53" spans="1:10" ht="19.5" customHeight="1">
      <c r="A53" s="39"/>
      <c r="B53" s="13"/>
      <c r="C53" s="13"/>
      <c r="D53" s="11"/>
      <c r="E53" s="12"/>
      <c r="F53" s="11"/>
      <c r="G53" s="82"/>
      <c r="H53" s="82"/>
      <c r="I53" s="80"/>
      <c r="J53" s="82"/>
    </row>
    <row r="54" spans="1:10" ht="19.5" customHeight="1">
      <c r="A54" s="39"/>
      <c r="B54" s="13"/>
      <c r="C54" s="13"/>
      <c r="D54" s="11"/>
      <c r="E54" s="12"/>
      <c r="F54" s="11"/>
      <c r="G54" s="82"/>
      <c r="H54" s="82"/>
      <c r="I54" s="80"/>
      <c r="J54" s="82"/>
    </row>
    <row r="55" spans="1:10" ht="19.5" customHeight="1">
      <c r="A55" s="39"/>
      <c r="B55" s="13"/>
      <c r="C55" s="13"/>
      <c r="D55" s="11"/>
      <c r="E55" s="12"/>
      <c r="F55" s="11"/>
      <c r="G55" s="82"/>
      <c r="H55" s="82"/>
      <c r="I55" s="80"/>
      <c r="J55" s="82"/>
    </row>
    <row r="56" spans="1:10" ht="19.5" customHeight="1">
      <c r="A56" s="39"/>
      <c r="B56" s="13"/>
      <c r="C56" s="13"/>
      <c r="D56" s="11"/>
      <c r="E56" s="12"/>
      <c r="F56" s="11"/>
      <c r="G56" s="82"/>
      <c r="H56" s="82"/>
      <c r="I56" s="80"/>
      <c r="J56" s="82"/>
    </row>
    <row r="57" spans="1:10" ht="19.5" customHeight="1">
      <c r="A57" s="39"/>
      <c r="B57" s="82" t="s">
        <v>16</v>
      </c>
      <c r="C57" s="18"/>
      <c r="D57" s="11"/>
      <c r="E57" s="27"/>
      <c r="F57" s="58">
        <f>SUM(F52:F56)</f>
        <v>0</v>
      </c>
      <c r="G57" s="18"/>
      <c r="H57" s="18"/>
      <c r="I57" s="80"/>
      <c r="J57" s="82"/>
    </row>
    <row r="58" spans="1:10" ht="19.5" customHeight="1">
      <c r="A58" s="10"/>
      <c r="B58" s="40"/>
      <c r="C58" s="25"/>
      <c r="D58" s="29"/>
      <c r="E58" s="30"/>
      <c r="F58" s="31"/>
      <c r="G58" s="25"/>
      <c r="H58" s="25"/>
      <c r="I58" s="25"/>
      <c r="J58" s="25"/>
    </row>
    <row r="59" spans="2:12" ht="13.5">
      <c r="B59" s="2" t="s">
        <v>22</v>
      </c>
      <c r="F59" s="4"/>
      <c r="L59" s="2"/>
    </row>
    <row r="60" spans="1:6" ht="13.5">
      <c r="A60" s="8"/>
      <c r="F60" s="4"/>
    </row>
    <row r="61" spans="1:12" ht="28.5" customHeight="1">
      <c r="A61" s="39"/>
      <c r="B61" s="82" t="s">
        <v>6</v>
      </c>
      <c r="C61" s="82" t="s">
        <v>7</v>
      </c>
      <c r="D61" s="12" t="s">
        <v>11</v>
      </c>
      <c r="E61" s="12" t="s">
        <v>10</v>
      </c>
      <c r="F61" s="12" t="s">
        <v>9</v>
      </c>
      <c r="G61" s="82" t="s">
        <v>12</v>
      </c>
      <c r="H61" s="82" t="s">
        <v>53</v>
      </c>
      <c r="I61" s="82" t="s">
        <v>13</v>
      </c>
      <c r="J61" s="82" t="s">
        <v>14</v>
      </c>
      <c r="L61" s="2"/>
    </row>
    <row r="62" spans="1:10" ht="19.5" customHeight="1">
      <c r="A62" s="39"/>
      <c r="B62" s="13"/>
      <c r="C62" s="13"/>
      <c r="D62" s="11"/>
      <c r="E62" s="12"/>
      <c r="F62" s="11"/>
      <c r="G62" s="82"/>
      <c r="H62" s="82"/>
      <c r="I62" s="80"/>
      <c r="J62" s="82"/>
    </row>
    <row r="63" spans="1:10" ht="19.5" customHeight="1">
      <c r="A63" s="39"/>
      <c r="B63" s="13"/>
      <c r="C63" s="13"/>
      <c r="D63" s="11"/>
      <c r="E63" s="12"/>
      <c r="F63" s="11"/>
      <c r="G63" s="82"/>
      <c r="H63" s="82"/>
      <c r="I63" s="80"/>
      <c r="J63" s="82"/>
    </row>
    <row r="64" spans="1:10" ht="19.5" customHeight="1">
      <c r="A64" s="39"/>
      <c r="B64" s="13"/>
      <c r="C64" s="13"/>
      <c r="D64" s="11"/>
      <c r="E64" s="12"/>
      <c r="F64" s="11"/>
      <c r="G64" s="82"/>
      <c r="H64" s="82"/>
      <c r="I64" s="80"/>
      <c r="J64" s="82"/>
    </row>
    <row r="65" spans="1:10" ht="19.5" customHeight="1">
      <c r="A65" s="39"/>
      <c r="B65" s="13"/>
      <c r="C65" s="13"/>
      <c r="D65" s="11"/>
      <c r="E65" s="12"/>
      <c r="F65" s="11"/>
      <c r="G65" s="82"/>
      <c r="H65" s="82"/>
      <c r="I65" s="80"/>
      <c r="J65" s="82"/>
    </row>
    <row r="66" spans="1:10" ht="19.5" customHeight="1">
      <c r="A66" s="39"/>
      <c r="B66" s="82" t="s">
        <v>16</v>
      </c>
      <c r="C66" s="18"/>
      <c r="D66" s="11"/>
      <c r="E66" s="27"/>
      <c r="F66" s="58">
        <f>SUM(F62:F65)</f>
        <v>0</v>
      </c>
      <c r="G66" s="18"/>
      <c r="H66" s="18"/>
      <c r="I66" s="80"/>
      <c r="J66" s="82"/>
    </row>
    <row r="67" spans="2:8" ht="19.5" customHeight="1">
      <c r="B67" s="41"/>
      <c r="C67" s="42"/>
      <c r="D67" s="43"/>
      <c r="E67" s="44"/>
      <c r="F67" s="44"/>
      <c r="G67" s="42"/>
      <c r="H67" s="42"/>
    </row>
    <row r="68" spans="2:12" ht="13.5">
      <c r="B68" s="2" t="s">
        <v>28</v>
      </c>
      <c r="F68" s="4"/>
      <c r="L68" s="2"/>
    </row>
    <row r="69" spans="1:6" ht="13.5">
      <c r="A69" s="8"/>
      <c r="F69" s="4"/>
    </row>
    <row r="70" spans="1:12" ht="28.5" customHeight="1">
      <c r="A70" s="39"/>
      <c r="B70" s="82" t="s">
        <v>6</v>
      </c>
      <c r="C70" s="82" t="s">
        <v>7</v>
      </c>
      <c r="D70" s="12" t="s">
        <v>11</v>
      </c>
      <c r="E70" s="12" t="s">
        <v>10</v>
      </c>
      <c r="F70" s="12" t="s">
        <v>9</v>
      </c>
      <c r="G70" s="82" t="s">
        <v>12</v>
      </c>
      <c r="H70" s="82" t="s">
        <v>53</v>
      </c>
      <c r="I70" s="82" t="s">
        <v>13</v>
      </c>
      <c r="J70" s="82" t="s">
        <v>14</v>
      </c>
      <c r="L70" s="2"/>
    </row>
    <row r="71" spans="1:10" ht="19.5" customHeight="1">
      <c r="A71" s="39"/>
      <c r="B71" s="13"/>
      <c r="C71" s="13"/>
      <c r="D71" s="11"/>
      <c r="E71" s="12"/>
      <c r="F71" s="11"/>
      <c r="G71" s="82"/>
      <c r="H71" s="82"/>
      <c r="I71" s="80"/>
      <c r="J71" s="82"/>
    </row>
    <row r="72" spans="1:10" ht="19.5" customHeight="1">
      <c r="A72" s="39"/>
      <c r="B72" s="13"/>
      <c r="C72" s="13"/>
      <c r="D72" s="11"/>
      <c r="E72" s="12"/>
      <c r="F72" s="11"/>
      <c r="G72" s="82"/>
      <c r="H72" s="82"/>
      <c r="I72" s="80"/>
      <c r="J72" s="82"/>
    </row>
    <row r="73" spans="1:10" ht="19.5" customHeight="1">
      <c r="A73" s="39"/>
      <c r="B73" s="13"/>
      <c r="C73" s="13"/>
      <c r="D73" s="11"/>
      <c r="E73" s="12"/>
      <c r="F73" s="26"/>
      <c r="G73" s="82"/>
      <c r="H73" s="82"/>
      <c r="I73" s="80"/>
      <c r="J73" s="82"/>
    </row>
    <row r="74" spans="1:10" ht="19.5" customHeight="1">
      <c r="A74" s="39"/>
      <c r="B74" s="82" t="s">
        <v>16</v>
      </c>
      <c r="C74" s="18"/>
      <c r="D74" s="11"/>
      <c r="E74" s="27"/>
      <c r="F74" s="58">
        <f>SUM(F71:F73)</f>
        <v>0</v>
      </c>
      <c r="G74" s="18"/>
      <c r="H74" s="18"/>
      <c r="I74" s="80"/>
      <c r="J74" s="82"/>
    </row>
    <row r="75" spans="2:8" ht="19.5" customHeight="1">
      <c r="B75" s="41"/>
      <c r="C75" s="42"/>
      <c r="D75" s="43"/>
      <c r="E75" s="44"/>
      <c r="F75" s="44"/>
      <c r="G75" s="42"/>
      <c r="H75" s="42"/>
    </row>
    <row r="76" spans="1:6" ht="13.5">
      <c r="A76" s="8"/>
      <c r="B76" s="2" t="s">
        <v>31</v>
      </c>
      <c r="F76" s="4"/>
    </row>
    <row r="77" ht="13.5">
      <c r="F77" s="4"/>
    </row>
    <row r="78" spans="2:10" ht="30" customHeight="1">
      <c r="B78" s="82" t="s">
        <v>6</v>
      </c>
      <c r="C78" s="82" t="s">
        <v>7</v>
      </c>
      <c r="D78" s="12" t="s">
        <v>11</v>
      </c>
      <c r="E78" s="12" t="s">
        <v>10</v>
      </c>
      <c r="F78" s="12" t="s">
        <v>9</v>
      </c>
      <c r="G78" s="82" t="s">
        <v>12</v>
      </c>
      <c r="H78" s="82" t="s">
        <v>53</v>
      </c>
      <c r="I78" s="80" t="s">
        <v>13</v>
      </c>
      <c r="J78" s="82" t="s">
        <v>14</v>
      </c>
    </row>
    <row r="79" spans="2:10" ht="19.5" customHeight="1">
      <c r="B79" s="13"/>
      <c r="C79" s="13"/>
      <c r="D79" s="11"/>
      <c r="E79" s="12"/>
      <c r="F79" s="11"/>
      <c r="G79" s="82"/>
      <c r="H79" s="82"/>
      <c r="I79" s="47"/>
      <c r="J79" s="48"/>
    </row>
    <row r="80" spans="2:10" ht="19.5" customHeight="1">
      <c r="B80" s="13"/>
      <c r="C80" s="13"/>
      <c r="D80" s="11"/>
      <c r="E80" s="12"/>
      <c r="F80" s="11"/>
      <c r="G80" s="82"/>
      <c r="H80" s="82"/>
      <c r="I80" s="80"/>
      <c r="J80" s="82"/>
    </row>
    <row r="81" spans="2:10" ht="19.5" customHeight="1">
      <c r="B81" s="13"/>
      <c r="C81" s="13"/>
      <c r="D81" s="11"/>
      <c r="E81" s="12"/>
      <c r="F81" s="11"/>
      <c r="G81" s="82"/>
      <c r="H81" s="82"/>
      <c r="I81" s="80"/>
      <c r="J81" s="82"/>
    </row>
    <row r="82" spans="2:10" ht="19.5" customHeight="1">
      <c r="B82" s="13"/>
      <c r="C82" s="13"/>
      <c r="D82" s="11"/>
      <c r="E82" s="12"/>
      <c r="F82" s="26"/>
      <c r="G82" s="82"/>
      <c r="H82" s="82"/>
      <c r="I82" s="80"/>
      <c r="J82" s="82"/>
    </row>
    <row r="83" spans="2:10" ht="19.5" customHeight="1">
      <c r="B83" s="82" t="s">
        <v>16</v>
      </c>
      <c r="C83" s="18"/>
      <c r="D83" s="11"/>
      <c r="E83" s="27"/>
      <c r="F83" s="58">
        <f>SUM(F79:F82)</f>
        <v>0</v>
      </c>
      <c r="G83" s="18"/>
      <c r="H83" s="18"/>
      <c r="I83" s="80"/>
      <c r="J83" s="82"/>
    </row>
    <row r="84" spans="2:10" ht="19.5" customHeight="1">
      <c r="B84" s="28"/>
      <c r="C84" s="25"/>
      <c r="D84" s="29"/>
      <c r="E84" s="30"/>
      <c r="F84" s="31"/>
      <c r="G84" s="25"/>
      <c r="H84" s="25"/>
      <c r="I84" s="25"/>
      <c r="J84" s="25"/>
    </row>
    <row r="85" spans="1:6" ht="13.5">
      <c r="A85" s="8"/>
      <c r="B85" s="2" t="s">
        <v>50</v>
      </c>
      <c r="F85" s="4"/>
    </row>
    <row r="86" ht="13.5">
      <c r="F86" s="4"/>
    </row>
    <row r="87" spans="2:10" ht="30" customHeight="1">
      <c r="B87" s="835" t="s">
        <v>46</v>
      </c>
      <c r="C87" s="836"/>
      <c r="D87" s="822" t="s">
        <v>47</v>
      </c>
      <c r="E87" s="824"/>
      <c r="F87" s="822" t="s">
        <v>48</v>
      </c>
      <c r="G87" s="823"/>
      <c r="H87" s="823"/>
      <c r="I87" s="823"/>
      <c r="J87" s="824"/>
    </row>
    <row r="88" spans="2:10" ht="19.5" customHeight="1">
      <c r="B88" s="818"/>
      <c r="C88" s="819"/>
      <c r="D88" s="822"/>
      <c r="E88" s="824"/>
      <c r="F88" s="822"/>
      <c r="G88" s="823"/>
      <c r="H88" s="823"/>
      <c r="I88" s="823"/>
      <c r="J88" s="824"/>
    </row>
    <row r="89" spans="2:10" ht="19.5" customHeight="1">
      <c r="B89" s="818"/>
      <c r="C89" s="819"/>
      <c r="D89" s="822"/>
      <c r="E89" s="824"/>
      <c r="F89" s="822"/>
      <c r="G89" s="823"/>
      <c r="H89" s="823"/>
      <c r="I89" s="823"/>
      <c r="J89" s="824"/>
    </row>
    <row r="90" spans="2:10" ht="19.5" customHeight="1">
      <c r="B90" s="835" t="s">
        <v>16</v>
      </c>
      <c r="C90" s="836"/>
      <c r="D90" s="837">
        <f>SUM(D88:E89)</f>
        <v>0</v>
      </c>
      <c r="E90" s="838"/>
      <c r="F90" s="822"/>
      <c r="G90" s="823"/>
      <c r="H90" s="823"/>
      <c r="I90" s="823"/>
      <c r="J90" s="824"/>
    </row>
    <row r="91" spans="2:8" ht="19.5" customHeight="1">
      <c r="B91" s="41"/>
      <c r="C91" s="42"/>
      <c r="D91" s="43"/>
      <c r="E91" s="44"/>
      <c r="F91" s="42"/>
      <c r="G91" s="42"/>
      <c r="H91" s="42"/>
    </row>
    <row r="92" ht="13.5">
      <c r="B92" s="2" t="s">
        <v>20</v>
      </c>
    </row>
    <row r="94" spans="2:10" ht="20.25" customHeight="1">
      <c r="B94" s="835" t="s">
        <v>32</v>
      </c>
      <c r="C94" s="836"/>
      <c r="D94" s="835" t="s">
        <v>33</v>
      </c>
      <c r="E94" s="836"/>
      <c r="F94" s="835" t="s">
        <v>49</v>
      </c>
      <c r="G94" s="836"/>
      <c r="H94" s="835" t="s">
        <v>34</v>
      </c>
      <c r="I94" s="844"/>
      <c r="J94" s="836"/>
    </row>
    <row r="95" spans="2:10" ht="19.5" customHeight="1">
      <c r="B95" s="818" t="s">
        <v>35</v>
      </c>
      <c r="C95" s="819"/>
      <c r="D95" s="835"/>
      <c r="E95" s="836"/>
      <c r="F95" s="829">
        <v>0</v>
      </c>
      <c r="G95" s="830"/>
      <c r="H95" s="822"/>
      <c r="I95" s="823"/>
      <c r="J95" s="824"/>
    </row>
    <row r="96" spans="2:10" ht="19.5" customHeight="1">
      <c r="B96" s="818" t="s">
        <v>42</v>
      </c>
      <c r="C96" s="819"/>
      <c r="D96" s="835"/>
      <c r="E96" s="836"/>
      <c r="F96" s="829">
        <v>0</v>
      </c>
      <c r="G96" s="830"/>
      <c r="H96" s="822"/>
      <c r="I96" s="823"/>
      <c r="J96" s="824"/>
    </row>
    <row r="97" spans="2:10" ht="19.5" customHeight="1">
      <c r="B97" s="818" t="s">
        <v>36</v>
      </c>
      <c r="C97" s="819"/>
      <c r="D97" s="861"/>
      <c r="E97" s="862"/>
      <c r="F97" s="829">
        <v>0</v>
      </c>
      <c r="G97" s="830"/>
      <c r="H97" s="822"/>
      <c r="I97" s="823"/>
      <c r="J97" s="824"/>
    </row>
    <row r="98" spans="2:10" ht="19.5" customHeight="1">
      <c r="B98" s="818" t="s">
        <v>37</v>
      </c>
      <c r="C98" s="819"/>
      <c r="D98" s="835"/>
      <c r="E98" s="836"/>
      <c r="F98" s="837">
        <f>SUM(F95:G97)</f>
        <v>0</v>
      </c>
      <c r="G98" s="838"/>
      <c r="H98" s="822"/>
      <c r="I98" s="823"/>
      <c r="J98" s="824"/>
    </row>
  </sheetData>
  <sheetProtection/>
  <mergeCells count="88">
    <mergeCell ref="A2:J2"/>
    <mergeCell ref="G6:J6"/>
    <mergeCell ref="B7:B10"/>
    <mergeCell ref="G7:J7"/>
    <mergeCell ref="G8:J8"/>
    <mergeCell ref="G9:J9"/>
    <mergeCell ref="K9:K10"/>
    <mergeCell ref="G10:J10"/>
    <mergeCell ref="B11:B14"/>
    <mergeCell ref="G11:J11"/>
    <mergeCell ref="G12:J12"/>
    <mergeCell ref="G13:J13"/>
    <mergeCell ref="G14:J14"/>
    <mergeCell ref="G15:J15"/>
    <mergeCell ref="B21:C21"/>
    <mergeCell ref="D21:E21"/>
    <mergeCell ref="F21:G21"/>
    <mergeCell ref="I21:J21"/>
    <mergeCell ref="B22:C22"/>
    <mergeCell ref="D22:E22"/>
    <mergeCell ref="F22:G22"/>
    <mergeCell ref="I22:J22"/>
    <mergeCell ref="B23:C23"/>
    <mergeCell ref="D23:E23"/>
    <mergeCell ref="F23:G23"/>
    <mergeCell ref="I23:J23"/>
    <mergeCell ref="B24:C24"/>
    <mergeCell ref="D24:E24"/>
    <mergeCell ref="F24:G24"/>
    <mergeCell ref="I24:J24"/>
    <mergeCell ref="B25:C25"/>
    <mergeCell ref="D25:E25"/>
    <mergeCell ref="F25:G25"/>
    <mergeCell ref="I25:J25"/>
    <mergeCell ref="B26:C26"/>
    <mergeCell ref="D26:E26"/>
    <mergeCell ref="F26:G26"/>
    <mergeCell ref="I26:J26"/>
    <mergeCell ref="B27:C27"/>
    <mergeCell ref="D27:E27"/>
    <mergeCell ref="F27:G27"/>
    <mergeCell ref="I27:J27"/>
    <mergeCell ref="D41:E41"/>
    <mergeCell ref="I41:J41"/>
    <mergeCell ref="D42:E42"/>
    <mergeCell ref="I42:J42"/>
    <mergeCell ref="D43:E43"/>
    <mergeCell ref="I43:J43"/>
    <mergeCell ref="D44:E44"/>
    <mergeCell ref="I44:J44"/>
    <mergeCell ref="D45:E45"/>
    <mergeCell ref="I45:J45"/>
    <mergeCell ref="D46:E46"/>
    <mergeCell ref="I46:J46"/>
    <mergeCell ref="D47:E47"/>
    <mergeCell ref="I47:J47"/>
    <mergeCell ref="B87:C87"/>
    <mergeCell ref="D87:E87"/>
    <mergeCell ref="F87:J87"/>
    <mergeCell ref="B88:C88"/>
    <mergeCell ref="D88:E88"/>
    <mergeCell ref="F88:J88"/>
    <mergeCell ref="B89:C89"/>
    <mergeCell ref="D89:E89"/>
    <mergeCell ref="F89:J89"/>
    <mergeCell ref="B90:C90"/>
    <mergeCell ref="D90:E90"/>
    <mergeCell ref="F90:J90"/>
    <mergeCell ref="F97:G97"/>
    <mergeCell ref="H97:J97"/>
    <mergeCell ref="B94:C94"/>
    <mergeCell ref="D94:E94"/>
    <mergeCell ref="F94:G94"/>
    <mergeCell ref="H94:J94"/>
    <mergeCell ref="B95:C95"/>
    <mergeCell ref="D95:E95"/>
    <mergeCell ref="F95:G95"/>
    <mergeCell ref="H95:J95"/>
    <mergeCell ref="B98:C98"/>
    <mergeCell ref="D98:E98"/>
    <mergeCell ref="F98:G98"/>
    <mergeCell ref="H98:J98"/>
    <mergeCell ref="B96:C96"/>
    <mergeCell ref="D96:E96"/>
    <mergeCell ref="F96:G96"/>
    <mergeCell ref="H96:J96"/>
    <mergeCell ref="B97:C97"/>
    <mergeCell ref="D97:E97"/>
  </mergeCells>
  <printOptions/>
  <pageMargins left="0.5905511811023623" right="0.5905511811023623" top="0.7874015748031497" bottom="0.7874015748031497" header="0.5118110236220472" footer="0.5118110236220472"/>
  <pageSetup fitToHeight="3" horizontalDpi="600" verticalDpi="600" orientation="portrait" paperSize="9" scale="92" r:id="rId1"/>
  <rowBreaks count="2" manualBreakCount="2">
    <brk id="38" max="8" man="1"/>
    <brk id="83" max="9" man="1"/>
  </rowBreaks>
</worksheet>
</file>

<file path=xl/worksheets/sheet9.xml><?xml version="1.0" encoding="utf-8"?>
<worksheet xmlns="http://schemas.openxmlformats.org/spreadsheetml/2006/main" xmlns:r="http://schemas.openxmlformats.org/officeDocument/2006/relationships">
  <dimension ref="B1:N21"/>
  <sheetViews>
    <sheetView view="pageBreakPreview" zoomScale="60" zoomScalePageLayoutView="0" workbookViewId="0" topLeftCell="A1">
      <selection activeCell="U48" sqref="U48"/>
    </sheetView>
  </sheetViews>
  <sheetFormatPr defaultColWidth="9.00390625" defaultRowHeight="13.5"/>
  <cols>
    <col min="2" max="2" width="9.00390625" style="0" customWidth="1"/>
    <col min="3" max="3" width="5.25390625" style="0" customWidth="1"/>
    <col min="4" max="4" width="6.00390625" style="0" customWidth="1"/>
    <col min="5" max="5" width="9.625" style="0" customWidth="1"/>
    <col min="6" max="6" width="7.25390625" style="0" customWidth="1"/>
    <col min="7" max="7" width="10.875" style="0" bestFit="1" customWidth="1"/>
    <col min="8" max="8" width="10.875" style="0" customWidth="1"/>
    <col min="9" max="9" width="10.25390625" style="0" customWidth="1"/>
    <col min="10" max="10" width="11.625" style="0" customWidth="1"/>
    <col min="11" max="11" width="8.50390625" style="0" customWidth="1"/>
    <col min="12" max="12" width="8.25390625" style="0" customWidth="1"/>
    <col min="13" max="13" width="9.625" style="0" customWidth="1"/>
    <col min="14" max="14" width="4.625" style="0" customWidth="1"/>
    <col min="15" max="16" width="5.25390625" style="0" customWidth="1"/>
    <col min="17" max="17" width="3.75390625" style="0" customWidth="1"/>
    <col min="18" max="18" width="3.25390625" style="0" customWidth="1"/>
    <col min="19" max="19" width="4.25390625" style="0" customWidth="1"/>
    <col min="20" max="20" width="4.50390625" style="0" bestFit="1" customWidth="1"/>
    <col min="21" max="21" width="3.50390625" style="0" bestFit="1" customWidth="1"/>
  </cols>
  <sheetData>
    <row r="1" ht="13.5">
      <c r="B1" t="s">
        <v>455</v>
      </c>
    </row>
    <row r="4" ht="13.5">
      <c r="B4" t="s">
        <v>456</v>
      </c>
    </row>
    <row r="5" spans="2:13" ht="36" customHeight="1">
      <c r="B5" s="129" t="s">
        <v>457</v>
      </c>
      <c r="C5" s="129" t="s">
        <v>458</v>
      </c>
      <c r="D5" s="129" t="s">
        <v>459</v>
      </c>
      <c r="E5" s="129" t="s">
        <v>355</v>
      </c>
      <c r="F5" s="129" t="s">
        <v>460</v>
      </c>
      <c r="G5" s="129" t="s">
        <v>461</v>
      </c>
      <c r="H5" s="129" t="s">
        <v>355</v>
      </c>
      <c r="I5" s="129" t="s">
        <v>462</v>
      </c>
      <c r="J5" s="129" t="s">
        <v>463</v>
      </c>
      <c r="K5" s="129" t="s">
        <v>464</v>
      </c>
      <c r="L5" s="129" t="s">
        <v>465</v>
      </c>
      <c r="M5" s="129" t="s">
        <v>466</v>
      </c>
    </row>
    <row r="6" spans="2:14" ht="32.25" customHeight="1">
      <c r="B6" s="130">
        <v>1400000</v>
      </c>
      <c r="C6" s="131">
        <v>0</v>
      </c>
      <c r="D6" s="131">
        <v>0</v>
      </c>
      <c r="E6" s="131">
        <f>SUM(B6:D6)</f>
        <v>1400000</v>
      </c>
      <c r="F6" s="131">
        <v>12</v>
      </c>
      <c r="G6" s="131">
        <f>+E6*F6</f>
        <v>16800000</v>
      </c>
      <c r="H6" s="131">
        <f>+G6</f>
        <v>16800000</v>
      </c>
      <c r="I6" s="131">
        <f>+H6/+$N6</f>
        <v>70000</v>
      </c>
      <c r="J6" s="132">
        <f>I6/8</f>
        <v>8750</v>
      </c>
      <c r="K6" s="133">
        <f>+J6</f>
        <v>8750</v>
      </c>
      <c r="L6" s="134">
        <v>623</v>
      </c>
      <c r="M6" s="135">
        <f>+K6*L6</f>
        <v>5451250</v>
      </c>
      <c r="N6" s="98">
        <v>240</v>
      </c>
    </row>
    <row r="9" ht="13.5">
      <c r="B9" t="s">
        <v>467</v>
      </c>
    </row>
    <row r="10" spans="2:13" ht="36" customHeight="1">
      <c r="B10" s="129" t="s">
        <v>457</v>
      </c>
      <c r="C10" s="129" t="s">
        <v>458</v>
      </c>
      <c r="D10" s="129" t="s">
        <v>459</v>
      </c>
      <c r="E10" s="129" t="s">
        <v>355</v>
      </c>
      <c r="F10" s="129" t="s">
        <v>460</v>
      </c>
      <c r="G10" s="129" t="s">
        <v>461</v>
      </c>
      <c r="H10" s="129" t="s">
        <v>355</v>
      </c>
      <c r="I10" s="129" t="s">
        <v>462</v>
      </c>
      <c r="J10" s="129" t="s">
        <v>468</v>
      </c>
      <c r="K10" s="129" t="s">
        <v>464</v>
      </c>
      <c r="L10" s="129" t="s">
        <v>465</v>
      </c>
      <c r="M10" s="129" t="s">
        <v>466</v>
      </c>
    </row>
    <row r="11" spans="2:14" ht="32.25" customHeight="1">
      <c r="B11" s="131">
        <v>650000</v>
      </c>
      <c r="C11" s="131">
        <v>0</v>
      </c>
      <c r="D11" s="131">
        <v>0</v>
      </c>
      <c r="E11" s="131">
        <f>SUM(B11:D11)</f>
        <v>650000</v>
      </c>
      <c r="F11" s="131">
        <v>12</v>
      </c>
      <c r="G11" s="131">
        <f>+E11*F11</f>
        <v>7800000</v>
      </c>
      <c r="H11" s="131">
        <f>+G11</f>
        <v>7800000</v>
      </c>
      <c r="I11" s="131">
        <f>+H11/+$N11</f>
        <v>32500</v>
      </c>
      <c r="J11" s="132">
        <v>4194</v>
      </c>
      <c r="K11" s="133">
        <f>+J11</f>
        <v>4194</v>
      </c>
      <c r="L11" s="134">
        <v>73</v>
      </c>
      <c r="M11" s="135">
        <f>+K11*L11</f>
        <v>306162</v>
      </c>
      <c r="N11" s="98">
        <v>240</v>
      </c>
    </row>
    <row r="14" ht="13.5">
      <c r="B14" t="s">
        <v>469</v>
      </c>
    </row>
    <row r="15" spans="2:13" ht="35.25" customHeight="1">
      <c r="B15" s="129" t="s">
        <v>457</v>
      </c>
      <c r="C15" s="129" t="s">
        <v>458</v>
      </c>
      <c r="D15" s="129" t="s">
        <v>459</v>
      </c>
      <c r="E15" s="129" t="s">
        <v>355</v>
      </c>
      <c r="F15" s="129" t="s">
        <v>460</v>
      </c>
      <c r="G15" s="129" t="s">
        <v>461</v>
      </c>
      <c r="H15" s="129" t="s">
        <v>355</v>
      </c>
      <c r="I15" s="129" t="s">
        <v>462</v>
      </c>
      <c r="J15" s="129" t="s">
        <v>468</v>
      </c>
      <c r="K15" s="129" t="s">
        <v>464</v>
      </c>
      <c r="L15" s="129" t="s">
        <v>465</v>
      </c>
      <c r="M15" s="129" t="s">
        <v>466</v>
      </c>
    </row>
    <row r="16" spans="2:14" ht="24" customHeight="1">
      <c r="B16" s="131">
        <v>550000</v>
      </c>
      <c r="C16" s="131">
        <v>0</v>
      </c>
      <c r="D16" s="131">
        <v>0</v>
      </c>
      <c r="E16" s="131">
        <f>SUM(B16:D16)</f>
        <v>550000</v>
      </c>
      <c r="F16" s="131">
        <v>12</v>
      </c>
      <c r="G16" s="131">
        <f>+E16*F16</f>
        <v>6600000</v>
      </c>
      <c r="H16" s="131">
        <f>+G16</f>
        <v>6600000</v>
      </c>
      <c r="I16" s="131">
        <f>+H16/+$N16</f>
        <v>27500</v>
      </c>
      <c r="J16" s="132">
        <v>3548</v>
      </c>
      <c r="K16" s="133">
        <f>+J16</f>
        <v>3548</v>
      </c>
      <c r="L16" s="134">
        <v>574</v>
      </c>
      <c r="M16" s="135">
        <f>+K16*L16</f>
        <v>2036552</v>
      </c>
      <c r="N16" s="98">
        <v>240</v>
      </c>
    </row>
    <row r="19" ht="13.5">
      <c r="B19" t="s">
        <v>470</v>
      </c>
    </row>
    <row r="20" spans="2:13" ht="40.5" customHeight="1">
      <c r="B20" s="129" t="s">
        <v>457</v>
      </c>
      <c r="C20" s="129" t="s">
        <v>458</v>
      </c>
      <c r="D20" s="129" t="s">
        <v>459</v>
      </c>
      <c r="E20" s="129" t="s">
        <v>355</v>
      </c>
      <c r="F20" s="129" t="s">
        <v>460</v>
      </c>
      <c r="G20" s="129" t="s">
        <v>461</v>
      </c>
      <c r="H20" s="129" t="s">
        <v>355</v>
      </c>
      <c r="I20" s="129" t="s">
        <v>462</v>
      </c>
      <c r="J20" s="129" t="s">
        <v>468</v>
      </c>
      <c r="K20" s="129" t="s">
        <v>464</v>
      </c>
      <c r="L20" s="129" t="s">
        <v>465</v>
      </c>
      <c r="M20" s="129" t="s">
        <v>466</v>
      </c>
    </row>
    <row r="21" spans="2:14" ht="27" customHeight="1">
      <c r="B21" s="131">
        <v>356800</v>
      </c>
      <c r="C21" s="131">
        <v>0</v>
      </c>
      <c r="D21" s="131">
        <v>0</v>
      </c>
      <c r="E21" s="131">
        <f>SUM(B21:D21)</f>
        <v>356800</v>
      </c>
      <c r="F21" s="131">
        <v>12</v>
      </c>
      <c r="G21" s="131">
        <f>+E21*F21</f>
        <v>4281600</v>
      </c>
      <c r="H21" s="131">
        <f>+G21</f>
        <v>4281600</v>
      </c>
      <c r="I21" s="131">
        <f>+H21/+$N21</f>
        <v>17840</v>
      </c>
      <c r="J21" s="131">
        <v>2301</v>
      </c>
      <c r="K21" s="133">
        <f>+J21</f>
        <v>2301</v>
      </c>
      <c r="L21" s="134">
        <v>275.5</v>
      </c>
      <c r="M21" s="133">
        <f>+K21*L21</f>
        <v>633925.5</v>
      </c>
      <c r="N21" s="98">
        <v>240</v>
      </c>
    </row>
  </sheetData>
  <sheetProtection/>
  <printOptions/>
  <pageMargins left="0.7" right="0.7" top="0.75" bottom="0.75" header="0.3" footer="0.3"/>
  <pageSetup horizontalDpi="600" verticalDpi="600" orientation="portrait" paperSize="9" scale="74" r:id="rId1"/>
  <rowBreaks count="3" manualBreakCount="3">
    <brk id="7" max="255" man="1"/>
    <brk id="12" max="255" man="1"/>
    <brk id="1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y-kai</dc:creator>
  <cp:keywords/>
  <dc:description/>
  <cp:lastModifiedBy>knt</cp:lastModifiedBy>
  <cp:lastPrinted>2020-10-16T01:14:02Z</cp:lastPrinted>
  <dcterms:created xsi:type="dcterms:W3CDTF">2010-04-09T06:10:00Z</dcterms:created>
  <dcterms:modified xsi:type="dcterms:W3CDTF">2020-10-19T07:16:29Z</dcterms:modified>
  <cp:category/>
  <cp:version/>
  <cp:contentType/>
  <cp:contentStatus/>
</cp:coreProperties>
</file>