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12.37.3.110\share\kodomo\【R7】学校における文化芸術鑑賞・体験推進事業\02.派遣\08.R8募集\"/>
    </mc:Choice>
  </mc:AlternateContent>
  <bookViews>
    <workbookView xWindow="0" yWindow="0" windowWidth="28800" windowHeight="12090" tabRatio="863"/>
  </bookViews>
  <sheets>
    <sheet name="【様式１】応募校調書" sheetId="1" r:id="rId1"/>
    <sheet name="【様式２】被派遣者略歴表" sheetId="2" r:id="rId2"/>
    <sheet name="【様式３】実施希望調書【様式４】経費計画書" sheetId="3" r:id="rId3"/>
    <sheet name="旅費計算書集計" sheetId="37" state="hidden" r:id="rId4"/>
    <sheet name="集約用" sheetId="12" state="hidden" r:id="rId5"/>
    <sheet name="【様式５】旅費計算書①" sheetId="21" r:id="rId6"/>
    <sheet name="選択肢" sheetId="9" state="hidden" r:id="rId7"/>
  </sheets>
  <definedNames>
    <definedName name="_xlnm.Print_Area" localSheetId="0">【様式１】応募校調書!$A$1:$AK$31</definedName>
    <definedName name="_xlnm.Print_Area" localSheetId="1">【様式２】被派遣者略歴表!$A$1:$AL$32</definedName>
    <definedName name="_xlnm.Print_Area" localSheetId="2">【様式３】実施希望調書【様式４】経費計画書!$B$1:$AI$113</definedName>
    <definedName name="_xlnm.Print_Area" localSheetId="5">【様式５】旅費計算書①!$A$1:$AM$41</definedName>
    <definedName name="_xlnm.Print_Titles" localSheetId="2">【様式３】実施希望調書【様式４】経費計画書!$2:$2</definedName>
    <definedName name="その他">選択肢!$Y$3</definedName>
    <definedName name="メディア芸術">選択肢!$M$3:$M$8</definedName>
    <definedName name="移動拠点">選択肢!$AC$3:$AC$5</definedName>
    <definedName name="演劇">選択肢!$F$3:$F$7</definedName>
    <definedName name="音楽">選択肢!$E$3:$E$11</definedName>
    <definedName name="会場">選択肢!$C$3:$C$5</definedName>
    <definedName name="学級単位">選択肢!$X$3</definedName>
    <definedName name="学年単位">選択肢!$W$3:$W$9</definedName>
    <definedName name="許諾が必要">選択肢!$U$3:$U$4</definedName>
    <definedName name="教科の位置付け">選択肢!$Q$3:$Q$7</definedName>
    <definedName name="教科名">選択肢!$S$3:$S$13</definedName>
    <definedName name="月">選択肢!$O$3:$O$14</definedName>
    <definedName name="交通機関名">選択肢!$AD$3:$AD$15</definedName>
    <definedName name="講師関係">選択肢!$N$3:$N$9</definedName>
    <definedName name="諸雑費">選択肢!$AB$3:$AB$8</definedName>
    <definedName name="生活文化">選択肢!$L$3:$L$9</definedName>
    <definedName name="生徒単位">選択肢!$V$3:$V$6</definedName>
    <definedName name="大項目">選択肢!$D$3:$D$11</definedName>
    <definedName name="大衆芸能">選択肢!$H$3:$H$7</definedName>
    <definedName name="著作権">選択肢!$T$3:$T$4</definedName>
    <definedName name="伝統芸能">選択肢!$J$3:$J$11</definedName>
    <definedName name="都道府県1">選択肢!$B$3:$B$69</definedName>
    <definedName name="日">選択肢!$P$3:$P$33</definedName>
    <definedName name="被派遣者">【様式２】被派遣者略歴表!$AJ$16:$AJ$30</definedName>
    <definedName name="美術">選択肢!$I$3:$I$9</definedName>
    <definedName name="舞踊">選択肢!$G$3:$G$6</definedName>
    <definedName name="文学">選択肢!$K$3:$K$5</definedName>
    <definedName name="補助者">選択肢!$AA$3:$AA$16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21" l="1"/>
  <c r="AB60" i="3"/>
  <c r="AB59" i="3"/>
  <c r="AB58" i="3"/>
  <c r="AB57" i="3"/>
  <c r="AB56" i="3"/>
  <c r="AB55" i="3"/>
  <c r="AB54" i="3"/>
  <c r="AB53" i="3"/>
  <c r="AB42" i="3"/>
  <c r="AB41" i="3"/>
  <c r="AB40" i="3"/>
  <c r="AB39" i="3"/>
  <c r="AB38" i="3"/>
  <c r="AB37" i="3"/>
  <c r="AB36" i="3"/>
  <c r="AB35" i="3"/>
  <c r="AB23" i="3"/>
  <c r="AB22" i="3"/>
  <c r="AB21" i="3"/>
  <c r="AB20" i="3"/>
  <c r="AB19" i="3"/>
  <c r="AB18" i="3"/>
  <c r="AB17" i="3"/>
  <c r="AB16" i="3"/>
  <c r="AB24" i="3" l="1"/>
  <c r="S51" i="3"/>
  <c r="S33" i="3"/>
  <c r="S14" i="3"/>
  <c r="AH11" i="2" l="1"/>
  <c r="G6" i="21" l="1"/>
  <c r="JU5" i="12"/>
  <c r="KR5" i="12"/>
  <c r="B10" i="37"/>
  <c r="C12" i="37"/>
  <c r="GD5" i="12"/>
  <c r="AV5" i="12"/>
  <c r="EP5" i="12"/>
  <c r="DY5" i="12"/>
  <c r="JF5" i="12"/>
  <c r="C4" i="37"/>
  <c r="CZ5" i="12"/>
  <c r="B16" i="37"/>
  <c r="BW5" i="12"/>
  <c r="C10" i="37"/>
  <c r="CE5" i="12"/>
  <c r="IY5" i="12"/>
  <c r="IX5" i="12"/>
  <c r="HV5" i="12"/>
  <c r="AH5" i="12"/>
  <c r="FI5" i="12"/>
  <c r="HG5" i="12"/>
  <c r="GF5" i="12"/>
  <c r="GQ5" i="12"/>
  <c r="AG5" i="12"/>
  <c r="IW5" i="12"/>
  <c r="KA5" i="12"/>
  <c r="HZ5" i="12"/>
  <c r="EA5" i="12"/>
  <c r="LT5" i="12"/>
  <c r="MB5" i="12"/>
  <c r="DR5" i="12"/>
  <c r="IT5" i="12"/>
  <c r="JG5" i="12"/>
  <c r="IE5" i="12"/>
  <c r="Z5" i="12"/>
  <c r="DF5" i="12"/>
  <c r="DJ5" i="12"/>
  <c r="KL5" i="12"/>
  <c r="HT5" i="12"/>
  <c r="KC5" i="12"/>
  <c r="C16" i="37"/>
  <c r="C13" i="37"/>
  <c r="FN5" i="12"/>
  <c r="EV5" i="12"/>
  <c r="BX5" i="12"/>
  <c r="CO5" i="12"/>
  <c r="LE5" i="12"/>
  <c r="EZ5" i="12"/>
  <c r="AJ5" i="12"/>
  <c r="AL5" i="12"/>
  <c r="EN5" i="12"/>
  <c r="AQ5" i="12"/>
  <c r="IG5" i="12"/>
  <c r="AE5" i="12"/>
  <c r="LV5" i="12"/>
  <c r="FC5" i="12"/>
  <c r="B4" i="37"/>
  <c r="JR5" i="12"/>
  <c r="B3" i="37"/>
  <c r="CG5" i="12"/>
  <c r="AF5" i="12"/>
  <c r="BC5" i="12"/>
  <c r="FJ5" i="12"/>
  <c r="GE5" i="12"/>
  <c r="AX5" i="12"/>
  <c r="LG5" i="12"/>
  <c r="IO5" i="12"/>
  <c r="GL5" i="12"/>
  <c r="EM5" i="12"/>
  <c r="FE5" i="12"/>
  <c r="DS5" i="12"/>
  <c r="IS5" i="12"/>
  <c r="JH5" i="12"/>
  <c r="FM5" i="12"/>
  <c r="JC5" i="12"/>
  <c r="AN5" i="12"/>
  <c r="DN5" i="12"/>
  <c r="AP5" i="12"/>
  <c r="AU5" i="12"/>
  <c r="DD5" i="12"/>
  <c r="B15" i="37"/>
  <c r="JB5" i="12"/>
  <c r="GT5" i="12"/>
  <c r="LK5" i="12"/>
  <c r="AY5" i="12"/>
  <c r="JN5" i="12"/>
  <c r="LD5" i="12"/>
  <c r="HJ5" i="12"/>
  <c r="GK5" i="12"/>
  <c r="EH5" i="12"/>
  <c r="HC5" i="12"/>
  <c r="CT5" i="12"/>
  <c r="AO5" i="12"/>
  <c r="KG5" i="12"/>
  <c r="GW5" i="12"/>
  <c r="KX5" i="12"/>
  <c r="B13" i="37"/>
  <c r="HH5" i="12"/>
  <c r="DK5" i="12"/>
  <c r="FB5" i="12"/>
  <c r="BF5" i="12"/>
  <c r="HQ5" i="12"/>
  <c r="HL5" i="12"/>
  <c r="C15" i="37"/>
  <c r="BR5" i="12"/>
  <c r="BP5" i="12"/>
  <c r="DW5" i="12"/>
  <c r="EU5" i="12"/>
  <c r="ID5" i="12"/>
  <c r="MA5" i="12"/>
  <c r="CV5" i="12"/>
  <c r="LP5" i="12"/>
  <c r="CY5" i="12"/>
  <c r="CF5" i="12"/>
  <c r="HO5" i="12"/>
  <c r="HB5" i="12"/>
  <c r="DB5" i="12"/>
  <c r="C6" i="37"/>
  <c r="CH5" i="12"/>
  <c r="AZ5" i="12"/>
  <c r="GY5" i="12"/>
  <c r="BI5" i="12"/>
  <c r="C9" i="37"/>
  <c r="BT5" i="12"/>
  <c r="EY5" i="12"/>
  <c r="FD5" i="12"/>
  <c r="JJ5" i="12"/>
  <c r="CI5" i="12"/>
  <c r="IV5" i="12"/>
  <c r="IC5" i="12"/>
  <c r="FF5" i="12"/>
  <c r="HS5" i="12"/>
  <c r="AI5" i="12"/>
  <c r="KI5" i="12"/>
  <c r="AS5" i="12"/>
  <c r="IN5" i="12"/>
  <c r="B18" i="37"/>
  <c r="KE5" i="12"/>
  <c r="IB5" i="12"/>
  <c r="X5" i="12"/>
  <c r="FZ5" i="12"/>
  <c r="HR5" i="12"/>
  <c r="KP5" i="12"/>
  <c r="IA5" i="12"/>
  <c r="LB5" i="12"/>
  <c r="LM5" i="12"/>
  <c r="LJ5" i="12"/>
  <c r="KQ5" i="12"/>
  <c r="HN5" i="12"/>
  <c r="HF5" i="12"/>
  <c r="EG5" i="12"/>
  <c r="KF5" i="12"/>
  <c r="DM5" i="12"/>
  <c r="BS5" i="12"/>
  <c r="GM5" i="12"/>
  <c r="EJ5" i="12"/>
  <c r="C14" i="37"/>
  <c r="FA5" i="12"/>
  <c r="EW5" i="12"/>
  <c r="B17" i="37"/>
  <c r="KO5" i="12"/>
  <c r="JL5" i="12"/>
  <c r="HP5" i="12"/>
  <c r="JE5" i="12"/>
  <c r="IR5" i="12"/>
  <c r="CL5" i="12"/>
  <c r="ED5" i="12"/>
  <c r="IH5" i="12"/>
  <c r="ES5" i="12"/>
  <c r="DG5" i="12"/>
  <c r="B6" i="37"/>
  <c r="GU5" i="12"/>
  <c r="JQ5" i="12"/>
  <c r="CK5" i="12"/>
  <c r="BM5" i="12"/>
  <c r="C8" i="37"/>
  <c r="HX5" i="12"/>
  <c r="CA5" i="12"/>
  <c r="CM5" i="12"/>
  <c r="DH5" i="12"/>
  <c r="GN5" i="12"/>
  <c r="AT5" i="12"/>
  <c r="IZ5" i="12"/>
  <c r="KB5" i="12"/>
  <c r="HW5" i="12"/>
  <c r="EK5" i="12"/>
  <c r="LY5" i="12"/>
  <c r="KY5" i="12"/>
  <c r="DP5" i="12"/>
  <c r="HY5" i="12"/>
  <c r="DI5" i="12"/>
  <c r="DL5" i="12"/>
  <c r="BD5" i="12"/>
  <c r="LI5" i="12"/>
  <c r="GO5" i="12"/>
  <c r="BH5" i="12"/>
  <c r="CD5" i="12"/>
  <c r="B5" i="37"/>
  <c r="C7" i="37"/>
  <c r="IQ5" i="12"/>
  <c r="JP5" i="12"/>
  <c r="IF5" i="12"/>
  <c r="GS5" i="12"/>
  <c r="HM5" i="12"/>
  <c r="LQ5" i="12"/>
  <c r="JI5" i="12"/>
  <c r="EQ5" i="12"/>
  <c r="FU5" i="12"/>
  <c r="DT5" i="12"/>
  <c r="IU5" i="12"/>
  <c r="KW5" i="12"/>
  <c r="AB5" i="12"/>
  <c r="C5" i="37"/>
  <c r="LA5" i="12"/>
  <c r="JO5" i="12"/>
  <c r="DA5" i="12"/>
  <c r="JV5" i="12"/>
  <c r="FW5" i="12"/>
  <c r="GA5" i="12"/>
  <c r="JK5" i="12"/>
  <c r="GX5" i="12"/>
  <c r="JD5" i="12"/>
  <c r="IK5" i="12"/>
  <c r="BG5" i="12"/>
  <c r="BB5" i="12"/>
  <c r="CN5" i="12"/>
  <c r="DX5" i="12"/>
  <c r="CS5" i="12"/>
  <c r="DZ5" i="12"/>
  <c r="LX5" i="12"/>
  <c r="EO5" i="12"/>
  <c r="LC5" i="12"/>
  <c r="ET5" i="12"/>
  <c r="B14" i="37"/>
  <c r="IL5" i="12"/>
  <c r="B9" i="37"/>
  <c r="HU5" i="12"/>
  <c r="CC5" i="12"/>
  <c r="DO5" i="12"/>
  <c r="EI5" i="12"/>
  <c r="B8" i="37"/>
  <c r="HD5" i="12"/>
  <c r="BK5" i="12"/>
  <c r="DU5" i="12"/>
  <c r="BV5" i="12"/>
  <c r="DV5" i="12"/>
  <c r="MC5" i="12"/>
  <c r="CJ5" i="12"/>
  <c r="GG5" i="12"/>
  <c r="DE5" i="12"/>
  <c r="AD5" i="12"/>
  <c r="ER5" i="12"/>
  <c r="LN5" i="12"/>
  <c r="EE5" i="12"/>
  <c r="HI5" i="12"/>
  <c r="EF5" i="12"/>
  <c r="CQ5" i="12"/>
  <c r="EC5" i="12"/>
  <c r="BE5" i="12"/>
  <c r="LS5" i="12"/>
  <c r="JW5" i="12"/>
  <c r="CR5" i="12"/>
  <c r="FV5" i="12"/>
  <c r="EL5" i="12"/>
  <c r="MD5" i="12"/>
  <c r="B11" i="37"/>
  <c r="CB5" i="12"/>
  <c r="CX5" i="12"/>
  <c r="LU5" i="12"/>
  <c r="JX5" i="12"/>
  <c r="JA5" i="12"/>
  <c r="JT5" i="12"/>
  <c r="JY5" i="12"/>
  <c r="BZ5" i="12"/>
  <c r="DQ5" i="12"/>
  <c r="FT5" i="12"/>
  <c r="BO5" i="12"/>
  <c r="C11" i="37"/>
  <c r="BJ5" i="12"/>
  <c r="BU5" i="12"/>
  <c r="GJ5" i="12"/>
  <c r="EB5" i="12"/>
  <c r="HE5" i="12"/>
  <c r="JS5" i="12"/>
  <c r="FS5" i="12"/>
  <c r="FL5" i="12"/>
  <c r="FQ5" i="12"/>
  <c r="GV5" i="12"/>
  <c r="BA5" i="12"/>
  <c r="KS5" i="12"/>
  <c r="GB5" i="12"/>
  <c r="FG5" i="12"/>
  <c r="FK5" i="12"/>
  <c r="CU5" i="12"/>
  <c r="GP5" i="12"/>
  <c r="B12" i="37"/>
  <c r="FP5" i="12"/>
  <c r="HA5" i="12"/>
  <c r="KV5" i="12"/>
  <c r="LO5" i="12"/>
  <c r="GZ5" i="12"/>
  <c r="KH5" i="12"/>
  <c r="BL5" i="12"/>
  <c r="HK5" i="12"/>
  <c r="BN5" i="12"/>
  <c r="FY5" i="12"/>
  <c r="CW5" i="12"/>
  <c r="AR5" i="12"/>
  <c r="KU5" i="12"/>
  <c r="IP5" i="12"/>
  <c r="AK5" i="12"/>
  <c r="B7" i="37"/>
  <c r="C18" i="37"/>
  <c r="C17" i="37"/>
  <c r="KD5" i="12"/>
  <c r="GC5" i="12"/>
  <c r="LR5" i="12"/>
  <c r="BQ5" i="12"/>
  <c r="IM5" i="12"/>
  <c r="FX5" i="12"/>
  <c r="AA5" i="12"/>
  <c r="AW5" i="12"/>
  <c r="FR5" i="12"/>
  <c r="FO5" i="12"/>
  <c r="FH5" i="12"/>
  <c r="LW5" i="12"/>
  <c r="LZ5" i="12"/>
  <c r="LH5" i="12"/>
  <c r="DC5" i="12"/>
  <c r="GR5" i="12"/>
  <c r="JZ5" i="12"/>
  <c r="BY5" i="12"/>
  <c r="CP5" i="12"/>
  <c r="JM5" i="12"/>
  <c r="AM5" i="12"/>
  <c r="AH35" i="21" l="1"/>
  <c r="AB35" i="21"/>
  <c r="AK33" i="21"/>
  <c r="Y33" i="21"/>
  <c r="AK32" i="21"/>
  <c r="Y32" i="21"/>
  <c r="AK31" i="21"/>
  <c r="Y31" i="21"/>
  <c r="AK30" i="21"/>
  <c r="Y30" i="21"/>
  <c r="AK29" i="21"/>
  <c r="Y29" i="21"/>
  <c r="AK28" i="21"/>
  <c r="Y28" i="21"/>
  <c r="AK27" i="21"/>
  <c r="Y27" i="21"/>
  <c r="AK26" i="21"/>
  <c r="Y26" i="21"/>
  <c r="AK25" i="21"/>
  <c r="Y25" i="21"/>
  <c r="AK24" i="21"/>
  <c r="Y24" i="21"/>
  <c r="AK23" i="21"/>
  <c r="Y23" i="21"/>
  <c r="AK22" i="21"/>
  <c r="Y22" i="21"/>
  <c r="AK21" i="21"/>
  <c r="Y21" i="21"/>
  <c r="AK20" i="21"/>
  <c r="Y20" i="21"/>
  <c r="AK19" i="21"/>
  <c r="Y19" i="21"/>
  <c r="AK18" i="21"/>
  <c r="Y18" i="21"/>
  <c r="AK17" i="21"/>
  <c r="Y17" i="21"/>
  <c r="Y35" i="21" l="1"/>
  <c r="F12" i="21" s="1"/>
  <c r="C3" i="37"/>
  <c r="C19" i="37" l="1"/>
  <c r="G61" i="3"/>
  <c r="AB61" i="3"/>
  <c r="S49" i="3"/>
  <c r="S48" i="3"/>
  <c r="AJ47" i="3"/>
  <c r="G43" i="3"/>
  <c r="AB43" i="3"/>
  <c r="S31" i="3"/>
  <c r="S30" i="3"/>
  <c r="AJ29" i="3"/>
  <c r="G24" i="3"/>
  <c r="AJ17" i="2"/>
  <c r="AJ18" i="2"/>
  <c r="AJ19" i="2"/>
  <c r="AJ20" i="2"/>
  <c r="AJ21" i="2"/>
  <c r="AJ22" i="2"/>
  <c r="AJ23" i="2"/>
  <c r="AJ24" i="2"/>
  <c r="AJ25" i="2"/>
  <c r="AJ26" i="2"/>
  <c r="AJ27" i="2"/>
  <c r="AJ28" i="2"/>
  <c r="AJ29" i="2"/>
  <c r="AJ30" i="2"/>
  <c r="AJ16" i="2"/>
  <c r="II5" i="12"/>
  <c r="KJ5" i="12"/>
  <c r="GH5" i="12"/>
  <c r="IJ5" i="12"/>
  <c r="KK5" i="12"/>
  <c r="AJ36" i="3" l="1"/>
  <c r="AJ40" i="3"/>
  <c r="AJ37" i="3"/>
  <c r="AJ39" i="3"/>
  <c r="AJ42" i="3"/>
  <c r="AJ38" i="3"/>
  <c r="AJ35" i="3"/>
  <c r="AJ41" i="3"/>
  <c r="AJ54" i="3"/>
  <c r="AJ56" i="3"/>
  <c r="AJ57" i="3"/>
  <c r="AJ59" i="3"/>
  <c r="AJ60" i="3"/>
  <c r="AJ55" i="3"/>
  <c r="AJ53" i="3"/>
  <c r="AJ58" i="3"/>
  <c r="S11" i="3"/>
  <c r="U90" i="3" l="1"/>
  <c r="KN5" i="12"/>
  <c r="AI13" i="1" l="1"/>
  <c r="S20" i="1"/>
  <c r="Q5" i="12"/>
  <c r="P5" i="12"/>
  <c r="N5" i="12"/>
  <c r="B5" i="12"/>
  <c r="L5" i="12"/>
  <c r="O5" i="12"/>
  <c r="E5" i="12"/>
  <c r="K5" i="12"/>
  <c r="M5" i="12"/>
  <c r="C5" i="12"/>
  <c r="J5" i="12"/>
  <c r="S5" i="12"/>
  <c r="H5" i="12"/>
  <c r="R5" i="12"/>
  <c r="F5" i="12"/>
  <c r="I5" i="12"/>
  <c r="D5" i="12"/>
  <c r="G7" i="3" l="1"/>
  <c r="K70" i="3" l="1"/>
  <c r="S12" i="3"/>
  <c r="S26" i="1"/>
  <c r="G5" i="21" l="1"/>
  <c r="AA99" i="3"/>
  <c r="AA100" i="3"/>
  <c r="AA101" i="3"/>
  <c r="AA102" i="3"/>
  <c r="AA103" i="3"/>
  <c r="AA104" i="3"/>
  <c r="AA98" i="3"/>
  <c r="G74" i="3"/>
  <c r="AA70" i="3"/>
  <c r="S70" i="3"/>
  <c r="H6" i="3"/>
  <c r="G24" i="1"/>
  <c r="KT5" i="12"/>
  <c r="LL5" i="12"/>
  <c r="LF5" i="12"/>
  <c r="KZ5" i="12"/>
  <c r="AA105" i="3" l="1"/>
  <c r="Q5" i="21"/>
  <c r="L5" i="21"/>
  <c r="O74" i="3"/>
  <c r="AA74" i="3" s="1"/>
  <c r="N23" i="1"/>
  <c r="U23" i="1"/>
  <c r="AB23" i="1"/>
  <c r="AH17" i="2"/>
  <c r="AI17" i="2" s="1"/>
  <c r="AH18" i="2"/>
  <c r="AI18" i="2" s="1"/>
  <c r="AH19" i="2"/>
  <c r="AI19" i="2" s="1"/>
  <c r="AH20" i="2"/>
  <c r="AI20" i="2" s="1"/>
  <c r="AH21" i="2"/>
  <c r="AI21" i="2" s="1"/>
  <c r="AH22" i="2"/>
  <c r="AI22" i="2" s="1"/>
  <c r="AH23" i="2"/>
  <c r="AI23" i="2" s="1"/>
  <c r="AH24" i="2"/>
  <c r="AI24" i="2" s="1"/>
  <c r="AH25" i="2"/>
  <c r="AI25" i="2" s="1"/>
  <c r="AH26" i="2"/>
  <c r="AI26" i="2" s="1"/>
  <c r="AH27" i="2"/>
  <c r="AI27" i="2" s="1"/>
  <c r="AH28" i="2"/>
  <c r="AI28" i="2" s="1"/>
  <c r="AH29" i="2"/>
  <c r="AI29" i="2" s="1"/>
  <c r="AH30" i="2"/>
  <c r="AI30" i="2" s="1"/>
  <c r="AG14" i="2"/>
  <c r="AH16" i="2"/>
  <c r="AI16" i="2" s="1"/>
  <c r="ME5" i="12"/>
  <c r="EX5" i="12"/>
  <c r="AA17" i="9" l="1"/>
  <c r="G89" i="3" s="1"/>
  <c r="O89" i="3" s="1"/>
  <c r="AA89" i="3" s="1"/>
  <c r="AA15" i="9"/>
  <c r="G87" i="3" s="1"/>
  <c r="O87" i="3" s="1"/>
  <c r="AA87" i="3" s="1"/>
  <c r="AA9" i="9"/>
  <c r="G81" i="3" s="1"/>
  <c r="O81" i="3" s="1"/>
  <c r="AA81" i="3" s="1"/>
  <c r="AA3" i="9"/>
  <c r="G75" i="3" s="1"/>
  <c r="O75" i="3" s="1"/>
  <c r="AA14" i="9"/>
  <c r="G86" i="3" s="1"/>
  <c r="O86" i="3" s="1"/>
  <c r="AA86" i="3" s="1"/>
  <c r="AA8" i="9"/>
  <c r="G80" i="3" s="1"/>
  <c r="O80" i="3" s="1"/>
  <c r="AA80" i="3" s="1"/>
  <c r="AA13" i="9"/>
  <c r="G85" i="3" s="1"/>
  <c r="O85" i="3" s="1"/>
  <c r="AA85" i="3" s="1"/>
  <c r="AA7" i="9"/>
  <c r="AA6" i="9"/>
  <c r="AA16" i="9"/>
  <c r="AA4" i="9"/>
  <c r="AA12" i="9"/>
  <c r="AA11" i="9"/>
  <c r="AA5" i="9"/>
  <c r="AA10" i="9"/>
  <c r="S22" i="1"/>
  <c r="G23" i="1"/>
  <c r="S19" i="1"/>
  <c r="G25" i="1"/>
  <c r="AG27" i="1"/>
  <c r="W2" i="3"/>
  <c r="AG12" i="1"/>
  <c r="AF8" i="2"/>
  <c r="U5" i="12"/>
  <c r="AC5" i="12"/>
  <c r="T5" i="12"/>
  <c r="G5" i="12"/>
  <c r="Y5" i="12"/>
  <c r="GI5" i="12"/>
  <c r="W5" i="12"/>
  <c r="V5" i="12"/>
  <c r="AA75" i="3" l="1"/>
  <c r="G84" i="3"/>
  <c r="O84" i="3" s="1"/>
  <c r="AA84" i="3" s="1"/>
  <c r="G76" i="3"/>
  <c r="O76" i="3" s="1"/>
  <c r="G78" i="3"/>
  <c r="O78" i="3" s="1"/>
  <c r="AA78" i="3" s="1"/>
  <c r="G88" i="3"/>
  <c r="O88" i="3" s="1"/>
  <c r="AA88" i="3" s="1"/>
  <c r="G82" i="3"/>
  <c r="O82" i="3" s="1"/>
  <c r="AA82" i="3" s="1"/>
  <c r="G79" i="3"/>
  <c r="O79" i="3" s="1"/>
  <c r="AA79" i="3" s="1"/>
  <c r="G77" i="3"/>
  <c r="O77" i="3" s="1"/>
  <c r="AA77" i="3" s="1"/>
  <c r="G83" i="3"/>
  <c r="O83" i="3" s="1"/>
  <c r="AA83" i="3" s="1"/>
  <c r="AN16" i="2"/>
  <c r="AN17" i="2"/>
  <c r="AN18" i="2"/>
  <c r="AN19" i="2"/>
  <c r="AN20" i="2"/>
  <c r="AN21" i="2"/>
  <c r="AN22" i="2"/>
  <c r="AN23" i="2"/>
  <c r="AN24" i="2"/>
  <c r="AN25" i="2"/>
  <c r="AN26" i="2"/>
  <c r="AN27" i="2"/>
  <c r="AN28" i="2"/>
  <c r="AN29" i="2"/>
  <c r="AN30" i="2"/>
  <c r="O90" i="3" l="1"/>
  <c r="AA76" i="3"/>
  <c r="AA90" i="3" s="1"/>
  <c r="AA110" i="3" s="1"/>
  <c r="MF5" i="12"/>
  <c r="KM5" i="12"/>
  <c r="AS11" i="2" l="1"/>
  <c r="AS7" i="2"/>
  <c r="AJ10" i="3" l="1"/>
  <c r="AJ21" i="3" l="1"/>
  <c r="AJ22" i="3"/>
  <c r="AJ17" i="3"/>
  <c r="AJ23" i="3"/>
  <c r="AJ18" i="3"/>
  <c r="AJ16" i="3"/>
  <c r="AJ19" i="3"/>
  <c r="AJ20" i="3"/>
  <c r="AJ105" i="3"/>
  <c r="AJ90" i="3"/>
</calcChain>
</file>

<file path=xl/sharedStrings.xml><?xml version="1.0" encoding="utf-8"?>
<sst xmlns="http://schemas.openxmlformats.org/spreadsheetml/2006/main" count="2104" uniqueCount="764">
  <si>
    <t>様式１</t>
    <rPh sb="0" eb="2">
      <t>ヨウシキ</t>
    </rPh>
    <phoneticPr fontId="4"/>
  </si>
  <si>
    <t>学校コード</t>
    <rPh sb="0" eb="2">
      <t>がっこう</t>
    </rPh>
    <phoneticPr fontId="4" type="Hiragana" alignment="distributed"/>
  </si>
  <si>
    <t>実施校名</t>
    <rPh sb="0" eb="2">
      <t>ジッシ</t>
    </rPh>
    <rPh sb="2" eb="3">
      <t>コウ</t>
    </rPh>
    <rPh sb="3" eb="4">
      <t>メイ</t>
    </rPh>
    <phoneticPr fontId="4"/>
  </si>
  <si>
    <t>担当者名</t>
    <rPh sb="0" eb="4">
      <t>ふりがな</t>
    </rPh>
    <phoneticPr fontId="4" type="Hiragana" alignment="distributed"/>
  </si>
  <si>
    <t>TEL</t>
    <phoneticPr fontId="4"/>
  </si>
  <si>
    <t>様式２</t>
    <rPh sb="0" eb="2">
      <t>ヨウシキ</t>
    </rPh>
    <phoneticPr fontId="4"/>
  </si>
  <si>
    <t>都道府県・
政令指定都市名</t>
    <phoneticPr fontId="4"/>
  </si>
  <si>
    <t>月</t>
    <rPh sb="0" eb="1">
      <t>ガツ</t>
    </rPh>
    <phoneticPr fontId="4"/>
  </si>
  <si>
    <t>講師
に○</t>
    <rPh sb="0" eb="2">
      <t>コウシ</t>
    </rPh>
    <phoneticPr fontId="4"/>
  </si>
  <si>
    <t>生年月日</t>
    <rPh sb="0" eb="4">
      <t>セイネンガッピ</t>
    </rPh>
    <phoneticPr fontId="3"/>
  </si>
  <si>
    <t>様式3</t>
    <rPh sb="0" eb="2">
      <t>ヨウシキ</t>
    </rPh>
    <phoneticPr fontId="4"/>
  </si>
  <si>
    <t>実施会場</t>
    <rPh sb="0" eb="2">
      <t>じっし</t>
    </rPh>
    <rPh sb="2" eb="4">
      <t>かいじょう</t>
    </rPh>
    <phoneticPr fontId="4" type="Hiragana" alignment="distributed"/>
  </si>
  <si>
    <t>実施分野</t>
    <rPh sb="0" eb="2">
      <t>ジッシ</t>
    </rPh>
    <rPh sb="2" eb="4">
      <t>ブンヤ</t>
    </rPh>
    <phoneticPr fontId="4"/>
  </si>
  <si>
    <t>大項目</t>
    <rPh sb="0" eb="3">
      <t>ダイコウモク</t>
    </rPh>
    <phoneticPr fontId="4"/>
  </si>
  <si>
    <t>中項目</t>
    <rPh sb="0" eb="1">
      <t>チュウ</t>
    </rPh>
    <rPh sb="1" eb="3">
      <t>コウモク</t>
    </rPh>
    <phoneticPr fontId="4"/>
  </si>
  <si>
    <t>実施回数</t>
    <phoneticPr fontId="4"/>
  </si>
  <si>
    <t>回</t>
    <rPh sb="0" eb="1">
      <t>カイ</t>
    </rPh>
    <phoneticPr fontId="4"/>
  </si>
  <si>
    <t>所属団体</t>
    <rPh sb="0" eb="4">
      <t>ショゾクダンタイ</t>
    </rPh>
    <phoneticPr fontId="3"/>
  </si>
  <si>
    <t>学校との関係</t>
    <rPh sb="0" eb="2">
      <t>がっこう</t>
    </rPh>
    <rPh sb="4" eb="5">
      <t>せき</t>
    </rPh>
    <rPh sb="5" eb="6">
      <t>かかり</t>
    </rPh>
    <phoneticPr fontId="4" type="Hiragana" alignment="distributed"/>
  </si>
  <si>
    <t>分</t>
    <rPh sb="0" eb="1">
      <t>フン</t>
    </rPh>
    <phoneticPr fontId="4"/>
  </si>
  <si>
    <t>時間分の謝金計上可</t>
    <rPh sb="0" eb="2">
      <t>ジカン</t>
    </rPh>
    <rPh sb="2" eb="3">
      <t>ブン</t>
    </rPh>
    <rPh sb="4" eb="6">
      <t>シャキン</t>
    </rPh>
    <rPh sb="6" eb="8">
      <t>ケイジョウ</t>
    </rPh>
    <rPh sb="8" eb="9">
      <t>カ</t>
    </rPh>
    <phoneticPr fontId="9"/>
  </si>
  <si>
    <t>著作権</t>
    <rPh sb="0" eb="3">
      <t>チョサクケン</t>
    </rPh>
    <phoneticPr fontId="4"/>
  </si>
  <si>
    <t>合計</t>
    <rPh sb="0" eb="2">
      <t>ゴウケイ</t>
    </rPh>
    <phoneticPr fontId="4"/>
  </si>
  <si>
    <t>種別・従事時間</t>
    <rPh sb="0" eb="1">
      <t>タネ</t>
    </rPh>
    <rPh sb="1" eb="2">
      <t>ベツ</t>
    </rPh>
    <rPh sb="3" eb="5">
      <t>ジュウジ</t>
    </rPh>
    <rPh sb="5" eb="7">
      <t>ジカン</t>
    </rPh>
    <phoneticPr fontId="4"/>
  </si>
  <si>
    <t>謝金合計</t>
    <rPh sb="0" eb="4">
      <t>シャキンゴウケイ</t>
    </rPh>
    <phoneticPr fontId="4"/>
  </si>
  <si>
    <t>①</t>
    <phoneticPr fontId="4" type="Hiragana" alignment="distributed"/>
  </si>
  <si>
    <t>演奏</t>
    <rPh sb="0" eb="2">
      <t>エンソウ</t>
    </rPh>
    <phoneticPr fontId="3"/>
  </si>
  <si>
    <t>時間</t>
    <rPh sb="0" eb="2">
      <t>ジカン</t>
    </rPh>
    <phoneticPr fontId="3"/>
  </si>
  <si>
    <t>実技指導</t>
    <rPh sb="0" eb="4">
      <t>ジツギシドウ</t>
    </rPh>
    <phoneticPr fontId="3"/>
  </si>
  <si>
    <t>単純労務</t>
    <rPh sb="0" eb="4">
      <t>タンジュンロウム</t>
    </rPh>
    <phoneticPr fontId="3"/>
  </si>
  <si>
    <t>②</t>
    <phoneticPr fontId="4" type="Hiragana" alignment="distributed"/>
  </si>
  <si>
    <t>③</t>
    <phoneticPr fontId="4" type="Hiragana" alignment="distributed"/>
  </si>
  <si>
    <t>④</t>
    <phoneticPr fontId="4" type="Hiragana" alignment="distributed"/>
  </si>
  <si>
    <t>⑤</t>
    <phoneticPr fontId="4" type="Hiragana" alignment="distributed"/>
  </si>
  <si>
    <t>⑥</t>
    <phoneticPr fontId="4" type="Hiragana" alignment="distributed"/>
  </si>
  <si>
    <t>⑦</t>
    <phoneticPr fontId="4" type="Hiragana" alignment="distributed"/>
  </si>
  <si>
    <t>⑧</t>
    <phoneticPr fontId="4" type="Hiragana" alignment="distributed"/>
  </si>
  <si>
    <t>様式4</t>
    <rPh sb="0" eb="2">
      <t>ヨウシキ</t>
    </rPh>
    <phoneticPr fontId="4"/>
  </si>
  <si>
    <t>実施日</t>
    <rPh sb="0" eb="3">
      <t>ジッシビ</t>
    </rPh>
    <phoneticPr fontId="4"/>
  </si>
  <si>
    <t>第１回</t>
    <phoneticPr fontId="4"/>
  </si>
  <si>
    <t>第２回</t>
    <phoneticPr fontId="4"/>
  </si>
  <si>
    <t>第３回</t>
    <phoneticPr fontId="4"/>
  </si>
  <si>
    <t>種別</t>
    <rPh sb="0" eb="2">
      <t>シュベツ</t>
    </rPh>
    <phoneticPr fontId="4"/>
  </si>
  <si>
    <t>謝金（a）</t>
    <rPh sb="0" eb="2">
      <t>シャキン</t>
    </rPh>
    <phoneticPr fontId="4"/>
  </si>
  <si>
    <t>旅費（ｂ）</t>
    <rPh sb="0" eb="2">
      <t>リョヒ</t>
    </rPh>
    <phoneticPr fontId="4"/>
  </si>
  <si>
    <t>講師</t>
    <rPh sb="0" eb="2">
      <t>コウシ</t>
    </rPh>
    <phoneticPr fontId="4"/>
  </si>
  <si>
    <t>円</t>
    <rPh sb="0" eb="1">
      <t>エン</t>
    </rPh>
    <phoneticPr fontId="3"/>
  </si>
  <si>
    <t>円</t>
    <rPh sb="0" eb="1">
      <t>エン</t>
    </rPh>
    <phoneticPr fontId="4"/>
  </si>
  <si>
    <t>謝金合計（ａ）＋旅費合計（ｂ）</t>
    <rPh sb="0" eb="2">
      <t>シャキン</t>
    </rPh>
    <rPh sb="2" eb="4">
      <t>ゴウケイ</t>
    </rPh>
    <rPh sb="8" eb="10">
      <t>リョヒ</t>
    </rPh>
    <rPh sb="10" eb="12">
      <t>ゴウケイ</t>
    </rPh>
    <phoneticPr fontId="4"/>
  </si>
  <si>
    <t>項目または業者名</t>
    <rPh sb="0" eb="2">
      <t>コウモク</t>
    </rPh>
    <rPh sb="5" eb="7">
      <t>ギョウシャ</t>
    </rPh>
    <rPh sb="7" eb="8">
      <t>メイ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</si>
  <si>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</si>
  <si>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</si>
  <si>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（単位）</t>
    <rPh sb="1" eb="3">
      <t>タンイ</t>
    </rPh>
    <phoneticPr fontId="4"/>
  </si>
  <si>
    <t>講演等諸雑費合計（ｃ）</t>
    <rPh sb="0" eb="3">
      <t>コウエントウ</t>
    </rPh>
    <rPh sb="3" eb="4">
      <t>ショ</t>
    </rPh>
    <rPh sb="4" eb="6">
      <t>ザッピ</t>
    </rPh>
    <rPh sb="6" eb="8">
      <t>ゴウケイ</t>
    </rPh>
    <phoneticPr fontId="4"/>
  </si>
  <si>
    <t>総合計（ａ＋ｂ＋ｃ）</t>
    <rPh sb="0" eb="1">
      <t>ソウ</t>
    </rPh>
    <rPh sb="1" eb="3">
      <t>ゴウケイ</t>
    </rPh>
    <phoneticPr fontId="4"/>
  </si>
  <si>
    <t>ふりがな</t>
    <phoneticPr fontId="4"/>
  </si>
  <si>
    <t>学校名</t>
    <rPh sb="0" eb="2">
      <t>ガッコウ</t>
    </rPh>
    <rPh sb="2" eb="3">
      <t>メイ</t>
    </rPh>
    <phoneticPr fontId="4"/>
  </si>
  <si>
    <t>日付</t>
    <rPh sb="0" eb="1">
      <t>ヒ</t>
    </rPh>
    <rPh sb="1" eb="2">
      <t>ヅケ</t>
    </rPh>
    <phoneticPr fontId="4"/>
  </si>
  <si>
    <t>移動区間</t>
    <rPh sb="0" eb="2">
      <t>イドウ</t>
    </rPh>
    <rPh sb="2" eb="4">
      <t>クカン</t>
    </rPh>
    <phoneticPr fontId="4"/>
  </si>
  <si>
    <t>※交通機関名</t>
    <rPh sb="1" eb="3">
      <t>コウツウ</t>
    </rPh>
    <rPh sb="3" eb="5">
      <t>キカン</t>
    </rPh>
    <rPh sb="5" eb="6">
      <t>メイ</t>
    </rPh>
    <phoneticPr fontId="4"/>
  </si>
  <si>
    <t>※距離
(㎞)</t>
    <rPh sb="1" eb="2">
      <t>キョ</t>
    </rPh>
    <rPh sb="2" eb="3">
      <t>リ</t>
    </rPh>
    <phoneticPr fontId="4"/>
  </si>
  <si>
    <t>運賃
乗車券</t>
    <rPh sb="0" eb="1">
      <t>ウン</t>
    </rPh>
    <rPh sb="1" eb="2">
      <t>チン</t>
    </rPh>
    <phoneticPr fontId="4"/>
  </si>
  <si>
    <t>特急
急行料金</t>
    <rPh sb="0" eb="1">
      <t>トク</t>
    </rPh>
    <rPh sb="1" eb="2">
      <t>キュウ</t>
    </rPh>
    <phoneticPr fontId="4"/>
  </si>
  <si>
    <t>宿泊費</t>
    <rPh sb="0" eb="1">
      <t>ヤド</t>
    </rPh>
    <rPh sb="1" eb="2">
      <t>ハク</t>
    </rPh>
    <rPh sb="2" eb="3">
      <t>ヒ</t>
    </rPh>
    <phoneticPr fontId="4"/>
  </si>
  <si>
    <t>宿泊地</t>
    <rPh sb="0" eb="3">
      <t>シュクハクチ</t>
    </rPh>
    <phoneticPr fontId="4"/>
  </si>
  <si>
    <t>発地</t>
    <rPh sb="0" eb="1">
      <t>ハツ</t>
    </rPh>
    <rPh sb="1" eb="2">
      <t>チ</t>
    </rPh>
    <phoneticPr fontId="4"/>
  </si>
  <si>
    <t>着地</t>
    <rPh sb="0" eb="2">
      <t>チャクチチ</t>
    </rPh>
    <phoneticPr fontId="4"/>
  </si>
  <si>
    <t>(備　考)</t>
    <rPh sb="1" eb="2">
      <t>ビ</t>
    </rPh>
    <rPh sb="3" eb="4">
      <t>コウ</t>
    </rPh>
    <phoneticPr fontId="4"/>
  </si>
  <si>
    <t>名</t>
    <rPh sb="0" eb="1">
      <t>メイ</t>
    </rPh>
    <phoneticPr fontId="4"/>
  </si>
  <si>
    <t>メール</t>
    <phoneticPr fontId="4"/>
  </si>
  <si>
    <t>音楽</t>
    <rPh sb="0" eb="2">
      <t>オンガク</t>
    </rPh>
    <phoneticPr fontId="4"/>
  </si>
  <si>
    <t>演劇</t>
    <rPh sb="0" eb="2">
      <t>エンゲキ</t>
    </rPh>
    <phoneticPr fontId="4"/>
  </si>
  <si>
    <t>舞踊</t>
    <rPh sb="0" eb="2">
      <t>ブヨウ</t>
    </rPh>
    <phoneticPr fontId="4"/>
  </si>
  <si>
    <t>大衆芸能</t>
    <rPh sb="0" eb="2">
      <t>タイシュウ</t>
    </rPh>
    <rPh sb="2" eb="4">
      <t>ゲイノウ</t>
    </rPh>
    <phoneticPr fontId="4"/>
  </si>
  <si>
    <t>美術</t>
    <rPh sb="0" eb="2">
      <t>ビジュツ</t>
    </rPh>
    <phoneticPr fontId="4"/>
  </si>
  <si>
    <t>伝統芸能</t>
    <rPh sb="0" eb="2">
      <t>デントウ</t>
    </rPh>
    <rPh sb="2" eb="4">
      <t>ゲイノウ</t>
    </rPh>
    <phoneticPr fontId="4"/>
  </si>
  <si>
    <t>文学</t>
    <rPh sb="0" eb="2">
      <t>ブンガク</t>
    </rPh>
    <phoneticPr fontId="4"/>
  </si>
  <si>
    <t>生活文化</t>
    <rPh sb="0" eb="2">
      <t>セイカツ</t>
    </rPh>
    <rPh sb="2" eb="4">
      <t>ブンカ</t>
    </rPh>
    <phoneticPr fontId="4"/>
  </si>
  <si>
    <t>メディア芸術</t>
    <rPh sb="4" eb="6">
      <t>ゲイジュツ</t>
    </rPh>
    <phoneticPr fontId="4"/>
  </si>
  <si>
    <t>NO</t>
    <phoneticPr fontId="4"/>
  </si>
  <si>
    <t>A　ピアノ</t>
    <phoneticPr fontId="4"/>
  </si>
  <si>
    <t>A　現代劇</t>
    <rPh sb="2" eb="4">
      <t>ゲンダイ</t>
    </rPh>
    <rPh sb="4" eb="5">
      <t>ゲキ</t>
    </rPh>
    <phoneticPr fontId="4"/>
  </si>
  <si>
    <t>A　バレエ</t>
    <phoneticPr fontId="4"/>
  </si>
  <si>
    <t>A　落語</t>
    <rPh sb="2" eb="4">
      <t>ラクゴ</t>
    </rPh>
    <phoneticPr fontId="4"/>
  </si>
  <si>
    <t>A　洋画</t>
    <rPh sb="2" eb="4">
      <t>ヨウガ</t>
    </rPh>
    <phoneticPr fontId="4"/>
  </si>
  <si>
    <t>A　歌舞伎</t>
    <rPh sb="2" eb="5">
      <t>カブキ</t>
    </rPh>
    <phoneticPr fontId="4"/>
  </si>
  <si>
    <t>A　俳句</t>
    <rPh sb="2" eb="4">
      <t>ハイク</t>
    </rPh>
    <phoneticPr fontId="4"/>
  </si>
  <si>
    <t>A　囲碁</t>
    <rPh sb="2" eb="4">
      <t>イゴ</t>
    </rPh>
    <phoneticPr fontId="4"/>
  </si>
  <si>
    <t>北海道</t>
    <phoneticPr fontId="3"/>
  </si>
  <si>
    <t>B　声楽</t>
    <rPh sb="2" eb="4">
      <t>セイガク</t>
    </rPh>
    <phoneticPr fontId="4"/>
  </si>
  <si>
    <t>B　ミュージカル</t>
    <phoneticPr fontId="4"/>
  </si>
  <si>
    <t>B　現代舞踊</t>
    <rPh sb="2" eb="4">
      <t>ゲンダイ</t>
    </rPh>
    <rPh sb="4" eb="6">
      <t>ブヨウ</t>
    </rPh>
    <phoneticPr fontId="4"/>
  </si>
  <si>
    <t>B　講談</t>
    <rPh sb="2" eb="4">
      <t>コウダン</t>
    </rPh>
    <phoneticPr fontId="4"/>
  </si>
  <si>
    <t>B　日本画</t>
    <rPh sb="2" eb="5">
      <t>ニホンガ</t>
    </rPh>
    <phoneticPr fontId="4"/>
  </si>
  <si>
    <t>B　能楽</t>
    <rPh sb="2" eb="4">
      <t>ノウガク</t>
    </rPh>
    <phoneticPr fontId="4"/>
  </si>
  <si>
    <t>B　朗読</t>
    <rPh sb="2" eb="4">
      <t>ロウドク</t>
    </rPh>
    <phoneticPr fontId="4"/>
  </si>
  <si>
    <t>B　将棋</t>
    <rPh sb="2" eb="4">
      <t>ショウギ</t>
    </rPh>
    <phoneticPr fontId="4"/>
  </si>
  <si>
    <t>B　映画</t>
    <rPh sb="2" eb="4">
      <t>エイガ</t>
    </rPh>
    <phoneticPr fontId="4"/>
  </si>
  <si>
    <t>青森県</t>
  </si>
  <si>
    <t>C　弦楽器</t>
    <rPh sb="2" eb="5">
      <t>ゲンガッキ</t>
    </rPh>
    <phoneticPr fontId="4"/>
  </si>
  <si>
    <t>C　人形劇</t>
    <rPh sb="2" eb="5">
      <t>ニンギョウゲキ</t>
    </rPh>
    <phoneticPr fontId="4"/>
  </si>
  <si>
    <t>C　身体表現</t>
    <rPh sb="2" eb="4">
      <t>シンタイ</t>
    </rPh>
    <rPh sb="4" eb="6">
      <t>ヒョウゲン</t>
    </rPh>
    <phoneticPr fontId="4"/>
  </si>
  <si>
    <t>C　漫才</t>
    <rPh sb="2" eb="4">
      <t>マンザイ</t>
    </rPh>
    <phoneticPr fontId="4"/>
  </si>
  <si>
    <t>C　版画</t>
    <rPh sb="2" eb="4">
      <t>ハンガ</t>
    </rPh>
    <phoneticPr fontId="4"/>
  </si>
  <si>
    <t>C　人形浄瑠璃</t>
    <rPh sb="2" eb="4">
      <t>ニンギョウ</t>
    </rPh>
    <rPh sb="4" eb="7">
      <t>ジョウルリ</t>
    </rPh>
    <phoneticPr fontId="4"/>
  </si>
  <si>
    <t>C　その他</t>
    <rPh sb="4" eb="5">
      <t>タ</t>
    </rPh>
    <phoneticPr fontId="4"/>
  </si>
  <si>
    <t>C　華道</t>
    <rPh sb="2" eb="4">
      <t>カドウ</t>
    </rPh>
    <phoneticPr fontId="4"/>
  </si>
  <si>
    <t>C　アニメーション</t>
    <phoneticPr fontId="4"/>
  </si>
  <si>
    <t>岩手県</t>
  </si>
  <si>
    <t>D　パーカッション</t>
    <phoneticPr fontId="4"/>
  </si>
  <si>
    <t>D　児童劇</t>
    <rPh sb="2" eb="5">
      <t>ジドウゲキ</t>
    </rPh>
    <phoneticPr fontId="3"/>
  </si>
  <si>
    <t>D　その他</t>
    <rPh sb="4" eb="5">
      <t>タ</t>
    </rPh>
    <phoneticPr fontId="4"/>
  </si>
  <si>
    <t>D　浪曲</t>
    <rPh sb="2" eb="4">
      <t>ロウキョク</t>
    </rPh>
    <phoneticPr fontId="4"/>
  </si>
  <si>
    <t>D　彫刻</t>
    <rPh sb="2" eb="4">
      <t>チョウコク</t>
    </rPh>
    <phoneticPr fontId="4"/>
  </si>
  <si>
    <t>D　日本舞踊</t>
    <rPh sb="2" eb="4">
      <t>ニホン</t>
    </rPh>
    <rPh sb="4" eb="6">
      <t>ブヨウ</t>
    </rPh>
    <phoneticPr fontId="4"/>
  </si>
  <si>
    <t>D　茶道</t>
    <rPh sb="2" eb="4">
      <t>サドウ</t>
    </rPh>
    <phoneticPr fontId="4"/>
  </si>
  <si>
    <t>D　マンガ</t>
    <phoneticPr fontId="4"/>
  </si>
  <si>
    <t>宮城県</t>
  </si>
  <si>
    <t>E　管楽器</t>
    <rPh sb="2" eb="5">
      <t>カンガッキ</t>
    </rPh>
    <phoneticPr fontId="4"/>
  </si>
  <si>
    <t>E　その他</t>
    <rPh sb="4" eb="5">
      <t>タ</t>
    </rPh>
    <phoneticPr fontId="4"/>
  </si>
  <si>
    <t>E　書</t>
    <rPh sb="2" eb="3">
      <t>ショ</t>
    </rPh>
    <phoneticPr fontId="4"/>
  </si>
  <si>
    <t>E　和太鼓</t>
    <rPh sb="2" eb="3">
      <t>ワ</t>
    </rPh>
    <rPh sb="3" eb="5">
      <t>ダイコ</t>
    </rPh>
    <phoneticPr fontId="4"/>
  </si>
  <si>
    <t>E　和装</t>
    <rPh sb="2" eb="4">
      <t>ワソウ</t>
    </rPh>
    <phoneticPr fontId="4"/>
  </si>
  <si>
    <t>E　映像</t>
    <rPh sb="2" eb="4">
      <t>エイゾウ</t>
    </rPh>
    <phoneticPr fontId="4"/>
  </si>
  <si>
    <t>秋田県</t>
  </si>
  <si>
    <t>F　合唱</t>
    <rPh sb="2" eb="4">
      <t>ガッショウ</t>
    </rPh>
    <phoneticPr fontId="3"/>
  </si>
  <si>
    <t>F　写真</t>
    <rPh sb="2" eb="4">
      <t>シャシン</t>
    </rPh>
    <phoneticPr fontId="4"/>
  </si>
  <si>
    <t>F　箏</t>
    <rPh sb="2" eb="3">
      <t>コト</t>
    </rPh>
    <phoneticPr fontId="4"/>
  </si>
  <si>
    <t>F　食文化</t>
    <rPh sb="2" eb="5">
      <t>ショクブンカ</t>
    </rPh>
    <phoneticPr fontId="4"/>
  </si>
  <si>
    <t>F　その他</t>
    <rPh sb="4" eb="5">
      <t>タ</t>
    </rPh>
    <phoneticPr fontId="4"/>
  </si>
  <si>
    <t>山形県</t>
  </si>
  <si>
    <t>G　オーケストラ等</t>
    <rPh sb="8" eb="9">
      <t>トウ</t>
    </rPh>
    <phoneticPr fontId="3"/>
  </si>
  <si>
    <t>G　その他</t>
    <rPh sb="4" eb="5">
      <t>タ</t>
    </rPh>
    <phoneticPr fontId="4"/>
  </si>
  <si>
    <t>G　三味線</t>
    <rPh sb="2" eb="5">
      <t>シャミセン</t>
    </rPh>
    <phoneticPr fontId="4"/>
  </si>
  <si>
    <t>福島県</t>
  </si>
  <si>
    <t>H　音楽劇（オペラ）</t>
    <rPh sb="2" eb="5">
      <t>オンガクゲキ</t>
    </rPh>
    <phoneticPr fontId="3"/>
  </si>
  <si>
    <t>茨城県</t>
  </si>
  <si>
    <t>I　その他</t>
    <phoneticPr fontId="3"/>
  </si>
  <si>
    <t>栃木県</t>
  </si>
  <si>
    <t>群馬県</t>
  </si>
  <si>
    <t>埼玉県</t>
  </si>
  <si>
    <t>航空機</t>
    <phoneticPr fontId="3"/>
  </si>
  <si>
    <t>千葉県</t>
  </si>
  <si>
    <t>JR特急あり</t>
    <phoneticPr fontId="3"/>
  </si>
  <si>
    <t>東京都</t>
  </si>
  <si>
    <t>JR特急なし</t>
    <phoneticPr fontId="3"/>
  </si>
  <si>
    <t>神奈川県</t>
  </si>
  <si>
    <t>私鉄特急あり</t>
    <phoneticPr fontId="3"/>
  </si>
  <si>
    <t>新潟県</t>
  </si>
  <si>
    <t>私鉄特急なし</t>
    <phoneticPr fontId="3"/>
  </si>
  <si>
    <t>富山県</t>
  </si>
  <si>
    <t>船</t>
    <phoneticPr fontId="3"/>
  </si>
  <si>
    <t>石川県</t>
  </si>
  <si>
    <t>路線バス</t>
  </si>
  <si>
    <t>福井県</t>
  </si>
  <si>
    <t>自家用車</t>
  </si>
  <si>
    <t>山梨県</t>
  </si>
  <si>
    <t>高速代</t>
    <rPh sb="0" eb="3">
      <t>コウソクダイ</t>
    </rPh>
    <phoneticPr fontId="3"/>
  </si>
  <si>
    <t>長野県</t>
  </si>
  <si>
    <t>自家用車(同乗)</t>
  </si>
  <si>
    <t>岐阜県</t>
  </si>
  <si>
    <t>運搬車(同乗)</t>
  </si>
  <si>
    <t>静岡県</t>
  </si>
  <si>
    <t>徒歩</t>
  </si>
  <si>
    <t>愛知県</t>
  </si>
  <si>
    <t>その他</t>
    <phoneticPr fontId="3"/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</si>
  <si>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</si>
  <si>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</si>
  <si>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</si>
  <si>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</si>
  <si>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</si>
  <si>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</si>
  <si>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</si>
  <si>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</si>
  <si>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</si>
  <si>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</si>
  <si>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</si>
  <si>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</si>
  <si>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</si>
  <si>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</si>
  <si>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</si>
  <si>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</si>
  <si>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</si>
  <si>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</si>
  <si>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</si>
  <si>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</si>
  <si>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</si>
  <si>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</si>
  <si>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</si>
  <si>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</si>
  <si>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札幌市</t>
  </si>
  <si>
    <t>仙台市</t>
  </si>
  <si>
    <t>さいたま市</t>
  </si>
  <si>
    <t>千葉市</t>
  </si>
  <si>
    <t>横浜市</t>
  </si>
  <si>
    <t>川崎市</t>
  </si>
  <si>
    <t>相模原市</t>
  </si>
  <si>
    <t>新潟市</t>
  </si>
  <si>
    <t>静岡市</t>
  </si>
  <si>
    <t>浜松市</t>
  </si>
  <si>
    <t>名古屋市</t>
  </si>
  <si>
    <t>京都市</t>
  </si>
  <si>
    <t>大阪市</t>
  </si>
  <si>
    <t>堺市</t>
  </si>
  <si>
    <t>神戸市</t>
  </si>
  <si>
    <t>岡山市</t>
  </si>
  <si>
    <t>広島市</t>
  </si>
  <si>
    <t>北九州市</t>
  </si>
  <si>
    <t>福岡市</t>
  </si>
  <si>
    <t>熊本市</t>
  </si>
  <si>
    <t>ふりがな</t>
    <phoneticPr fontId="4"/>
  </si>
  <si>
    <t>氏名   ※本名</t>
    <rPh sb="6" eb="8">
      <t>ほんみょう</t>
    </rPh>
    <phoneticPr fontId="4" type="Hiragana" alignment="distributed"/>
  </si>
  <si>
    <t>大項目</t>
    <rPh sb="0" eb="3">
      <t>ダイコウモク</t>
    </rPh>
    <phoneticPr fontId="3"/>
  </si>
  <si>
    <t>都道府県</t>
    <phoneticPr fontId="4"/>
  </si>
  <si>
    <t>学年単位</t>
    <phoneticPr fontId="4"/>
  </si>
  <si>
    <t>その他</t>
    <phoneticPr fontId="4"/>
  </si>
  <si>
    <t>学級単位</t>
    <phoneticPr fontId="4"/>
  </si>
  <si>
    <t>1年生</t>
    <phoneticPr fontId="3"/>
  </si>
  <si>
    <t>2年生</t>
    <phoneticPr fontId="3"/>
  </si>
  <si>
    <t>3年生</t>
    <phoneticPr fontId="3"/>
  </si>
  <si>
    <t>4年生</t>
    <phoneticPr fontId="3"/>
  </si>
  <si>
    <t>5年生</t>
    <phoneticPr fontId="3"/>
  </si>
  <si>
    <t>6年生</t>
    <phoneticPr fontId="3"/>
  </si>
  <si>
    <t>（　　）年生</t>
    <phoneticPr fontId="3"/>
  </si>
  <si>
    <t>教科の位置付け</t>
    <rPh sb="0" eb="2">
      <t>キョウカ</t>
    </rPh>
    <rPh sb="3" eb="6">
      <t>イチヅ</t>
    </rPh>
    <phoneticPr fontId="4"/>
  </si>
  <si>
    <t>教科名</t>
    <rPh sb="0" eb="2">
      <t>キョウカ</t>
    </rPh>
    <rPh sb="2" eb="3">
      <t>メイ</t>
    </rPh>
    <phoneticPr fontId="4"/>
  </si>
  <si>
    <t>A　メディアアート</t>
    <phoneticPr fontId="4"/>
  </si>
  <si>
    <t>教科</t>
    <phoneticPr fontId="4"/>
  </si>
  <si>
    <t>道徳</t>
    <rPh sb="0" eb="2">
      <t>ドウトク</t>
    </rPh>
    <phoneticPr fontId="4"/>
  </si>
  <si>
    <t>総合的な学習の時間</t>
    <rPh sb="7" eb="9">
      <t>ジカン</t>
    </rPh>
    <phoneticPr fontId="4"/>
  </si>
  <si>
    <t>特別活動</t>
    <phoneticPr fontId="4"/>
  </si>
  <si>
    <t>その他</t>
    <phoneticPr fontId="4"/>
  </si>
  <si>
    <t>国語</t>
    <phoneticPr fontId="4"/>
  </si>
  <si>
    <t>社会</t>
    <phoneticPr fontId="4"/>
  </si>
  <si>
    <t>算数／数学</t>
    <rPh sb="3" eb="5">
      <t>スウガク</t>
    </rPh>
    <phoneticPr fontId="4"/>
  </si>
  <si>
    <t>理科</t>
    <phoneticPr fontId="4"/>
  </si>
  <si>
    <t>生活</t>
    <phoneticPr fontId="4"/>
  </si>
  <si>
    <t>音楽</t>
    <phoneticPr fontId="4"/>
  </si>
  <si>
    <t>図画工作</t>
    <phoneticPr fontId="4"/>
  </si>
  <si>
    <t>家庭・技術</t>
    <rPh sb="3" eb="5">
      <t>ギジュツ</t>
    </rPh>
    <phoneticPr fontId="4"/>
  </si>
  <si>
    <t>体育／保健体育</t>
    <rPh sb="3" eb="7">
      <t>ホケンタイイク</t>
    </rPh>
    <phoneticPr fontId="4"/>
  </si>
  <si>
    <t>外国語</t>
    <rPh sb="0" eb="3">
      <t>ガイコクゴ</t>
    </rPh>
    <phoneticPr fontId="4"/>
  </si>
  <si>
    <t>会場</t>
    <rPh sb="0" eb="2">
      <t>カイジョウ</t>
    </rPh>
    <phoneticPr fontId="4"/>
  </si>
  <si>
    <t>実施校の教室・体育館</t>
    <rPh sb="0" eb="2">
      <t>ジッシ</t>
    </rPh>
    <rPh sb="2" eb="3">
      <t>コウ</t>
    </rPh>
    <rPh sb="4" eb="6">
      <t>キョウシツ</t>
    </rPh>
    <rPh sb="7" eb="10">
      <t>タイイクカン</t>
    </rPh>
    <phoneticPr fontId="4"/>
  </si>
  <si>
    <t>合同開催校の教室・体育館</t>
    <rPh sb="0" eb="4">
      <t>ゴウドウカイサイ</t>
    </rPh>
    <rPh sb="4" eb="5">
      <t>コウ</t>
    </rPh>
    <rPh sb="6" eb="8">
      <t>キョウシツ</t>
    </rPh>
    <rPh sb="9" eb="12">
      <t>タイイクカン</t>
    </rPh>
    <phoneticPr fontId="4"/>
  </si>
  <si>
    <t>文化施設等</t>
    <rPh sb="0" eb="2">
      <t>ブンカ</t>
    </rPh>
    <rPh sb="2" eb="4">
      <t>シセツ</t>
    </rPh>
    <rPh sb="4" eb="5">
      <t>トウ</t>
    </rPh>
    <phoneticPr fontId="4"/>
  </si>
  <si>
    <t>参加単位を記入してください　※25文字以内</t>
    <rPh sb="0" eb="2">
      <t>サンカ</t>
    </rPh>
    <rPh sb="2" eb="4">
      <t>タンイ</t>
    </rPh>
    <rPh sb="5" eb="7">
      <t>キニュウ</t>
    </rPh>
    <rPh sb="17" eb="19">
      <t>モジ</t>
    </rPh>
    <rPh sb="19" eb="21">
      <t>イナイ</t>
    </rPh>
    <phoneticPr fontId="3"/>
  </si>
  <si>
    <t>学級（1年1組等）を記入してください　※25文字以内</t>
    <rPh sb="0" eb="2">
      <t>ガッキュウ</t>
    </rPh>
    <rPh sb="4" eb="5">
      <t>ネン</t>
    </rPh>
    <rPh sb="6" eb="7">
      <t>クミ</t>
    </rPh>
    <rPh sb="7" eb="8">
      <t>ナド</t>
    </rPh>
    <rPh sb="10" eb="12">
      <t>キニュウ</t>
    </rPh>
    <phoneticPr fontId="4"/>
  </si>
  <si>
    <t>専門分野</t>
    <rPh sb="0" eb="2">
      <t>センモン</t>
    </rPh>
    <rPh sb="2" eb="4">
      <t>ブンヤ</t>
    </rPh>
    <phoneticPr fontId="3"/>
  </si>
  <si>
    <t>活動年数</t>
    <rPh sb="0" eb="4">
      <t>カツドウネンスウ</t>
    </rPh>
    <phoneticPr fontId="3"/>
  </si>
  <si>
    <t>年</t>
    <rPh sb="0" eb="1">
      <t>ネン</t>
    </rPh>
    <phoneticPr fontId="3"/>
  </si>
  <si>
    <t>氏名（本名）</t>
    <rPh sb="0" eb="2">
      <t>シメイ</t>
    </rPh>
    <rPh sb="3" eb="5">
      <t>ホンミョウ</t>
    </rPh>
    <phoneticPr fontId="3"/>
  </si>
  <si>
    <t>芸名・活動名</t>
    <rPh sb="0" eb="2">
      <t>ゲイメイ</t>
    </rPh>
    <rPh sb="3" eb="6">
      <t>カツドウメイ</t>
    </rPh>
    <phoneticPr fontId="4"/>
  </si>
  <si>
    <t>交通機関名</t>
    <rPh sb="0" eb="5">
      <t>コウツウキカンメイ</t>
    </rPh>
    <phoneticPr fontId="4"/>
  </si>
  <si>
    <t>H　邦楽</t>
    <rPh sb="2" eb="4">
      <t>ホウガク</t>
    </rPh>
    <phoneticPr fontId="4"/>
  </si>
  <si>
    <t>I　その他</t>
    <rPh sb="4" eb="5">
      <t>タ</t>
    </rPh>
    <phoneticPr fontId="4"/>
  </si>
  <si>
    <t>参加予定の芸術家が15名を超える場合は別紙にまとめて御提出ください。</t>
    <rPh sb="0" eb="4">
      <t>サンカヨテイ</t>
    </rPh>
    <rPh sb="5" eb="8">
      <t>ゲイジュツカ</t>
    </rPh>
    <rPh sb="11" eb="12">
      <t>メイ</t>
    </rPh>
    <rPh sb="13" eb="14">
      <t>コ</t>
    </rPh>
    <rPh sb="16" eb="18">
      <t>バアイ</t>
    </rPh>
    <rPh sb="19" eb="21">
      <t>ベッシ</t>
    </rPh>
    <rPh sb="26" eb="27">
      <t>ゴ</t>
    </rPh>
    <rPh sb="27" eb="29">
      <t>テイシュツ</t>
    </rPh>
    <phoneticPr fontId="3"/>
  </si>
  <si>
    <t>※様式の枠内に収まらない場合は、別紙を作成し添付してください。</t>
    <phoneticPr fontId="3"/>
  </si>
  <si>
    <t>※決定通知以降の項目変更や、見積業者からの変更は認められません。</t>
    <rPh sb="1" eb="3">
      <t>ケッテイ</t>
    </rPh>
    <rPh sb="3" eb="5">
      <t>ツウチ</t>
    </rPh>
    <rPh sb="5" eb="7">
      <t>イコウ</t>
    </rPh>
    <rPh sb="8" eb="10">
      <t>コウモク</t>
    </rPh>
    <rPh sb="10" eb="12">
      <t>ヘンコウ</t>
    </rPh>
    <rPh sb="14" eb="16">
      <t>ミツモリ</t>
    </rPh>
    <rPh sb="16" eb="18">
      <t>ギョウシャ</t>
    </rPh>
    <rPh sb="21" eb="23">
      <t>ヘンコウ</t>
    </rPh>
    <rPh sb="24" eb="25">
      <t>ミト</t>
    </rPh>
    <phoneticPr fontId="4"/>
  </si>
  <si>
    <t>※本事業で得た個人情報は、本事業内のみで使用します。</t>
    <phoneticPr fontId="3"/>
  </si>
  <si>
    <t>＊事務局より連絡する場合がありますので、つながりやすい連絡先を御記入ください。</t>
    <rPh sb="31" eb="32">
      <t>ゴ</t>
    </rPh>
    <phoneticPr fontId="3"/>
  </si>
  <si>
    <t>※転居等、出発地が現住所と異なる場合は出発地（駅名/バス停名）及びその理由を記入してください</t>
    <rPh sb="1" eb="3">
      <t>テンキョ</t>
    </rPh>
    <rPh sb="3" eb="4">
      <t>ナド</t>
    </rPh>
    <rPh sb="5" eb="8">
      <t>シュッパツチ</t>
    </rPh>
    <rPh sb="9" eb="12">
      <t>ゲンジュウショ</t>
    </rPh>
    <rPh sb="13" eb="14">
      <t>コト</t>
    </rPh>
    <rPh sb="16" eb="18">
      <t>バアイ</t>
    </rPh>
    <rPh sb="19" eb="21">
      <t>シュッパツ</t>
    </rPh>
    <rPh sb="21" eb="22">
      <t>チ</t>
    </rPh>
    <rPh sb="23" eb="24">
      <t>エキ</t>
    </rPh>
    <rPh sb="28" eb="29">
      <t>テイ</t>
    </rPh>
    <rPh sb="29" eb="30">
      <t>メイ</t>
    </rPh>
    <rPh sb="31" eb="32">
      <t>オヨ</t>
    </rPh>
    <rPh sb="35" eb="37">
      <t>リユウ</t>
    </rPh>
    <rPh sb="38" eb="40">
      <t>キニュウ</t>
    </rPh>
    <phoneticPr fontId="4"/>
  </si>
  <si>
    <t>次年度担当者が変更の場合でも、校内で情報共有の環境整備が出来ている</t>
    <rPh sb="7" eb="9">
      <t>ヘンコウ</t>
    </rPh>
    <rPh sb="10" eb="12">
      <t>バアイ</t>
    </rPh>
    <rPh sb="18" eb="20">
      <t>ジョウホウ</t>
    </rPh>
    <rPh sb="20" eb="22">
      <t>キョウユウ</t>
    </rPh>
    <rPh sb="23" eb="25">
      <t>カンキョウ</t>
    </rPh>
    <rPh sb="25" eb="27">
      <t>セイビ</t>
    </rPh>
    <phoneticPr fontId="3"/>
  </si>
  <si>
    <t>-</t>
    <phoneticPr fontId="3"/>
  </si>
  <si>
    <t>連絡可能時間帯</t>
    <rPh sb="0" eb="2">
      <t>レンラク</t>
    </rPh>
    <rPh sb="2" eb="4">
      <t>カノウ</t>
    </rPh>
    <rPh sb="4" eb="6">
      <t>ジカン</t>
    </rPh>
    <rPh sb="6" eb="7">
      <t>タイ</t>
    </rPh>
    <phoneticPr fontId="4"/>
  </si>
  <si>
    <t>全校児童生徒数</t>
    <rPh sb="0" eb="2">
      <t>ぜんこう</t>
    </rPh>
    <rPh sb="2" eb="4">
      <t>じどう</t>
    </rPh>
    <rPh sb="4" eb="6">
      <t>せいと</t>
    </rPh>
    <rPh sb="6" eb="7">
      <t>すう</t>
    </rPh>
    <phoneticPr fontId="4" type="Hiragana" alignment="distributed"/>
  </si>
  <si>
    <t>01</t>
    <phoneticPr fontId="4"/>
  </si>
  <si>
    <t>02</t>
    <phoneticPr fontId="4"/>
  </si>
  <si>
    <t>03</t>
    <phoneticPr fontId="4"/>
  </si>
  <si>
    <t>04</t>
    <phoneticPr fontId="4"/>
  </si>
  <si>
    <t>05</t>
    <phoneticPr fontId="4"/>
  </si>
  <si>
    <t>06</t>
    <phoneticPr fontId="4"/>
  </si>
  <si>
    <t>07</t>
    <phoneticPr fontId="4"/>
  </si>
  <si>
    <t>08</t>
    <phoneticPr fontId="4"/>
  </si>
  <si>
    <t>09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</si>
  <si>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</si>
  <si>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</si>
  <si>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</si>
  <si>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</si>
  <si>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</si>
  <si>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</si>
  <si>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</si>
  <si>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</si>
  <si>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</si>
  <si>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</si>
  <si>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</si>
  <si>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</si>
  <si>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</si>
  <si>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</si>
  <si>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24</t>
    <phoneticPr fontId="4"/>
  </si>
  <si>
    <t>25</t>
    <phoneticPr fontId="4"/>
  </si>
  <si>
    <t>26</t>
    <phoneticPr fontId="4"/>
  </si>
  <si>
    <t>27</t>
    <phoneticPr fontId="4"/>
  </si>
  <si>
    <t>28</t>
    <phoneticPr fontId="4"/>
  </si>
  <si>
    <t>29</t>
    <phoneticPr fontId="4"/>
  </si>
  <si>
    <t>30</t>
    <phoneticPr fontId="4"/>
  </si>
  <si>
    <t>31</t>
    <phoneticPr fontId="4"/>
  </si>
  <si>
    <t>32</t>
    <phoneticPr fontId="4"/>
  </si>
  <si>
    <t>33</t>
    <phoneticPr fontId="4"/>
  </si>
  <si>
    <t>34</t>
    <phoneticPr fontId="4"/>
  </si>
  <si>
    <t>35</t>
    <phoneticPr fontId="4"/>
  </si>
  <si>
    <t>36</t>
    <phoneticPr fontId="4"/>
  </si>
  <si>
    <t>37</t>
    <phoneticPr fontId="4"/>
  </si>
  <si>
    <t>38</t>
    <phoneticPr fontId="4"/>
  </si>
  <si>
    <t>39</t>
    <phoneticPr fontId="4"/>
  </si>
  <si>
    <t>40</t>
    <phoneticPr fontId="4"/>
  </si>
  <si>
    <t>41</t>
    <phoneticPr fontId="4"/>
  </si>
  <si>
    <t>42</t>
    <phoneticPr fontId="4"/>
  </si>
  <si>
    <t>43</t>
    <phoneticPr fontId="4"/>
  </si>
  <si>
    <t>44</t>
    <phoneticPr fontId="4"/>
  </si>
  <si>
    <t>45</t>
    <phoneticPr fontId="4"/>
  </si>
  <si>
    <t>46</t>
    <phoneticPr fontId="4"/>
  </si>
  <si>
    <t>47</t>
    <phoneticPr fontId="4"/>
  </si>
  <si>
    <t>学校種CD</t>
    <rPh sb="0" eb="2">
      <t>ガッコウ</t>
    </rPh>
    <rPh sb="2" eb="3">
      <t>シュ</t>
    </rPh>
    <phoneticPr fontId="4"/>
  </si>
  <si>
    <t>学校種</t>
    <rPh sb="0" eb="2">
      <t>ガッコウ</t>
    </rPh>
    <rPh sb="2" eb="3">
      <t>タネ</t>
    </rPh>
    <phoneticPr fontId="4"/>
  </si>
  <si>
    <t>都道府県CD</t>
    <rPh sb="0" eb="4">
      <t>トドウフケン</t>
    </rPh>
    <phoneticPr fontId="4"/>
  </si>
  <si>
    <t>都道府県名</t>
    <rPh sb="0" eb="5">
      <t>トドウフケンメイ</t>
    </rPh>
    <phoneticPr fontId="4"/>
  </si>
  <si>
    <t>設置区分</t>
    <rPh sb="0" eb="4">
      <t>セッチクブン</t>
    </rPh>
    <phoneticPr fontId="4"/>
  </si>
  <si>
    <t>設置区分名</t>
    <rPh sb="0" eb="5">
      <t>セッチクブンメイ</t>
    </rPh>
    <phoneticPr fontId="4"/>
  </si>
  <si>
    <t>A1</t>
    <phoneticPr fontId="4"/>
  </si>
  <si>
    <t>幼稚園</t>
    <rPh sb="0" eb="3">
      <t>ヨウチエン</t>
    </rPh>
    <phoneticPr fontId="4"/>
  </si>
  <si>
    <t>北海道</t>
    <phoneticPr fontId="4"/>
  </si>
  <si>
    <t>1</t>
    <phoneticPr fontId="4"/>
  </si>
  <si>
    <t>国立</t>
    <rPh sb="0" eb="2">
      <t>コクリツ</t>
    </rPh>
    <phoneticPr fontId="4"/>
  </si>
  <si>
    <t>A2</t>
    <phoneticPr fontId="4"/>
  </si>
  <si>
    <t>2</t>
    <phoneticPr fontId="4"/>
  </si>
  <si>
    <t>B1</t>
    <phoneticPr fontId="4"/>
  </si>
  <si>
    <t>3</t>
    <phoneticPr fontId="4"/>
  </si>
  <si>
    <t>C1</t>
    <phoneticPr fontId="4"/>
  </si>
  <si>
    <t>C2</t>
    <phoneticPr fontId="4"/>
  </si>
  <si>
    <t>D1</t>
    <phoneticPr fontId="4"/>
  </si>
  <si>
    <t>D2</t>
    <phoneticPr fontId="4"/>
  </si>
  <si>
    <t>E1</t>
    <phoneticPr fontId="4"/>
  </si>
  <si>
    <t>F1</t>
    <phoneticPr fontId="4"/>
  </si>
  <si>
    <t>F2</t>
    <phoneticPr fontId="4"/>
  </si>
  <si>
    <t>G1</t>
    <phoneticPr fontId="4"/>
  </si>
  <si>
    <t>幼保連携型認定こども園</t>
    <rPh sb="0" eb="7">
      <t>ヨウホレンケイガタニンテイ</t>
    </rPh>
    <rPh sb="10" eb="11">
      <t>エン</t>
    </rPh>
    <phoneticPr fontId="4"/>
  </si>
  <si>
    <t>小学校</t>
    <rPh sb="0" eb="3">
      <t>ショウガッコウ</t>
    </rPh>
    <phoneticPr fontId="4"/>
  </si>
  <si>
    <t>中学校</t>
    <rPh sb="0" eb="3">
      <t>チュウガッコウ</t>
    </rPh>
    <phoneticPr fontId="4"/>
  </si>
  <si>
    <t>義務教育学校</t>
    <rPh sb="0" eb="6">
      <t>ギムキョウイクガッコウ</t>
    </rPh>
    <phoneticPr fontId="4"/>
  </si>
  <si>
    <t>高等学校</t>
    <rPh sb="0" eb="4">
      <t>コウトウガッコウ</t>
    </rPh>
    <phoneticPr fontId="4"/>
  </si>
  <si>
    <t>中等教育学校</t>
    <rPh sb="0" eb="6">
      <t>チュウトウキョウイクガッコウ</t>
    </rPh>
    <phoneticPr fontId="4"/>
  </si>
  <si>
    <t>特別支援学校</t>
    <rPh sb="0" eb="6">
      <t>トクベツシエンガッコウ</t>
    </rPh>
    <phoneticPr fontId="4"/>
  </si>
  <si>
    <t>大学</t>
    <rPh sb="0" eb="2">
      <t>ダイガク</t>
    </rPh>
    <phoneticPr fontId="4"/>
  </si>
  <si>
    <t>短期大学</t>
    <rPh sb="0" eb="4">
      <t>タンキダイガク</t>
    </rPh>
    <phoneticPr fontId="4"/>
  </si>
  <si>
    <t>高等専門学校</t>
    <rPh sb="0" eb="6">
      <t>コウトウセンモンガッコウ</t>
    </rPh>
    <phoneticPr fontId="4"/>
  </si>
  <si>
    <t>専修学校</t>
    <rPh sb="0" eb="4">
      <t>センシュウガッコウ</t>
    </rPh>
    <phoneticPr fontId="4"/>
  </si>
  <si>
    <t>各種学校</t>
    <rPh sb="0" eb="4">
      <t>カクシュガッコウ</t>
    </rPh>
    <phoneticPr fontId="4"/>
  </si>
  <si>
    <t>H1</t>
    <phoneticPr fontId="4"/>
  </si>
  <si>
    <t>H2</t>
    <phoneticPr fontId="4"/>
  </si>
  <si>
    <t>青森県</t>
    <phoneticPr fontId="4"/>
  </si>
  <si>
    <t>岩手県</t>
    <phoneticPr fontId="4"/>
  </si>
  <si>
    <t>宮城県</t>
    <phoneticPr fontId="4"/>
  </si>
  <si>
    <t>秋田県</t>
    <phoneticPr fontId="4"/>
  </si>
  <si>
    <t>山形県</t>
    <phoneticPr fontId="4"/>
  </si>
  <si>
    <t>福島県</t>
    <phoneticPr fontId="4"/>
  </si>
  <si>
    <t>茨城県</t>
    <phoneticPr fontId="4"/>
  </si>
  <si>
    <t>栃木県</t>
    <phoneticPr fontId="4"/>
  </si>
  <si>
    <t>群馬県</t>
    <phoneticPr fontId="4"/>
  </si>
  <si>
    <t>埼玉県</t>
    <phoneticPr fontId="4"/>
  </si>
  <si>
    <t>千葉県</t>
    <phoneticPr fontId="4"/>
  </si>
  <si>
    <t>東京都</t>
    <phoneticPr fontId="4"/>
  </si>
  <si>
    <t>神奈川県</t>
    <phoneticPr fontId="4"/>
  </si>
  <si>
    <t>新潟県</t>
    <phoneticPr fontId="4"/>
  </si>
  <si>
    <t>富山県</t>
    <phoneticPr fontId="4"/>
  </si>
  <si>
    <t>石川県</t>
    <phoneticPr fontId="4"/>
  </si>
  <si>
    <t>福井県</t>
    <phoneticPr fontId="4"/>
  </si>
  <si>
    <t>山梨県</t>
    <phoneticPr fontId="4"/>
  </si>
  <si>
    <t>長野県</t>
    <phoneticPr fontId="4"/>
  </si>
  <si>
    <t>岐阜県</t>
    <phoneticPr fontId="4"/>
  </si>
  <si>
    <t>静岡県</t>
    <phoneticPr fontId="4"/>
  </si>
  <si>
    <t>愛知県</t>
    <phoneticPr fontId="4"/>
  </si>
  <si>
    <t>三重県</t>
    <phoneticPr fontId="4"/>
  </si>
  <si>
    <t>滋賀県</t>
    <phoneticPr fontId="4"/>
  </si>
  <si>
    <t>京都府</t>
    <phoneticPr fontId="4"/>
  </si>
  <si>
    <t>大阪府</t>
    <phoneticPr fontId="4"/>
  </si>
  <si>
    <t>兵庫県</t>
    <phoneticPr fontId="4"/>
  </si>
  <si>
    <t>奈良県</t>
    <phoneticPr fontId="4"/>
  </si>
  <si>
    <t>和歌山県</t>
    <phoneticPr fontId="4"/>
  </si>
  <si>
    <t>鳥取県</t>
    <phoneticPr fontId="4"/>
  </si>
  <si>
    <t>島根県</t>
    <phoneticPr fontId="4"/>
  </si>
  <si>
    <t>岡山県</t>
    <phoneticPr fontId="4"/>
  </si>
  <si>
    <t>広島県</t>
    <phoneticPr fontId="4"/>
  </si>
  <si>
    <t>山口県</t>
    <phoneticPr fontId="4"/>
  </si>
  <si>
    <t>徳島県</t>
    <phoneticPr fontId="4"/>
  </si>
  <si>
    <t>香川県</t>
    <phoneticPr fontId="4"/>
  </si>
  <si>
    <t>愛媛県</t>
    <phoneticPr fontId="4"/>
  </si>
  <si>
    <t>高知県</t>
    <phoneticPr fontId="4"/>
  </si>
  <si>
    <t>福岡県</t>
    <phoneticPr fontId="4"/>
  </si>
  <si>
    <t>佐賀県</t>
    <phoneticPr fontId="4"/>
  </si>
  <si>
    <t>長崎県</t>
    <phoneticPr fontId="4"/>
  </si>
  <si>
    <t>熊本県</t>
    <phoneticPr fontId="4"/>
  </si>
  <si>
    <t>大分県</t>
    <phoneticPr fontId="4"/>
  </si>
  <si>
    <t>宮崎県</t>
    <phoneticPr fontId="4"/>
  </si>
  <si>
    <t>鹿児島県</t>
    <phoneticPr fontId="4"/>
  </si>
  <si>
    <t>沖縄県</t>
    <phoneticPr fontId="4"/>
  </si>
  <si>
    <t>公立</t>
    <rPh sb="0" eb="2">
      <t>コウリツ</t>
    </rPh>
    <phoneticPr fontId="4"/>
  </si>
  <si>
    <t>私立</t>
    <rPh sb="0" eb="2">
      <t>シリツ</t>
    </rPh>
    <phoneticPr fontId="4"/>
  </si>
  <si>
    <t>所属団体名</t>
    <rPh sb="0" eb="2">
      <t>ショゾク</t>
    </rPh>
    <rPh sb="2" eb="5">
      <t>ダンタイメイ</t>
    </rPh>
    <phoneticPr fontId="3"/>
  </si>
  <si>
    <t>任意団体の場合はチェックをつけてください</t>
    <rPh sb="0" eb="4">
      <t>ニンイダンタイ</t>
    </rPh>
    <rPh sb="5" eb="7">
      <t>バアイ</t>
    </rPh>
    <phoneticPr fontId="3"/>
  </si>
  <si>
    <t>2.被派遣者略歴表</t>
    <rPh sb="2" eb="3">
      <t>ヒ</t>
    </rPh>
    <rPh sb="3" eb="6">
      <t>ハケンシャ</t>
    </rPh>
    <rPh sb="6" eb="8">
      <t>リャクレキ</t>
    </rPh>
    <rPh sb="8" eb="9">
      <t>ヒョウ</t>
    </rPh>
    <phoneticPr fontId="9"/>
  </si>
  <si>
    <t>学校名</t>
    <rPh sb="0" eb="3">
      <t>ガッコウメイ</t>
    </rPh>
    <phoneticPr fontId="3"/>
  </si>
  <si>
    <t>日現在</t>
    <rPh sb="0" eb="1">
      <t>ニチ</t>
    </rPh>
    <phoneticPr fontId="4"/>
  </si>
  <si>
    <t>備考欄</t>
    <rPh sb="0" eb="3">
      <t>ビコウラン</t>
    </rPh>
    <phoneticPr fontId="4"/>
  </si>
  <si>
    <t>法人番号：</t>
    <rPh sb="0" eb="4">
      <t>ホウジンバンゴウ</t>
    </rPh>
    <phoneticPr fontId="3"/>
  </si>
  <si>
    <t>被派遣者（講師）と学校とで連携が取れている</t>
    <rPh sb="0" eb="1">
      <t>ヒ</t>
    </rPh>
    <rPh sb="1" eb="4">
      <t>ハケンシャ</t>
    </rPh>
    <rPh sb="5" eb="7">
      <t>コウシ</t>
    </rPh>
    <rPh sb="9" eb="11">
      <t>ガッコウ</t>
    </rPh>
    <rPh sb="13" eb="15">
      <t>レンケイ</t>
    </rPh>
    <rPh sb="16" eb="17">
      <t>ト</t>
    </rPh>
    <phoneticPr fontId="3"/>
  </si>
  <si>
    <t>計</t>
    <rPh sb="0" eb="1">
      <t>ケイ</t>
    </rPh>
    <phoneticPr fontId="4"/>
  </si>
  <si>
    <t>1.実施希望校情報</t>
    <rPh sb="2" eb="4">
      <t>ジッシ</t>
    </rPh>
    <rPh sb="4" eb="6">
      <t>キボウ</t>
    </rPh>
    <rPh sb="6" eb="7">
      <t>コウ</t>
    </rPh>
    <rPh sb="7" eb="9">
      <t>ジョウホウ</t>
    </rPh>
    <phoneticPr fontId="9"/>
  </si>
  <si>
    <t>2.実施希望内容</t>
    <rPh sb="2" eb="4">
      <t>ジッシ</t>
    </rPh>
    <rPh sb="4" eb="6">
      <t>キボウ</t>
    </rPh>
    <rPh sb="6" eb="8">
      <t>ナイヨウ</t>
    </rPh>
    <phoneticPr fontId="9"/>
  </si>
  <si>
    <t>講師氏名</t>
    <rPh sb="0" eb="2">
      <t>コウシ</t>
    </rPh>
    <rPh sb="2" eb="4">
      <t>シメイ</t>
    </rPh>
    <phoneticPr fontId="4"/>
  </si>
  <si>
    <t>中項目</t>
    <rPh sb="0" eb="3">
      <t>チュウコウモク</t>
    </rPh>
    <phoneticPr fontId="4"/>
  </si>
  <si>
    <t>様式1</t>
    <phoneticPr fontId="4"/>
  </si>
  <si>
    <t>※様式2の内容を反映します</t>
    <rPh sb="1" eb="3">
      <t>ようしき</t>
    </rPh>
    <rPh sb="5" eb="7">
      <t>ないよう</t>
    </rPh>
    <rPh sb="8" eb="10">
      <t>はんえい</t>
    </rPh>
    <phoneticPr fontId="4" type="Hiragana" alignment="distributed"/>
  </si>
  <si>
    <t>その他</t>
  </si>
  <si>
    <t>講師との関係</t>
    <rPh sb="0" eb="2">
      <t>コウシ</t>
    </rPh>
    <rPh sb="4" eb="6">
      <t>カンケイ</t>
    </rPh>
    <phoneticPr fontId="4"/>
  </si>
  <si>
    <t>卒業生</t>
    <phoneticPr fontId="4"/>
  </si>
  <si>
    <t>市町村出身</t>
    <phoneticPr fontId="4"/>
  </si>
  <si>
    <t>都道府県出身</t>
    <phoneticPr fontId="4"/>
  </si>
  <si>
    <t>文化庁協力者名簿から選択</t>
    <phoneticPr fontId="4"/>
  </si>
  <si>
    <t>学校所在地在住・在勤</t>
    <phoneticPr fontId="4"/>
  </si>
  <si>
    <t>その他</t>
    <rPh sb="2" eb="3">
      <t>ホカ</t>
    </rPh>
    <phoneticPr fontId="4"/>
  </si>
  <si>
    <t>特になし</t>
    <phoneticPr fontId="4"/>
  </si>
  <si>
    <t>第1回</t>
    <rPh sb="0" eb="1">
      <t>ダイ</t>
    </rPh>
    <rPh sb="2" eb="3">
      <t>カイ</t>
    </rPh>
    <phoneticPr fontId="9"/>
  </si>
  <si>
    <t>実施時間帯</t>
    <rPh sb="0" eb="2">
      <t>ジッシ</t>
    </rPh>
    <rPh sb="2" eb="4">
      <t>ジカン</t>
    </rPh>
    <rPh sb="4" eb="5">
      <t>タイ</t>
    </rPh>
    <phoneticPr fontId="3"/>
  </si>
  <si>
    <t>学校コードVLOOKUP</t>
    <rPh sb="0" eb="2">
      <t>ガッコウ</t>
    </rPh>
    <phoneticPr fontId="4"/>
  </si>
  <si>
    <t>許諾取得済み</t>
  </si>
  <si>
    <t>日</t>
    <rPh sb="0" eb="1">
      <t>ヒ</t>
    </rPh>
    <phoneticPr fontId="4"/>
  </si>
  <si>
    <t>代表者名</t>
    <rPh sb="0" eb="3">
      <t>ダイヒョウシャ</t>
    </rPh>
    <rPh sb="3" eb="4">
      <t>メイ</t>
    </rPh>
    <phoneticPr fontId="3"/>
  </si>
  <si>
    <r>
      <t>氏名</t>
    </r>
    <r>
      <rPr>
        <sz val="9"/>
        <color indexed="8"/>
        <rFont val="游ゴシック"/>
        <family val="3"/>
        <charset val="128"/>
        <scheme val="minor"/>
      </rPr>
      <t>　※本名</t>
    </r>
    <rPh sb="0" eb="2">
      <t>シメイ</t>
    </rPh>
    <rPh sb="4" eb="6">
      <t>ホンミョウ</t>
    </rPh>
    <phoneticPr fontId="4"/>
  </si>
  <si>
    <t>実施合計</t>
    <rPh sb="0" eb="2">
      <t>ジッシ</t>
    </rPh>
    <rPh sb="2" eb="4">
      <t>ゴウケイ</t>
    </rPh>
    <phoneticPr fontId="4"/>
  </si>
  <si>
    <t>参加児童生徒数</t>
    <rPh sb="0" eb="2">
      <t>サンカ</t>
    </rPh>
    <rPh sb="2" eb="4">
      <t>ジドウ</t>
    </rPh>
    <rPh sb="4" eb="6">
      <t>セイト</t>
    </rPh>
    <rPh sb="6" eb="7">
      <t>スウ</t>
    </rPh>
    <phoneticPr fontId="4"/>
  </si>
  <si>
    <t>名</t>
    <rPh sb="0" eb="1">
      <t>めい</t>
    </rPh>
    <phoneticPr fontId="4" type="Hiragana" alignment="distributed"/>
  </si>
  <si>
    <t>許諾が必要</t>
    <phoneticPr fontId="4"/>
  </si>
  <si>
    <t xml:space="preserve">許諾は不要 </t>
    <phoneticPr fontId="4"/>
  </si>
  <si>
    <t>著作権</t>
    <rPh sb="0" eb="3">
      <t>チョサクケン</t>
    </rPh>
    <phoneticPr fontId="4"/>
  </si>
  <si>
    <t>許諾未取得</t>
    <phoneticPr fontId="4"/>
  </si>
  <si>
    <t>全校児童/生徒</t>
    <phoneticPr fontId="3"/>
  </si>
  <si>
    <t>学年単位</t>
    <phoneticPr fontId="3"/>
  </si>
  <si>
    <t>学級単位</t>
    <phoneticPr fontId="3"/>
  </si>
  <si>
    <t>生徒単位</t>
    <rPh sb="0" eb="4">
      <t>セイトタンイ</t>
    </rPh>
    <phoneticPr fontId="4"/>
  </si>
  <si>
    <t>事業内容</t>
    <rPh sb="0" eb="2">
      <t>ジギョウ</t>
    </rPh>
    <rPh sb="2" eb="4">
      <t>ナイヨウ</t>
    </rPh>
    <phoneticPr fontId="4"/>
  </si>
  <si>
    <t>（具体的な内容をお書きください）　100文字以上250文字以内目安</t>
    <rPh sb="31" eb="33">
      <t>メヤス</t>
    </rPh>
    <phoneticPr fontId="3"/>
  </si>
  <si>
    <t>VLOOKUP</t>
    <phoneticPr fontId="4"/>
  </si>
  <si>
    <t>補助者
謝金額</t>
    <rPh sb="0" eb="3">
      <t>ほじょしゃ</t>
    </rPh>
    <rPh sb="4" eb="6">
      <t>しゃきん</t>
    </rPh>
    <rPh sb="6" eb="7">
      <t>がく</t>
    </rPh>
    <phoneticPr fontId="4" type="Hiragana" alignment="distributed"/>
  </si>
  <si>
    <t>合同開催</t>
    <rPh sb="0" eb="2">
      <t>ごうどう</t>
    </rPh>
    <rPh sb="2" eb="4">
      <t>かいさい</t>
    </rPh>
    <phoneticPr fontId="4" type="Hiragana" alignment="distributed"/>
  </si>
  <si>
    <t>計</t>
    <phoneticPr fontId="3"/>
  </si>
  <si>
    <t>名</t>
    <rPh sb="0" eb="1">
      <t>メイ</t>
    </rPh>
    <phoneticPr fontId="3"/>
  </si>
  <si>
    <t>NO</t>
    <phoneticPr fontId="3"/>
  </si>
  <si>
    <t>円</t>
    <rPh sb="0" eb="1">
      <t>エン</t>
    </rPh>
    <phoneticPr fontId="3"/>
  </si>
  <si>
    <t/>
  </si>
  <si>
    <t>補助者1</t>
    <rPh sb="0" eb="3">
      <t>ホジョシャ</t>
    </rPh>
    <phoneticPr fontId="4"/>
  </si>
  <si>
    <t>補助者2</t>
    <rPh sb="0" eb="3">
      <t>ホジョシャ</t>
    </rPh>
    <phoneticPr fontId="4"/>
  </si>
  <si>
    <t>補助者3</t>
    <rPh sb="0" eb="3">
      <t>ホジョシャ</t>
    </rPh>
    <phoneticPr fontId="4"/>
  </si>
  <si>
    <t>補助者4</t>
    <rPh sb="0" eb="3">
      <t>ホジョシャ</t>
    </rPh>
    <phoneticPr fontId="4"/>
  </si>
  <si>
    <t>補助者5</t>
    <rPh sb="0" eb="3">
      <t>ホジョシャ</t>
    </rPh>
    <phoneticPr fontId="4"/>
  </si>
  <si>
    <t>補助者6</t>
    <rPh sb="0" eb="3">
      <t>ホジョシャ</t>
    </rPh>
    <phoneticPr fontId="4"/>
  </si>
  <si>
    <t>補助者7</t>
    <rPh sb="0" eb="3">
      <t>ホジョシャ</t>
    </rPh>
    <phoneticPr fontId="4"/>
  </si>
  <si>
    <t>補助者8</t>
    <rPh sb="0" eb="3">
      <t>ホジョシャ</t>
    </rPh>
    <phoneticPr fontId="4"/>
  </si>
  <si>
    <t>補助者9</t>
    <rPh sb="0" eb="3">
      <t>ホジョシャ</t>
    </rPh>
    <phoneticPr fontId="4"/>
  </si>
  <si>
    <t>補助者10</t>
    <rPh sb="0" eb="3">
      <t>ホジョシャ</t>
    </rPh>
    <phoneticPr fontId="4"/>
  </si>
  <si>
    <t>補助者11</t>
    <rPh sb="0" eb="3">
      <t>ホジョシャ</t>
    </rPh>
    <phoneticPr fontId="4"/>
  </si>
  <si>
    <t>補助者12</t>
    <rPh sb="0" eb="3">
      <t>ホジョシャ</t>
    </rPh>
    <phoneticPr fontId="4"/>
  </si>
  <si>
    <t>補助者13</t>
    <rPh sb="0" eb="3">
      <t>ホジョシャ</t>
    </rPh>
    <phoneticPr fontId="4"/>
  </si>
  <si>
    <t>補助者14</t>
    <rPh sb="0" eb="3">
      <t>ホジョシャ</t>
    </rPh>
    <phoneticPr fontId="4"/>
  </si>
  <si>
    <t>補助者15</t>
    <rPh sb="0" eb="3">
      <t>ホジョシャ</t>
    </rPh>
    <phoneticPr fontId="4"/>
  </si>
  <si>
    <t>補助者</t>
    <rPh sb="0" eb="3">
      <t>ホジョシャ</t>
    </rPh>
    <phoneticPr fontId="4"/>
  </si>
  <si>
    <t>Vlookup用</t>
    <rPh sb="7" eb="8">
      <t>ヨウ</t>
    </rPh>
    <phoneticPr fontId="4"/>
  </si>
  <si>
    <t>第2回</t>
    <rPh sb="0" eb="1">
      <t>ダイ</t>
    </rPh>
    <rPh sb="2" eb="3">
      <t>カイ</t>
    </rPh>
    <phoneticPr fontId="9"/>
  </si>
  <si>
    <t>補助者1</t>
    <rPh sb="0" eb="3">
      <t>ホジョシャ</t>
    </rPh>
    <phoneticPr fontId="4"/>
  </si>
  <si>
    <t>補助者2</t>
    <rPh sb="0" eb="3">
      <t>ホジョシャ</t>
    </rPh>
    <phoneticPr fontId="4"/>
  </si>
  <si>
    <t>補助者3</t>
    <rPh sb="0" eb="3">
      <t>ホジョシャ</t>
    </rPh>
    <phoneticPr fontId="4"/>
  </si>
  <si>
    <t>補助者4</t>
    <rPh sb="0" eb="3">
      <t>ホジョシャ</t>
    </rPh>
    <phoneticPr fontId="4"/>
  </si>
  <si>
    <t>補助者5</t>
    <rPh sb="0" eb="3">
      <t>ホジョシャ</t>
    </rPh>
    <phoneticPr fontId="4"/>
  </si>
  <si>
    <t>補助者6</t>
    <rPh sb="0" eb="3">
      <t>ホジョシャ</t>
    </rPh>
    <phoneticPr fontId="4"/>
  </si>
  <si>
    <t>補助者7</t>
    <rPh sb="0" eb="3">
      <t>ホジョシャ</t>
    </rPh>
    <phoneticPr fontId="4"/>
  </si>
  <si>
    <t>補助者8</t>
    <rPh sb="0" eb="3">
      <t>ホジョシャ</t>
    </rPh>
    <phoneticPr fontId="4"/>
  </si>
  <si>
    <t>補助者9</t>
    <rPh sb="0" eb="3">
      <t>ホジョシャ</t>
    </rPh>
    <phoneticPr fontId="4"/>
  </si>
  <si>
    <t>補助者10</t>
    <rPh sb="0" eb="3">
      <t>ホジョシャ</t>
    </rPh>
    <phoneticPr fontId="4"/>
  </si>
  <si>
    <t>補助者11</t>
    <rPh sb="0" eb="3">
      <t>ホジョシャ</t>
    </rPh>
    <phoneticPr fontId="4"/>
  </si>
  <si>
    <t>補助者12</t>
    <rPh sb="0" eb="3">
      <t>ホジョシャ</t>
    </rPh>
    <phoneticPr fontId="4"/>
  </si>
  <si>
    <t>補助者13</t>
    <rPh sb="0" eb="3">
      <t>ホジョシャ</t>
    </rPh>
    <phoneticPr fontId="4"/>
  </si>
  <si>
    <t>補助者14</t>
    <rPh sb="0" eb="3">
      <t>ホジョシャ</t>
    </rPh>
    <phoneticPr fontId="4"/>
  </si>
  <si>
    <t>※講師謝金は1回あたり35,650円で自動計算・反映されます。</t>
    <rPh sb="1" eb="3">
      <t>コウシ</t>
    </rPh>
    <rPh sb="3" eb="5">
      <t>シャキン</t>
    </rPh>
    <rPh sb="7" eb="8">
      <t>カイ</t>
    </rPh>
    <rPh sb="17" eb="18">
      <t>エン</t>
    </rPh>
    <rPh sb="19" eb="23">
      <t>ジドウケイサン</t>
    </rPh>
    <rPh sb="24" eb="26">
      <t>ハンエイ</t>
    </rPh>
    <phoneticPr fontId="3"/>
  </si>
  <si>
    <t>※旅費が0円の場合も記入してください。</t>
    <rPh sb="1" eb="3">
      <t>リョヒ</t>
    </rPh>
    <rPh sb="5" eb="6">
      <t>エン</t>
    </rPh>
    <rPh sb="7" eb="9">
      <t>バアイ</t>
    </rPh>
    <rPh sb="10" eb="12">
      <t>キニュウ</t>
    </rPh>
    <phoneticPr fontId="3"/>
  </si>
  <si>
    <t>謝金・旅費</t>
    <rPh sb="0" eb="2">
      <t>シャキン</t>
    </rPh>
    <rPh sb="3" eb="5">
      <t>リョヒ</t>
    </rPh>
    <phoneticPr fontId="9"/>
  </si>
  <si>
    <t>補助者15</t>
    <rPh sb="0" eb="3">
      <t>ホジョシャ</t>
    </rPh>
    <phoneticPr fontId="4"/>
  </si>
  <si>
    <t>講演等諸雑費</t>
    <rPh sb="0" eb="2">
      <t>コウエン</t>
    </rPh>
    <rPh sb="2" eb="3">
      <t>ナド</t>
    </rPh>
    <rPh sb="3" eb="4">
      <t>ショ</t>
    </rPh>
    <rPh sb="4" eb="6">
      <t>ザッピ</t>
    </rPh>
    <phoneticPr fontId="9"/>
  </si>
  <si>
    <t>編曲料</t>
  </si>
  <si>
    <t>運搬費</t>
  </si>
  <si>
    <t>消耗品</t>
  </si>
  <si>
    <t>レンタル費</t>
  </si>
  <si>
    <t>著作権使用料</t>
  </si>
  <si>
    <t>諸雑費</t>
    <rPh sb="0" eb="3">
      <t>ショザッピ</t>
    </rPh>
    <phoneticPr fontId="4"/>
  </si>
  <si>
    <t>※種別：「運搬費」「消耗品」「レンタル費」「著作権使用料」「編曲料」「その他」のいずれかを選択してください。</t>
    <rPh sb="1" eb="3">
      <t>シュベツ</t>
    </rPh>
    <rPh sb="2" eb="3">
      <t>ザッシュ</t>
    </rPh>
    <rPh sb="5" eb="7">
      <t>ウンパン</t>
    </rPh>
    <rPh sb="7" eb="8">
      <t>ヒ</t>
    </rPh>
    <rPh sb="10" eb="12">
      <t>ショウモウ</t>
    </rPh>
    <rPh sb="12" eb="13">
      <t>ヒン</t>
    </rPh>
    <rPh sb="19" eb="20">
      <t>ヒ</t>
    </rPh>
    <rPh sb="22" eb="25">
      <t>チョサクケン</t>
    </rPh>
    <rPh sb="25" eb="28">
      <t>シヨウリョウ</t>
    </rPh>
    <rPh sb="30" eb="32">
      <t>ヘンキョク</t>
    </rPh>
    <rPh sb="32" eb="33">
      <t>リョウ</t>
    </rPh>
    <rPh sb="37" eb="38">
      <t>タ</t>
    </rPh>
    <rPh sb="45" eb="47">
      <t>センタク</t>
    </rPh>
    <phoneticPr fontId="3"/>
  </si>
  <si>
    <t>※金額の根拠書類（業者からの見積書）を添付してください。</t>
    <rPh sb="1" eb="3">
      <t>キンガク</t>
    </rPh>
    <rPh sb="4" eb="6">
      <t>コンキョ</t>
    </rPh>
    <rPh sb="6" eb="8">
      <t>ショルイ</t>
    </rPh>
    <rPh sb="9" eb="11">
      <t>ギョウシャ</t>
    </rPh>
    <rPh sb="14" eb="17">
      <t>ミツモリショ</t>
    </rPh>
    <rPh sb="19" eb="21">
      <t>テンプ</t>
    </rPh>
    <phoneticPr fontId="3"/>
  </si>
  <si>
    <t>被派遣者</t>
    <rPh sb="0" eb="4">
      <t>ヒハケンシャ</t>
    </rPh>
    <phoneticPr fontId="4"/>
  </si>
  <si>
    <t>様式5</t>
    <rPh sb="0" eb="2">
      <t>ヨウシキ</t>
    </rPh>
    <phoneticPr fontId="4"/>
  </si>
  <si>
    <t>旅費計算</t>
    <rPh sb="0" eb="2">
      <t>リョヒ</t>
    </rPh>
    <rPh sb="2" eb="4">
      <t>ケイサン</t>
    </rPh>
    <phoneticPr fontId="9"/>
  </si>
  <si>
    <t>最寄り駅</t>
    <phoneticPr fontId="3"/>
  </si>
  <si>
    <t>路線名／運行</t>
    <rPh sb="0" eb="2">
      <t>ロセン</t>
    </rPh>
    <rPh sb="2" eb="3">
      <t>メイ</t>
    </rPh>
    <rPh sb="4" eb="6">
      <t>ウンコウ</t>
    </rPh>
    <phoneticPr fontId="3"/>
  </si>
  <si>
    <t>交通費
小計</t>
    <phoneticPr fontId="3"/>
  </si>
  <si>
    <t>車賃合計</t>
    <rPh sb="0" eb="1">
      <t>クルマ</t>
    </rPh>
    <rPh sb="1" eb="2">
      <t>チン</t>
    </rPh>
    <rPh sb="2" eb="4">
      <t>ゴウケイ</t>
    </rPh>
    <phoneticPr fontId="3"/>
  </si>
  <si>
    <t>交通費合計</t>
    <rPh sb="0" eb="3">
      <t>コウツウヒ</t>
    </rPh>
    <rPh sb="3" eb="5">
      <t>ゴウケイ</t>
    </rPh>
    <phoneticPr fontId="3"/>
  </si>
  <si>
    <t>宿泊費合計</t>
    <rPh sb="0" eb="3">
      <t>シュクハクヒ</t>
    </rPh>
    <rPh sb="3" eb="5">
      <t>ゴウケイ</t>
    </rPh>
    <phoneticPr fontId="3"/>
  </si>
  <si>
    <t>旅費合計</t>
    <rPh sb="0" eb="2">
      <t>リョヒ</t>
    </rPh>
    <rPh sb="2" eb="4">
      <t>ゴウケイ</t>
    </rPh>
    <phoneticPr fontId="4"/>
  </si>
  <si>
    <t>学校種</t>
    <rPh sb="0" eb="3">
      <t>ガッコウシュ</t>
    </rPh>
    <phoneticPr fontId="4"/>
  </si>
  <si>
    <t>都道府県</t>
    <rPh sb="0" eb="4">
      <t>トドウフケン</t>
    </rPh>
    <phoneticPr fontId="4"/>
  </si>
  <si>
    <t>設置</t>
    <rPh sb="0" eb="2">
      <t>セッチ</t>
    </rPh>
    <phoneticPr fontId="4"/>
  </si>
  <si>
    <t>単位</t>
    <rPh sb="0" eb="2">
      <t>タンイ</t>
    </rPh>
    <phoneticPr fontId="3"/>
  </si>
  <si>
    <t>　</t>
    <phoneticPr fontId="4"/>
  </si>
  <si>
    <t>教科名</t>
    <phoneticPr fontId="3"/>
  </si>
  <si>
    <t>特別活動名</t>
    <phoneticPr fontId="3"/>
  </si>
  <si>
    <t>位置付けの内容</t>
    <phoneticPr fontId="3"/>
  </si>
  <si>
    <r>
      <t>※本事業の旅費基準に従って計上してください。
※</t>
    </r>
    <r>
      <rPr>
        <u/>
        <sz val="9"/>
        <rFont val="ＭＳ Ｐゴシック"/>
        <family val="3"/>
        <charset val="128"/>
      </rPr>
      <t>乗り換え毎に行を分けて</t>
    </r>
    <r>
      <rPr>
        <sz val="9"/>
        <rFont val="ＭＳ Ｐゴシック"/>
        <family val="3"/>
        <charset val="128"/>
      </rPr>
      <t>記入してください。但しＪＲなど交通機関が同一の場合には、
　　通し料金で計上してください。（ＪＲ以外は私鉄としてください）
※交通機関名欄は、プルダウンより選択してください。
※距離を必ず記入してください。</t>
    </r>
    <rPh sb="1" eb="2">
      <t>ホン</t>
    </rPh>
    <rPh sb="2" eb="4">
      <t>ジギョウ</t>
    </rPh>
    <rPh sb="5" eb="7">
      <t>リョヒ</t>
    </rPh>
    <rPh sb="7" eb="9">
      <t>キジュン</t>
    </rPh>
    <rPh sb="10" eb="11">
      <t>シタガ</t>
    </rPh>
    <rPh sb="13" eb="15">
      <t>ケイジョウ</t>
    </rPh>
    <rPh sb="24" eb="25">
      <t>ノ</t>
    </rPh>
    <rPh sb="26" eb="27">
      <t>カ</t>
    </rPh>
    <rPh sb="28" eb="29">
      <t>ゴト</t>
    </rPh>
    <rPh sb="30" eb="31">
      <t>ギョウ</t>
    </rPh>
    <rPh sb="32" eb="33">
      <t>ワ</t>
    </rPh>
    <rPh sb="35" eb="37">
      <t>キニュウ</t>
    </rPh>
    <rPh sb="44" eb="45">
      <t>タダ</t>
    </rPh>
    <rPh sb="50" eb="54">
      <t>コウツウキカン</t>
    </rPh>
    <rPh sb="55" eb="57">
      <t>ドウイツ</t>
    </rPh>
    <rPh sb="58" eb="60">
      <t>バアイ</t>
    </rPh>
    <rPh sb="66" eb="67">
      <t>トオ</t>
    </rPh>
    <rPh sb="68" eb="70">
      <t>リョウキン</t>
    </rPh>
    <rPh sb="71" eb="73">
      <t>ケイジョウ</t>
    </rPh>
    <rPh sb="83" eb="85">
      <t>イガイ</t>
    </rPh>
    <rPh sb="86" eb="88">
      <t>シテツ</t>
    </rPh>
    <rPh sb="113" eb="115">
      <t>センタク</t>
    </rPh>
    <phoneticPr fontId="4"/>
  </si>
  <si>
    <t>団体所在地</t>
    <rPh sb="0" eb="2">
      <t>ダンタイ</t>
    </rPh>
    <rPh sb="2" eb="5">
      <t>ショザイチ</t>
    </rPh>
    <phoneticPr fontId="3"/>
  </si>
  <si>
    <t>〒</t>
    <phoneticPr fontId="3"/>
  </si>
  <si>
    <t>実施会場</t>
    <rPh sb="2" eb="4">
      <t>カイジョウ</t>
    </rPh>
    <phoneticPr fontId="4"/>
  </si>
  <si>
    <t>実施校名</t>
    <phoneticPr fontId="3"/>
  </si>
  <si>
    <t>実施校名ふりがな</t>
    <phoneticPr fontId="3"/>
  </si>
  <si>
    <t>都道府県・
政令指定都市名</t>
    <phoneticPr fontId="3"/>
  </si>
  <si>
    <t>学校コード</t>
    <phoneticPr fontId="3"/>
  </si>
  <si>
    <t>担当者名</t>
    <phoneticPr fontId="3"/>
  </si>
  <si>
    <t>引継ぎ</t>
    <rPh sb="0" eb="2">
      <t>ヒキツ</t>
    </rPh>
    <phoneticPr fontId="3"/>
  </si>
  <si>
    <t>TEL</t>
    <phoneticPr fontId="3"/>
  </si>
  <si>
    <t>連絡可能時間帯</t>
    <phoneticPr fontId="3"/>
  </si>
  <si>
    <t>メール</t>
    <phoneticPr fontId="3"/>
  </si>
  <si>
    <t>全校児童生徒数</t>
    <phoneticPr fontId="3"/>
  </si>
  <si>
    <t>備考欄</t>
    <phoneticPr fontId="3"/>
  </si>
  <si>
    <t>実施会場</t>
    <phoneticPr fontId="3"/>
  </si>
  <si>
    <t>施設名</t>
    <rPh sb="0" eb="3">
      <t>シセツメイ</t>
    </rPh>
    <phoneticPr fontId="3"/>
  </si>
  <si>
    <t>合同開催</t>
    <phoneticPr fontId="3"/>
  </si>
  <si>
    <t>参加校名</t>
    <phoneticPr fontId="3"/>
  </si>
  <si>
    <t>大項目</t>
    <phoneticPr fontId="3"/>
  </si>
  <si>
    <t>中項目</t>
    <rPh sb="0" eb="3">
      <t>チュウコウモク</t>
    </rPh>
    <phoneticPr fontId="3"/>
  </si>
  <si>
    <t>その他の場合</t>
    <rPh sb="2" eb="3">
      <t>タ</t>
    </rPh>
    <rPh sb="4" eb="6">
      <t>バアイ</t>
    </rPh>
    <phoneticPr fontId="3"/>
  </si>
  <si>
    <t>実施回数</t>
    <phoneticPr fontId="3"/>
  </si>
  <si>
    <t>講師氏名</t>
  </si>
  <si>
    <t>学校との関係</t>
    <phoneticPr fontId="3"/>
  </si>
  <si>
    <t>所属団体</t>
  </si>
  <si>
    <t>連携</t>
    <rPh sb="0" eb="2">
      <t>レンケイ</t>
    </rPh>
    <phoneticPr fontId="3"/>
  </si>
  <si>
    <t>E</t>
    <phoneticPr fontId="3"/>
  </si>
  <si>
    <t>シート名</t>
    <rPh sb="3" eb="4">
      <t>メイ</t>
    </rPh>
    <phoneticPr fontId="3"/>
  </si>
  <si>
    <t>項目</t>
    <rPh sb="0" eb="2">
      <t>コウモク</t>
    </rPh>
    <phoneticPr fontId="3"/>
  </si>
  <si>
    <t>列</t>
    <rPh sb="0" eb="1">
      <t>レツ</t>
    </rPh>
    <phoneticPr fontId="3"/>
  </si>
  <si>
    <t>行</t>
    <rPh sb="0" eb="1">
      <t>ギョウ</t>
    </rPh>
    <phoneticPr fontId="3"/>
  </si>
  <si>
    <t>AG</t>
    <phoneticPr fontId="3"/>
  </si>
  <si>
    <t>値</t>
    <rPh sb="0" eb="1">
      <t>アタイ</t>
    </rPh>
    <phoneticPr fontId="3"/>
  </si>
  <si>
    <t>AE</t>
    <phoneticPr fontId="3"/>
  </si>
  <si>
    <t>U</t>
    <phoneticPr fontId="3"/>
  </si>
  <si>
    <t>実施日</t>
    <rPh sb="0" eb="2">
      <t>ジッシ</t>
    </rPh>
    <phoneticPr fontId="4"/>
  </si>
  <si>
    <t>第3回</t>
    <phoneticPr fontId="3"/>
  </si>
  <si>
    <t>※被派遣者毎に、【様式5】旅費計算書の合計金額を記入してください。</t>
    <rPh sb="1" eb="2">
      <t>ヒ</t>
    </rPh>
    <rPh sb="2" eb="4">
      <t>ハケン</t>
    </rPh>
    <rPh sb="4" eb="5">
      <t>シャ</t>
    </rPh>
    <rPh sb="5" eb="6">
      <t>ゴト</t>
    </rPh>
    <rPh sb="9" eb="11">
      <t>ヨウシキ</t>
    </rPh>
    <rPh sb="13" eb="15">
      <t>リョヒ</t>
    </rPh>
    <rPh sb="15" eb="18">
      <t>ケイサンショ</t>
    </rPh>
    <rPh sb="19" eb="21">
      <t>ゴウケイ</t>
    </rPh>
    <rPh sb="21" eb="23">
      <t>キンガク</t>
    </rPh>
    <rPh sb="24" eb="26">
      <t>キニュウ</t>
    </rPh>
    <phoneticPr fontId="4"/>
  </si>
  <si>
    <t>日</t>
    <rPh sb="0" eb="1">
      <t>ニチ</t>
    </rPh>
    <phoneticPr fontId="4"/>
  </si>
  <si>
    <t>月</t>
    <rPh sb="0" eb="1">
      <t>ツキ</t>
    </rPh>
    <phoneticPr fontId="4"/>
  </si>
  <si>
    <t>被派遣者</t>
    <rPh sb="0" eb="1">
      <t>ヒ</t>
    </rPh>
    <rPh sb="1" eb="4">
      <t>ハケンシャ</t>
    </rPh>
    <phoneticPr fontId="3"/>
  </si>
  <si>
    <t>移動
拠点</t>
    <rPh sb="0" eb="2">
      <t>イドウ</t>
    </rPh>
    <rPh sb="3" eb="5">
      <t>キョテン</t>
    </rPh>
    <phoneticPr fontId="3"/>
  </si>
  <si>
    <t>拠点</t>
    <rPh sb="0" eb="2">
      <t>キョテン</t>
    </rPh>
    <phoneticPr fontId="3"/>
  </si>
  <si>
    <t>連続する行程</t>
    <rPh sb="0" eb="2">
      <t>レンゾク</t>
    </rPh>
    <rPh sb="4" eb="6">
      <t>コウテイ</t>
    </rPh>
    <phoneticPr fontId="4"/>
  </si>
  <si>
    <t>ありの場合</t>
    <rPh sb="3" eb="5">
      <t>バアイ</t>
    </rPh>
    <phoneticPr fontId="4"/>
  </si>
  <si>
    <t>学校名</t>
    <rPh sb="0" eb="3">
      <t>ガッコウメイ</t>
    </rPh>
    <phoneticPr fontId="4"/>
  </si>
  <si>
    <t>移動拠点</t>
    <rPh sb="0" eb="2">
      <t>イドウ</t>
    </rPh>
    <rPh sb="2" eb="4">
      <t>キョテン</t>
    </rPh>
    <phoneticPr fontId="4"/>
  </si>
  <si>
    <t>自宅</t>
    <rPh sb="0" eb="2">
      <t>ジタク</t>
    </rPh>
    <phoneticPr fontId="4"/>
  </si>
  <si>
    <t>所属先所在地</t>
    <rPh sb="0" eb="3">
      <t>ショゾクサキ</t>
    </rPh>
    <rPh sb="3" eb="6">
      <t>ショザイチ</t>
    </rPh>
    <phoneticPr fontId="4"/>
  </si>
  <si>
    <t>その他（）</t>
    <rPh sb="2" eb="3">
      <t>タ</t>
    </rPh>
    <phoneticPr fontId="4"/>
  </si>
  <si>
    <t>被派遣者氏名</t>
    <rPh sb="0" eb="1">
      <t>ヒ</t>
    </rPh>
    <rPh sb="1" eb="4">
      <t>ハケンシャ</t>
    </rPh>
    <rPh sb="4" eb="6">
      <t>シメイ</t>
    </rPh>
    <phoneticPr fontId="3"/>
  </si>
  <si>
    <t>【様式５】旅費計算書①</t>
    <phoneticPr fontId="3"/>
  </si>
  <si>
    <t>【様式５】旅費計算書②</t>
    <phoneticPr fontId="3"/>
  </si>
  <si>
    <t>【様式５】旅費計算書③</t>
    <phoneticPr fontId="3"/>
  </si>
  <si>
    <t>【様式５】旅費計算書④</t>
    <phoneticPr fontId="3"/>
  </si>
  <si>
    <t>【様式５】旅費計算書⑤</t>
    <phoneticPr fontId="3"/>
  </si>
  <si>
    <t>【様式５】旅費計算書⑥</t>
    <phoneticPr fontId="3"/>
  </si>
  <si>
    <t>【様式５】旅費計算書⑦</t>
    <phoneticPr fontId="3"/>
  </si>
  <si>
    <t>【様式５】旅費計算書⑧</t>
    <phoneticPr fontId="3"/>
  </si>
  <si>
    <t>【様式５】旅費計算書⑨</t>
    <phoneticPr fontId="3"/>
  </si>
  <si>
    <t>【様式５】旅費計算書⑩</t>
    <phoneticPr fontId="3"/>
  </si>
  <si>
    <t>【様式５】旅費計算書⑪</t>
    <phoneticPr fontId="3"/>
  </si>
  <si>
    <t>【様式５】旅費計算書⑫</t>
    <phoneticPr fontId="3"/>
  </si>
  <si>
    <t>【様式５】旅費計算書⑬</t>
    <phoneticPr fontId="3"/>
  </si>
  <si>
    <t>【様式５】旅費計算書⑭</t>
    <phoneticPr fontId="3"/>
  </si>
  <si>
    <t>【様式５】旅費計算書⑮</t>
    <phoneticPr fontId="3"/>
  </si>
  <si>
    <t>【様式５】旅費計算書⑯</t>
    <phoneticPr fontId="3"/>
  </si>
  <si>
    <t>旅費合計</t>
    <rPh sb="0" eb="2">
      <t>リョヒ</t>
    </rPh>
    <rPh sb="2" eb="4">
      <t>ゴウケイ</t>
    </rPh>
    <phoneticPr fontId="3"/>
  </si>
  <si>
    <t>【様式１】応募校調書!</t>
    <rPh sb="1" eb="3">
      <t>ヨウシキ</t>
    </rPh>
    <rPh sb="5" eb="7">
      <t>オウボ</t>
    </rPh>
    <rPh sb="7" eb="8">
      <t>コウ</t>
    </rPh>
    <rPh sb="8" eb="10">
      <t>チョウショ</t>
    </rPh>
    <phoneticPr fontId="3"/>
  </si>
  <si>
    <t>H</t>
    <phoneticPr fontId="3"/>
  </si>
  <si>
    <t>【様式２】被派遣者略歴表!</t>
    <phoneticPr fontId="3"/>
  </si>
  <si>
    <t>代表者名</t>
    <phoneticPr fontId="3"/>
  </si>
  <si>
    <t>所属団体名</t>
    <phoneticPr fontId="3"/>
  </si>
  <si>
    <t>法人番号</t>
    <phoneticPr fontId="3"/>
  </si>
  <si>
    <t>任意団体</t>
    <rPh sb="0" eb="4">
      <t>ニンイダンタイ</t>
    </rPh>
    <phoneticPr fontId="3"/>
  </si>
  <si>
    <t>郵便番号</t>
    <rPh sb="0" eb="4">
      <t>ユウビンバンゴウ</t>
    </rPh>
    <phoneticPr fontId="3"/>
  </si>
  <si>
    <t>F</t>
    <phoneticPr fontId="3"/>
  </si>
  <si>
    <t>団体所在地</t>
  </si>
  <si>
    <t>E</t>
    <phoneticPr fontId="3"/>
  </si>
  <si>
    <t>H</t>
    <phoneticPr fontId="3"/>
  </si>
  <si>
    <t>AE</t>
    <phoneticPr fontId="3"/>
  </si>
  <si>
    <t>TEL</t>
    <phoneticPr fontId="3"/>
  </si>
  <si>
    <t>AG</t>
    <phoneticPr fontId="3"/>
  </si>
  <si>
    <t>U</t>
    <phoneticPr fontId="3"/>
  </si>
  <si>
    <t>連絡可能時間帯</t>
    <phoneticPr fontId="3"/>
  </si>
  <si>
    <t>メール</t>
    <phoneticPr fontId="3"/>
  </si>
  <si>
    <t>氏名（本名）</t>
    <phoneticPr fontId="3"/>
  </si>
  <si>
    <t>C</t>
    <phoneticPr fontId="3"/>
  </si>
  <si>
    <t>講師</t>
    <rPh sb="0" eb="2">
      <t>コウシ</t>
    </rPh>
    <phoneticPr fontId="3"/>
  </si>
  <si>
    <t>A</t>
    <phoneticPr fontId="3"/>
  </si>
  <si>
    <t>ふりがな</t>
    <phoneticPr fontId="3"/>
  </si>
  <si>
    <t>芸名・活動名</t>
    <phoneticPr fontId="3"/>
  </si>
  <si>
    <t>生年月日</t>
    <phoneticPr fontId="3"/>
  </si>
  <si>
    <t>専門分野</t>
    <phoneticPr fontId="3"/>
  </si>
  <si>
    <t>活動年数</t>
    <phoneticPr fontId="3"/>
  </si>
  <si>
    <t>I</t>
    <phoneticPr fontId="3"/>
  </si>
  <si>
    <t>O</t>
    <phoneticPr fontId="3"/>
  </si>
  <si>
    <t>T</t>
    <phoneticPr fontId="3"/>
  </si>
  <si>
    <t>W</t>
    <phoneticPr fontId="3"/>
  </si>
  <si>
    <t>AD</t>
    <phoneticPr fontId="3"/>
  </si>
  <si>
    <t>【様式３】実施希望調書【様式４】経費計画書!</t>
    <phoneticPr fontId="3"/>
  </si>
  <si>
    <t>実施日</t>
    <phoneticPr fontId="3"/>
  </si>
  <si>
    <t>実施時間帯</t>
    <phoneticPr fontId="3"/>
  </si>
  <si>
    <t>実施合計</t>
    <phoneticPr fontId="3"/>
  </si>
  <si>
    <t>AC</t>
    <phoneticPr fontId="3"/>
  </si>
  <si>
    <t>教科の位置付け</t>
    <phoneticPr fontId="3"/>
  </si>
  <si>
    <t>詳細</t>
    <rPh sb="0" eb="2">
      <t>ショウサイ</t>
    </rPh>
    <phoneticPr fontId="3"/>
  </si>
  <si>
    <t>著作権</t>
    <phoneticPr fontId="3"/>
  </si>
  <si>
    <t>許諾状況</t>
    <rPh sb="0" eb="4">
      <t>キョダクジョウキョウ</t>
    </rPh>
    <phoneticPr fontId="3"/>
  </si>
  <si>
    <t>参加生徒数</t>
    <rPh sb="0" eb="2">
      <t>サンカ</t>
    </rPh>
    <rPh sb="2" eb="5">
      <t>セイトスウ</t>
    </rPh>
    <phoneticPr fontId="3"/>
  </si>
  <si>
    <t>G</t>
    <phoneticPr fontId="3"/>
  </si>
  <si>
    <t>単位</t>
    <rPh sb="0" eb="2">
      <t>タンイ</t>
    </rPh>
    <phoneticPr fontId="3"/>
  </si>
  <si>
    <t>内訳</t>
    <rPh sb="0" eb="2">
      <t>ウチワケ</t>
    </rPh>
    <phoneticPr fontId="3"/>
  </si>
  <si>
    <t>M</t>
    <phoneticPr fontId="3"/>
  </si>
  <si>
    <t>演奏</t>
    <rPh sb="0" eb="2">
      <t>エンソウ</t>
    </rPh>
    <phoneticPr fontId="3"/>
  </si>
  <si>
    <t>実技</t>
    <rPh sb="0" eb="2">
      <t>ジツギ</t>
    </rPh>
    <phoneticPr fontId="3"/>
  </si>
  <si>
    <t>R</t>
    <phoneticPr fontId="3"/>
  </si>
  <si>
    <t>単労</t>
    <rPh sb="0" eb="1">
      <t>タン</t>
    </rPh>
    <rPh sb="1" eb="2">
      <t>ロウ</t>
    </rPh>
    <phoneticPr fontId="3"/>
  </si>
  <si>
    <t>Z</t>
    <phoneticPr fontId="3"/>
  </si>
  <si>
    <t>謝金合計</t>
    <rPh sb="0" eb="2">
      <t>シャキン</t>
    </rPh>
    <rPh sb="2" eb="4">
      <t>ゴウケイ</t>
    </rPh>
    <phoneticPr fontId="3"/>
  </si>
  <si>
    <t>補助者①</t>
    <rPh sb="0" eb="3">
      <t>ホジョシャ</t>
    </rPh>
    <phoneticPr fontId="3"/>
  </si>
  <si>
    <t>補助者②</t>
    <rPh sb="0" eb="3">
      <t>ホジョシャ</t>
    </rPh>
    <phoneticPr fontId="3"/>
  </si>
  <si>
    <t>補助者③</t>
    <rPh sb="0" eb="3">
      <t>ホジョシャ</t>
    </rPh>
    <phoneticPr fontId="3"/>
  </si>
  <si>
    <t>補助者④</t>
    <rPh sb="0" eb="3">
      <t>ホジョシャ</t>
    </rPh>
    <phoneticPr fontId="3"/>
  </si>
  <si>
    <t>補助者⑤</t>
    <rPh sb="0" eb="3">
      <t>ホジョシャ</t>
    </rPh>
    <phoneticPr fontId="3"/>
  </si>
  <si>
    <t>補助者⑥</t>
    <rPh sb="0" eb="3">
      <t>ホジョシャ</t>
    </rPh>
    <phoneticPr fontId="3"/>
  </si>
  <si>
    <t>補助者⑦</t>
    <rPh sb="0" eb="3">
      <t>ホジョシャ</t>
    </rPh>
    <phoneticPr fontId="3"/>
  </si>
  <si>
    <t>補助者⑧</t>
    <rPh sb="0" eb="3">
      <t>ホジョシャ</t>
    </rPh>
    <phoneticPr fontId="3"/>
  </si>
  <si>
    <t>補助者人数</t>
    <rPh sb="0" eb="3">
      <t>ホジョシャ</t>
    </rPh>
    <rPh sb="3" eb="5">
      <t>ニンズウ</t>
    </rPh>
    <phoneticPr fontId="3"/>
  </si>
  <si>
    <t>事業内容</t>
    <phoneticPr fontId="3"/>
  </si>
  <si>
    <t>旅費合計</t>
    <rPh sb="0" eb="2">
      <t>リョヒ</t>
    </rPh>
    <rPh sb="2" eb="4">
      <t>ゴウケイ</t>
    </rPh>
    <phoneticPr fontId="3"/>
  </si>
  <si>
    <t>S</t>
    <phoneticPr fontId="3"/>
  </si>
  <si>
    <t>V</t>
    <phoneticPr fontId="3"/>
  </si>
  <si>
    <t>Y</t>
    <phoneticPr fontId="3"/>
  </si>
  <si>
    <t>諸雑費①種別</t>
    <rPh sb="0" eb="3">
      <t>ショザッピ</t>
    </rPh>
    <rPh sb="4" eb="6">
      <t>シュベツ</t>
    </rPh>
    <phoneticPr fontId="3"/>
  </si>
  <si>
    <t>項目</t>
    <rPh sb="0" eb="2">
      <t>コウモク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</si>
  <si>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</si>
  <si>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</si>
  <si>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</si>
  <si>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諸雑費②種別</t>
    <rPh sb="0" eb="3">
      <t>ショザッピ</t>
    </rPh>
    <rPh sb="4" eb="6">
      <t>シュベツ</t>
    </rPh>
    <phoneticPr fontId="3"/>
  </si>
  <si>
    <t>諸雑費③種別</t>
    <rPh sb="0" eb="3">
      <t>ショザッピ</t>
    </rPh>
    <rPh sb="4" eb="6">
      <t>シュベツ</t>
    </rPh>
    <phoneticPr fontId="3"/>
  </si>
  <si>
    <t>諸雑費④種別</t>
    <rPh sb="0" eb="3">
      <t>ショザッピ</t>
    </rPh>
    <rPh sb="4" eb="6">
      <t>シュベツ</t>
    </rPh>
    <phoneticPr fontId="3"/>
  </si>
  <si>
    <t>諸雑費⑤種別</t>
    <rPh sb="0" eb="3">
      <t>ショザッピ</t>
    </rPh>
    <rPh sb="4" eb="6">
      <t>シュベツ</t>
    </rPh>
    <phoneticPr fontId="3"/>
  </si>
  <si>
    <t>諸雑費⑥種別</t>
    <rPh sb="0" eb="3">
      <t>ショザッピ</t>
    </rPh>
    <rPh sb="4" eb="6">
      <t>シュベツ</t>
    </rPh>
    <phoneticPr fontId="3"/>
  </si>
  <si>
    <t>諸雑費⑦種別</t>
    <rPh sb="0" eb="3">
      <t>ショザッピ</t>
    </rPh>
    <rPh sb="4" eb="6">
      <t>シュベツ</t>
    </rPh>
    <phoneticPr fontId="3"/>
  </si>
  <si>
    <t>講演等諸雑費</t>
    <rPh sb="0" eb="2">
      <t>コウエン</t>
    </rPh>
    <rPh sb="2" eb="3">
      <t>トウ</t>
    </rPh>
    <rPh sb="3" eb="6">
      <t>ショザッピ</t>
    </rPh>
    <phoneticPr fontId="3"/>
  </si>
  <si>
    <t>総合計</t>
    <rPh sb="0" eb="3">
      <t>ソウゴウケイ</t>
    </rPh>
    <phoneticPr fontId="3"/>
  </si>
  <si>
    <t>○○市立文化小学校</t>
    <phoneticPr fontId="4" type="Hiragana" alignment="distributed"/>
  </si>
  <si>
    <t>○○しりつ　ぶんか　しょうがっこう</t>
    <phoneticPr fontId="4" type="Hiragana" alignment="distributed"/>
  </si>
  <si>
    <t>A000000000000</t>
    <phoneticPr fontId="4" type="Hiragana" alignment="distributed"/>
  </si>
  <si>
    <t>小学校</t>
    <phoneticPr fontId="4" type="Hiragana" alignment="distributed"/>
  </si>
  <si>
    <t>北海道</t>
    <phoneticPr fontId="4" type="Hiragana" alignment="distributed"/>
  </si>
  <si>
    <t>公立</t>
    <phoneticPr fontId="4" type="Hiragana" alignment="distributed"/>
  </si>
  <si>
    <t>◇◇　◇◇</t>
    <phoneticPr fontId="4" type="Hiragana" alignment="distributed"/>
  </si>
  <si>
    <t>00</t>
    <phoneticPr fontId="4" type="Hiragana" alignment="distributed"/>
  </si>
  <si>
    <t>0000</t>
    <phoneticPr fontId="4" type="Hiragana" alignment="distributed"/>
  </si>
  <si>
    <t>15時～17時まで</t>
    <phoneticPr fontId="4" type="Hiragana" alignment="distributed"/>
  </si>
  <si>
    <t>xxx@xxxx.xx.xx</t>
    <phoneticPr fontId="4" type="Hiragana" alignment="distributed"/>
  </si>
  <si>
    <t>○○○○○○○○○○○○○○○○○○○○○○○○○○○○○○○○○○○○○○○○○○○○○○○○○○○○○○○○○○○○○○○○○○○○○○○○○○○○○○○○○○○○
○○○○○○○○○○○○○○○○○○○○○○○○○○○○○○○○○○○○○○○○○○</t>
    <phoneticPr fontId="4" type="Hiragana" alignment="distributed"/>
  </si>
  <si>
    <t>あり</t>
  </si>
  <si>
    <t>○○市立文化中学校</t>
    <phoneticPr fontId="4" type="Hiragana" alignment="distributed"/>
  </si>
  <si>
    <t>卒業生</t>
  </si>
  <si>
    <t>芸術　花子</t>
  </si>
  <si>
    <t>芸術　花子</t>
    <phoneticPr fontId="3"/>
  </si>
  <si>
    <t>●●室内管弦楽団</t>
    <phoneticPr fontId="3"/>
  </si>
  <si>
    <t>***－***</t>
    <phoneticPr fontId="3"/>
  </si>
  <si>
    <t>○○市　△△　1-1-1</t>
    <phoneticPr fontId="3"/>
  </si>
  <si>
    <t>00</t>
    <phoneticPr fontId="3"/>
  </si>
  <si>
    <t>0000</t>
    <phoneticPr fontId="3"/>
  </si>
  <si>
    <t>午前中</t>
    <phoneticPr fontId="3"/>
  </si>
  <si>
    <t>●●@aa.bb.ccc</t>
    <phoneticPr fontId="3"/>
  </si>
  <si>
    <t>○</t>
  </si>
  <si>
    <t>芸術　花子</t>
    <rPh sb="0" eb="2">
      <t>ゲイジュツ</t>
    </rPh>
    <rPh sb="3" eb="5">
      <t>ハナコ</t>
    </rPh>
    <phoneticPr fontId="3"/>
  </si>
  <si>
    <t>げいじゅつ　はなこ</t>
    <phoneticPr fontId="3"/>
  </si>
  <si>
    <t>次代　太郎</t>
    <phoneticPr fontId="3"/>
  </si>
  <si>
    <t>じだい　たろう</t>
    <phoneticPr fontId="3"/>
  </si>
  <si>
    <t>音楽　花子</t>
    <phoneticPr fontId="3"/>
  </si>
  <si>
    <t>おんがく　はなこ</t>
    <phoneticPr fontId="3"/>
  </si>
  <si>
    <t>演奏　太郎</t>
    <phoneticPr fontId="3"/>
  </si>
  <si>
    <t>えんそう　たろう</t>
    <phoneticPr fontId="3"/>
  </si>
  <si>
    <t>弦楽　花子</t>
    <phoneticPr fontId="3"/>
  </si>
  <si>
    <t>げんがく　はなこ</t>
    <phoneticPr fontId="3"/>
  </si>
  <si>
    <t>鍵盤　太郎</t>
    <phoneticPr fontId="3"/>
  </si>
  <si>
    <t>けんばん　たろう</t>
    <phoneticPr fontId="3"/>
  </si>
  <si>
    <t>次代　タロー</t>
    <phoneticPr fontId="3"/>
  </si>
  <si>
    <t>ヴァイオリン</t>
    <phoneticPr fontId="3"/>
  </si>
  <si>
    <t>ヴィオラ</t>
    <phoneticPr fontId="3"/>
  </si>
  <si>
    <t>チェロ</t>
    <phoneticPr fontId="3"/>
  </si>
  <si>
    <t>コントラバス</t>
    <phoneticPr fontId="3"/>
  </si>
  <si>
    <t>ピアノ</t>
    <phoneticPr fontId="3"/>
  </si>
  <si>
    <t>午前</t>
  </si>
  <si>
    <t>特別活動</t>
  </si>
  <si>
    <t>許諾が必要</t>
  </si>
  <si>
    <t>教科</t>
  </si>
  <si>
    <t>音楽</t>
    <phoneticPr fontId="3"/>
  </si>
  <si>
    <t>学年単位</t>
  </si>
  <si>
    <t>4年生</t>
  </si>
  <si>
    <t>次代　太郎</t>
  </si>
  <si>
    <t>音楽　花子</t>
  </si>
  <si>
    <t>演奏　太郎</t>
  </si>
  <si>
    <t>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</t>
    <phoneticPr fontId="3"/>
  </si>
  <si>
    <t>午前と午後</t>
  </si>
  <si>
    <t xml:space="preserve">許諾は不要 </t>
  </si>
  <si>
    <t>5年生</t>
  </si>
  <si>
    <t>音楽鑑賞会</t>
    <phoneticPr fontId="3"/>
  </si>
  <si>
    <t>許諾未取得</t>
  </si>
  <si>
    <t>全校児童/生徒</t>
  </si>
  <si>
    <t>弦楽　花子</t>
  </si>
  <si>
    <t>鍵盤　太郎</t>
  </si>
  <si>
    <t>○○運搬株式会社</t>
    <rPh sb="2" eb="4">
      <t>ウンパン</t>
    </rPh>
    <rPh sb="4" eb="8">
      <t>カブシキガイシャ</t>
    </rPh>
    <phoneticPr fontId="3"/>
  </si>
  <si>
    <t>○○文具</t>
    <rPh sb="2" eb="4">
      <t>ブング</t>
    </rPh>
    <phoneticPr fontId="3"/>
  </si>
  <si>
    <t>有限会社○○楽器</t>
    <phoneticPr fontId="3"/>
  </si>
  <si>
    <t>一般社団法人○○○協会</t>
    <phoneticPr fontId="3"/>
  </si>
  <si>
    <t>式</t>
    <rPh sb="0" eb="1">
      <t>シキ</t>
    </rPh>
    <phoneticPr fontId="3"/>
  </si>
  <si>
    <t>本</t>
    <rPh sb="0" eb="1">
      <t>モト</t>
    </rPh>
    <phoneticPr fontId="3"/>
  </si>
  <si>
    <t>回</t>
    <rPh sb="0" eb="1">
      <t>カイ</t>
    </rPh>
    <phoneticPr fontId="3"/>
  </si>
  <si>
    <t>○○線</t>
    <phoneticPr fontId="4"/>
  </si>
  <si>
    <t>△△</t>
    <phoneticPr fontId="4"/>
  </si>
  <si>
    <t>駅</t>
  </si>
  <si>
    <t>○○市立第二文化小学校</t>
    <phoneticPr fontId="4"/>
  </si>
  <si>
    <t>△△駅</t>
    <rPh sb="2" eb="3">
      <t>エキ</t>
    </rPh>
    <phoneticPr fontId="4"/>
  </si>
  <si>
    <t>□□駅</t>
    <rPh sb="2" eb="3">
      <t>エキ</t>
    </rPh>
    <phoneticPr fontId="4"/>
  </si>
  <si>
    <t>私鉄特急なし</t>
  </si>
  <si>
    <t>○□駅</t>
    <rPh sb="2" eb="3">
      <t>エキ</t>
    </rPh>
    <phoneticPr fontId="4"/>
  </si>
  <si>
    <t>JR特急あり</t>
  </si>
  <si>
    <t>○□駅</t>
    <phoneticPr fontId="4"/>
  </si>
  <si>
    <t>文化小</t>
    <rPh sb="0" eb="2">
      <t>ブンカ</t>
    </rPh>
    <rPh sb="2" eb="3">
      <t>ショウ</t>
    </rPh>
    <phoneticPr fontId="4"/>
  </si>
  <si>
    <t>□□駅</t>
    <phoneticPr fontId="4"/>
  </si>
  <si>
    <t>△△駅</t>
    <phoneticPr fontId="4"/>
  </si>
  <si>
    <t>××IC</t>
    <phoneticPr fontId="4"/>
  </si>
  <si>
    <t>○○IC</t>
    <phoneticPr fontId="4"/>
  </si>
  <si>
    <t>第2回・第3回は機材持込の為、自家用車利用。補助者全員　同乗。</t>
    <phoneticPr fontId="4"/>
  </si>
  <si>
    <t>○○市</t>
    <rPh sb="2" eb="3">
      <t>シ</t>
    </rPh>
    <phoneticPr fontId="4"/>
  </si>
  <si>
    <t>※応募時に、本事業の専用ウェブページに掲載する[個人情報について]に同意していただいたものとします。</t>
  </si>
  <si>
    <t>※応募時に、本事業の専用ウェブページに掲載する[個人情報について]に同意していただいたものとします。</t>
    <rPh sb="24" eb="26">
      <t>コジン</t>
    </rPh>
    <rPh sb="26" eb="28">
      <t>ジョウホウ</t>
    </rPh>
    <rPh sb="34" eb="36">
      <t>ドウイ</t>
    </rPh>
    <phoneticPr fontId="4"/>
  </si>
  <si>
    <t>I　その他</t>
  </si>
  <si>
    <t>※大項目選択後に中項目の選択肢が表示されます。
その他を選択する場合、詳細をご記入ください。</t>
    <rPh sb="1" eb="4">
      <t>だいこうもく</t>
    </rPh>
    <rPh sb="4" eb="7">
      <t>せんたくご</t>
    </rPh>
    <rPh sb="8" eb="11">
      <t>ちゅうこうもく</t>
    </rPh>
    <rPh sb="12" eb="15">
      <t>せんたくし</t>
    </rPh>
    <rPh sb="16" eb="18">
      <t>ひょうじ</t>
    </rPh>
    <rPh sb="26" eb="27">
      <t>た</t>
    </rPh>
    <rPh sb="28" eb="30">
      <t>せんたく</t>
    </rPh>
    <rPh sb="32" eb="34">
      <t>ばあい</t>
    </rPh>
    <rPh sb="35" eb="37">
      <t>しょうさい</t>
    </rPh>
    <rPh sb="39" eb="41">
      <t>きにゅう</t>
    </rPh>
    <phoneticPr fontId="4" type="Hiragana" alignment="distributed"/>
  </si>
  <si>
    <t>民族楽器</t>
    <rPh sb="0" eb="4">
      <t>みんぞくがっき</t>
    </rPh>
    <phoneticPr fontId="4" type="Hiragana" alignment="distributed"/>
  </si>
  <si>
    <t>1.被派遣者代表者情報</t>
    <rPh sb="2" eb="6">
      <t>ヒハケンシャ</t>
    </rPh>
    <rPh sb="6" eb="9">
      <t>ダイヒョウシャ</t>
    </rPh>
    <rPh sb="9" eb="11">
      <t>ジョウホウ</t>
    </rPh>
    <phoneticPr fontId="9"/>
  </si>
  <si>
    <t>令和８年度　学校における文化芸術鑑賞・体験推進事業
芸術家の派遣（学校申請方式）　応募書類</t>
    <rPh sb="6" eb="8">
      <t>ガッコウ</t>
    </rPh>
    <rPh sb="12" eb="14">
      <t>ブンカ</t>
    </rPh>
    <rPh sb="14" eb="18">
      <t>ゲイジュツカンショウ</t>
    </rPh>
    <rPh sb="19" eb="21">
      <t>タイケン</t>
    </rPh>
    <rPh sb="21" eb="23">
      <t>スイシン</t>
    </rPh>
    <rPh sb="23" eb="25">
      <t>ジギョウ</t>
    </rPh>
    <rPh sb="33" eb="35">
      <t>ガッコウ</t>
    </rPh>
    <rPh sb="35" eb="37">
      <t>シンセイ</t>
    </rPh>
    <rPh sb="37" eb="39">
      <t>ホウシキ</t>
    </rPh>
    <rPh sb="41" eb="45">
      <t>オウボショルイ</t>
    </rPh>
    <phoneticPr fontId="4"/>
  </si>
  <si>
    <t>令和８年度　学校における文化芸術鑑賞・体験推進事業
芸術家の派遣（学校申請方式）被派遣者　略歴表</t>
    <rPh sb="40" eb="44">
      <t>ヒハケンシャ</t>
    </rPh>
    <rPh sb="47" eb="48">
      <t>ヒョウ</t>
    </rPh>
    <phoneticPr fontId="4"/>
  </si>
  <si>
    <t>令和８年度　学校における文化芸術鑑賞・体験推進事業
芸術家の派遣（学校申請方式）　希望調査票</t>
    <phoneticPr fontId="3"/>
  </si>
  <si>
    <t>令和８年度　学校における文化芸術鑑賞・体験推進事業
芸術家の派遣（学校申請方式）　経費計画書</t>
    <phoneticPr fontId="3"/>
  </si>
  <si>
    <t>令和８年度　学校における文化芸術鑑賞・体験推進事業
芸術家の派遣（学校申請方式）　旅費計算書</t>
    <phoneticPr fontId="4"/>
  </si>
  <si>
    <t>北海道</t>
    <phoneticPr fontId="4" type="Hiragana" alignment="distributed"/>
  </si>
  <si>
    <t>令和7年</t>
    <phoneticPr fontId="3"/>
  </si>
  <si>
    <t>（1時間当たり)演奏6,520円、実技指導6,000円、単純労務1,480円</t>
    <phoneticPr fontId="3"/>
  </si>
  <si>
    <t>※補助者謝金は1時間当たり　演奏6,520円、実技指導6,000円、単純労務1,480円　で自動計算・反映されます。</t>
    <rPh sb="1" eb="4">
      <t>ホジョシャ</t>
    </rPh>
    <rPh sb="4" eb="6">
      <t>シャキン</t>
    </rPh>
    <rPh sb="46" eb="50">
      <t>ジドウケイサン</t>
    </rPh>
    <rPh sb="51" eb="53">
      <t>ハンエイ</t>
    </rPh>
    <phoneticPr fontId="3"/>
  </si>
  <si>
    <t>宿泊手当</t>
    <rPh sb="0" eb="4">
      <t>シュクハクテアテ</t>
    </rPh>
    <phoneticPr fontId="4"/>
  </si>
  <si>
    <t>宿泊手当合計</t>
    <rPh sb="0" eb="4">
      <t>シュクハクテアテ</t>
    </rPh>
    <rPh sb="4" eb="6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</si>
</sst>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2" formatCode="_ &quot;¥&quot;* #,##0_ ;_ &quot;¥&quot;* \-#,##0_ ;_ &quot;¥&quot;* &quot;-&quot;_ ;_ @_ "/>
    <numFmt numFmtId="176" formatCode="0;[Red]0"/>
    <numFmt numFmtId="177" formatCode="#,##0_ "/>
    <numFmt numFmtId="178" formatCode="0_);[Red]\(0\)"/>
    <numFmt numFmtId="179" formatCode="0.0&quot;km&quot;_ "/>
    <numFmt numFmtId="180" formatCode="#"/>
    <numFmt numFmtId="181" formatCode="[$-F800]dddd\,\ mmmm\ dd\,\ yyyy"/>
  </numFmts>
  <fonts count="6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u/>
      <sz val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b/>
      <sz val="12"/>
      <color theme="0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9"/>
      <color theme="0"/>
      <name val="游ゴシック"/>
      <family val="3"/>
      <charset val="128"/>
      <scheme val="minor"/>
    </font>
    <font>
      <sz val="12"/>
      <color theme="0"/>
      <name val="游ゴシック"/>
      <family val="3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0"/>
      <color theme="0"/>
      <name val="游ゴシック"/>
      <family val="3"/>
      <charset val="128"/>
      <scheme val="minor"/>
    </font>
    <font>
      <b/>
      <sz val="16"/>
      <color theme="0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sz val="8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rgb="FFFF0000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9"/>
      <color indexed="8"/>
      <name val="游ゴシック"/>
      <family val="3"/>
      <charset val="128"/>
      <scheme val="minor"/>
    </font>
    <font>
      <b/>
      <sz val="8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0" tint="-0.14999847407452621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i/>
      <sz val="12"/>
      <color rgb="FF00B050"/>
      <name val="游ゴシック"/>
      <family val="3"/>
      <charset val="128"/>
      <scheme val="minor"/>
    </font>
    <font>
      <b/>
      <i/>
      <sz val="11"/>
      <color rgb="FF00B050"/>
      <name val="游ゴシック"/>
      <family val="3"/>
      <charset val="128"/>
      <scheme val="minor"/>
    </font>
    <font>
      <b/>
      <i/>
      <sz val="12"/>
      <color rgb="FF00B050"/>
      <name val="游ゴシック"/>
      <family val="3"/>
      <charset val="128"/>
      <scheme val="minor"/>
    </font>
    <font>
      <b/>
      <i/>
      <sz val="14"/>
      <color rgb="FF00B050"/>
      <name val="游ゴシック"/>
      <family val="3"/>
      <charset val="128"/>
      <scheme val="minor"/>
    </font>
    <font>
      <sz val="11"/>
      <color rgb="FF00B050"/>
      <name val="游ゴシック"/>
      <family val="3"/>
      <charset val="128"/>
      <scheme val="minor"/>
    </font>
    <font>
      <b/>
      <i/>
      <sz val="10"/>
      <color rgb="FF00B050"/>
      <name val="游ゴシック"/>
      <family val="3"/>
      <charset val="128"/>
      <scheme val="minor"/>
    </font>
    <font>
      <b/>
      <i/>
      <sz val="16"/>
      <color rgb="FF00B050"/>
      <name val="游ゴシック"/>
      <family val="3"/>
      <charset val="128"/>
      <scheme val="minor"/>
    </font>
    <font>
      <b/>
      <sz val="14"/>
      <color rgb="FF00B050"/>
      <name val="游ゴシック"/>
      <family val="3"/>
      <charset val="128"/>
      <scheme val="minor"/>
    </font>
    <font>
      <b/>
      <i/>
      <sz val="12"/>
      <color rgb="FF00B050"/>
      <name val="游ゴシック"/>
      <family val="2"/>
      <charset val="128"/>
      <scheme val="minor"/>
    </font>
    <font>
      <i/>
      <sz val="10"/>
      <name val="游ゴシック"/>
      <family val="3"/>
      <charset val="128"/>
      <scheme val="minor"/>
    </font>
    <font>
      <b/>
      <sz val="11"/>
      <color theme="1" tint="0.249977111117893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b/>
      <i/>
      <sz val="10"/>
      <color rgb="FF008000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</fills>
  <borders count="1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dashed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5" fillId="0" borderId="0"/>
    <xf numFmtId="38" fontId="5" fillId="0" borderId="0" applyFont="0" applyFill="0" applyBorder="0" applyAlignment="0" applyProtection="0"/>
    <xf numFmtId="0" fontId="48" fillId="0" borderId="0" applyNumberFormat="0" applyFill="0" applyBorder="0" applyAlignment="0" applyProtection="0">
      <alignment vertical="center"/>
    </xf>
  </cellStyleXfs>
  <cellXfs count="799">
    <xf numFmtId="0" fontId="0" fillId="0" borderId="0" xfId="0">
      <alignment vertical="center"/>
    </xf>
    <xf numFmtId="0" fontId="18" fillId="0" borderId="0" xfId="0" applyFont="1">
      <alignment vertical="center"/>
    </xf>
    <xf numFmtId="0" fontId="21" fillId="0" borderId="0" xfId="3" applyFont="1" applyFill="1" applyAlignment="1">
      <alignment vertical="center"/>
    </xf>
    <xf numFmtId="0" fontId="10" fillId="0" borderId="0" xfId="2" applyFont="1" applyFill="1">
      <alignment vertical="center"/>
    </xf>
    <xf numFmtId="0" fontId="10" fillId="0" borderId="48" xfId="2" applyFont="1" applyFill="1" applyBorder="1">
      <alignment vertical="center"/>
    </xf>
    <xf numFmtId="0" fontId="12" fillId="0" borderId="48" xfId="3" applyFont="1" applyFill="1" applyBorder="1" applyAlignment="1">
      <alignment vertical="center" shrinkToFit="1"/>
    </xf>
    <xf numFmtId="0" fontId="5" fillId="0" borderId="48" xfId="3" applyFont="1" applyFill="1" applyBorder="1" applyAlignment="1">
      <alignment vertical="center" shrinkToFit="1"/>
    </xf>
    <xf numFmtId="0" fontId="10" fillId="0" borderId="0" xfId="0" applyFont="1" applyFill="1">
      <alignment vertical="center"/>
    </xf>
    <xf numFmtId="0" fontId="10" fillId="0" borderId="48" xfId="2" applyFont="1" applyFill="1" applyBorder="1" applyAlignment="1">
      <alignment vertical="center" shrinkToFit="1"/>
    </xf>
    <xf numFmtId="0" fontId="5" fillId="0" borderId="48" xfId="3" applyFont="1" applyFill="1" applyBorder="1" applyAlignment="1">
      <alignment horizontal="left" vertical="center" shrinkToFit="1"/>
    </xf>
    <xf numFmtId="0" fontId="12" fillId="0" borderId="48" xfId="3" applyFont="1" applyFill="1" applyBorder="1" applyAlignment="1">
      <alignment vertical="center" wrapText="1" shrinkToFit="1"/>
    </xf>
    <xf numFmtId="0" fontId="10" fillId="0" borderId="0" xfId="0" applyFont="1" applyFill="1" applyAlignment="1"/>
    <xf numFmtId="0" fontId="17" fillId="0" borderId="48" xfId="3" applyFont="1" applyFill="1" applyBorder="1" applyAlignment="1">
      <alignment vertical="center" wrapText="1" shrinkToFit="1"/>
    </xf>
    <xf numFmtId="0" fontId="5" fillId="0" borderId="0" xfId="2" applyFont="1" applyFill="1">
      <alignment vertical="center"/>
    </xf>
    <xf numFmtId="0" fontId="17" fillId="0" borderId="48" xfId="2" applyFont="1" applyFill="1" applyBorder="1">
      <alignment vertical="center"/>
    </xf>
    <xf numFmtId="0" fontId="17" fillId="0" borderId="48" xfId="3" applyFont="1" applyFill="1" applyBorder="1" applyAlignment="1">
      <alignment vertical="center" shrinkToFit="1"/>
    </xf>
    <xf numFmtId="0" fontId="0" fillId="0" borderId="0" xfId="0" applyAlignment="1">
      <alignment horizontal="center" vertical="center"/>
    </xf>
    <xf numFmtId="0" fontId="21" fillId="0" borderId="0" xfId="3" applyFont="1" applyFill="1" applyAlignment="1">
      <alignment horizontal="left" vertical="center"/>
    </xf>
    <xf numFmtId="0" fontId="2" fillId="0" borderId="0" xfId="0" applyFont="1" applyFill="1">
      <alignment vertical="center"/>
    </xf>
    <xf numFmtId="0" fontId="21" fillId="0" borderId="0" xfId="3" applyFont="1" applyFill="1" applyBorder="1" applyAlignment="1">
      <alignment horizontal="center" vertical="center"/>
    </xf>
    <xf numFmtId="0" fontId="27" fillId="0" borderId="0" xfId="3" applyFont="1" applyFill="1" applyAlignment="1">
      <alignment horizontal="left" vertical="center"/>
    </xf>
    <xf numFmtId="0" fontId="27" fillId="0" borderId="0" xfId="3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1" fillId="0" borderId="0" xfId="3" applyFont="1" applyFill="1" applyAlignment="1">
      <alignment horizontal="left" justifyLastLine="1"/>
    </xf>
    <xf numFmtId="0" fontId="21" fillId="0" borderId="0" xfId="3" applyFont="1" applyFill="1" applyAlignment="1">
      <alignment horizontal="left" vertical="center" justifyLastLine="1"/>
    </xf>
    <xf numFmtId="0" fontId="2" fillId="0" borderId="72" xfId="0" applyFont="1" applyFill="1" applyBorder="1" applyAlignment="1">
      <alignment horizontal="center" vertical="center"/>
    </xf>
    <xf numFmtId="0" fontId="29" fillId="0" borderId="0" xfId="0" applyFont="1" applyFill="1" applyAlignment="1">
      <alignment vertical="center"/>
    </xf>
    <xf numFmtId="0" fontId="21" fillId="0" borderId="0" xfId="3" applyFont="1" applyFill="1" applyBorder="1" applyAlignment="1">
      <alignment vertical="center"/>
    </xf>
    <xf numFmtId="0" fontId="34" fillId="0" borderId="0" xfId="2" applyFont="1" applyFill="1" applyAlignment="1">
      <alignment horizontal="center" vertical="center"/>
    </xf>
    <xf numFmtId="0" fontId="26" fillId="0" borderId="0" xfId="3" applyFont="1" applyFill="1" applyBorder="1" applyAlignment="1">
      <alignment horizontal="center" vertical="center" wrapText="1"/>
    </xf>
    <xf numFmtId="0" fontId="23" fillId="0" borderId="0" xfId="2" applyFont="1" applyFill="1" applyBorder="1" applyAlignment="1" applyProtection="1">
      <alignment horizontal="center" vertical="center" shrinkToFit="1"/>
    </xf>
    <xf numFmtId="0" fontId="36" fillId="0" borderId="0" xfId="3" applyFont="1" applyFill="1" applyBorder="1" applyAlignment="1">
      <alignment horizontal="right" vertical="top"/>
    </xf>
    <xf numFmtId="0" fontId="23" fillId="0" borderId="0" xfId="2" applyFont="1" applyFill="1" applyBorder="1" applyAlignment="1">
      <alignment horizontal="right" vertical="center"/>
    </xf>
    <xf numFmtId="0" fontId="23" fillId="0" borderId="0" xfId="2" applyFont="1" applyFill="1" applyBorder="1" applyAlignment="1">
      <alignment horizontal="center" vertical="center"/>
    </xf>
    <xf numFmtId="0" fontId="23" fillId="0" borderId="0" xfId="2" applyFont="1" applyFill="1" applyBorder="1" applyAlignment="1">
      <alignment vertical="center"/>
    </xf>
    <xf numFmtId="0" fontId="31" fillId="0" borderId="0" xfId="3" applyFont="1" applyFill="1" applyAlignment="1">
      <alignment horizontal="center" vertical="center"/>
    </xf>
    <xf numFmtId="0" fontId="2" fillId="0" borderId="19" xfId="2" applyFont="1" applyFill="1" applyBorder="1" applyAlignment="1" applyProtection="1">
      <alignment horizontal="center" vertical="center" shrinkToFit="1"/>
    </xf>
    <xf numFmtId="0" fontId="2" fillId="0" borderId="39" xfId="2" applyFont="1" applyFill="1" applyBorder="1" applyAlignment="1" applyProtection="1">
      <alignment horizontal="center" vertical="center" shrinkToFit="1"/>
    </xf>
    <xf numFmtId="0" fontId="2" fillId="0" borderId="0" xfId="0" applyFont="1" applyFill="1" applyAlignment="1">
      <alignment horizontal="right" vertical="center"/>
    </xf>
    <xf numFmtId="0" fontId="26" fillId="0" borderId="0" xfId="3" applyFont="1" applyFill="1" applyBorder="1" applyAlignment="1">
      <alignment horizontal="center" vertical="center" wrapText="1"/>
    </xf>
    <xf numFmtId="177" fontId="23" fillId="0" borderId="0" xfId="2" applyNumberFormat="1" applyFont="1" applyFill="1" applyBorder="1" applyAlignment="1" applyProtection="1">
      <alignment horizontal="right" vertical="center"/>
      <protection locked="0"/>
    </xf>
    <xf numFmtId="0" fontId="10" fillId="0" borderId="0" xfId="2" applyFont="1" applyFill="1" applyAlignment="1">
      <alignment horizontal="center" vertical="center"/>
    </xf>
    <xf numFmtId="0" fontId="17" fillId="0" borderId="48" xfId="3" applyFont="1" applyFill="1" applyBorder="1" applyAlignment="1">
      <alignment horizontal="center" vertical="center" shrinkToFit="1"/>
    </xf>
    <xf numFmtId="0" fontId="5" fillId="0" borderId="48" xfId="3" applyFont="1" applyFill="1" applyBorder="1" applyAlignment="1">
      <alignment horizontal="center" vertical="center" shrinkToFit="1"/>
    </xf>
    <xf numFmtId="0" fontId="17" fillId="0" borderId="70" xfId="3" applyFont="1" applyFill="1" applyBorder="1" applyAlignment="1">
      <alignment horizontal="center" vertical="center" shrinkToFit="1"/>
    </xf>
    <xf numFmtId="0" fontId="5" fillId="0" borderId="70" xfId="3" applyFont="1" applyFill="1" applyBorder="1" applyAlignment="1">
      <alignment horizontal="center" vertical="center" shrinkToFit="1"/>
    </xf>
    <xf numFmtId="0" fontId="5" fillId="0" borderId="0" xfId="3" applyFont="1" applyFill="1" applyBorder="1" applyAlignment="1">
      <alignment horizontal="center" vertical="center" shrinkToFit="1"/>
    </xf>
    <xf numFmtId="0" fontId="17" fillId="0" borderId="70" xfId="3" applyFont="1" applyFill="1" applyBorder="1" applyAlignment="1">
      <alignment vertical="center" shrinkToFit="1"/>
    </xf>
    <xf numFmtId="0" fontId="5" fillId="0" borderId="70" xfId="3" applyFont="1" applyFill="1" applyBorder="1" applyAlignment="1">
      <alignment vertical="center" shrinkToFit="1"/>
    </xf>
    <xf numFmtId="0" fontId="28" fillId="0" borderId="0" xfId="3" applyFont="1" applyFill="1" applyAlignment="1">
      <alignment horizontal="right" vertical="center"/>
    </xf>
    <xf numFmtId="0" fontId="29" fillId="0" borderId="0" xfId="0" applyFont="1" applyFill="1" applyAlignment="1">
      <alignment horizontal="left" vertical="center"/>
    </xf>
    <xf numFmtId="0" fontId="35" fillId="0" borderId="0" xfId="0" applyNumberFormat="1" applyFont="1" applyFill="1" applyAlignment="1">
      <alignment horizontal="left" vertical="center" wrapText="1"/>
    </xf>
    <xf numFmtId="0" fontId="35" fillId="0" borderId="0" xfId="0" applyFont="1" applyFill="1" applyAlignment="1">
      <alignment horizontal="left" vertical="center" wrapText="1"/>
    </xf>
    <xf numFmtId="0" fontId="28" fillId="0" borderId="0" xfId="3" applyFont="1" applyFill="1" applyAlignment="1">
      <alignment horizontal="left" vertical="center" justifyLastLine="1"/>
    </xf>
    <xf numFmtId="0" fontId="28" fillId="0" borderId="0" xfId="3" applyFont="1" applyFill="1" applyAlignment="1">
      <alignment horizontal="left" vertical="center"/>
    </xf>
    <xf numFmtId="0" fontId="0" fillId="0" borderId="0" xfId="0" applyFill="1">
      <alignment vertical="center"/>
    </xf>
    <xf numFmtId="0" fontId="39" fillId="0" borderId="0" xfId="3" applyFont="1" applyFill="1" applyAlignment="1">
      <alignment horizontal="left" vertical="center" justifyLastLine="1"/>
    </xf>
    <xf numFmtId="0" fontId="36" fillId="0" borderId="0" xfId="3" applyFont="1" applyFill="1" applyAlignment="1">
      <alignment horizontal="left" vertical="center"/>
    </xf>
    <xf numFmtId="0" fontId="36" fillId="0" borderId="0" xfId="3" applyFont="1" applyFill="1" applyAlignment="1">
      <alignment vertical="center"/>
    </xf>
    <xf numFmtId="0" fontId="42" fillId="0" borderId="0" xfId="3" applyNumberFormat="1" applyFont="1" applyFill="1" applyAlignment="1">
      <alignment horizontal="left" vertical="center"/>
    </xf>
    <xf numFmtId="0" fontId="38" fillId="0" borderId="0" xfId="2" applyFont="1" applyFill="1" applyAlignment="1" applyProtection="1">
      <alignment vertical="center"/>
    </xf>
    <xf numFmtId="0" fontId="27" fillId="0" borderId="0" xfId="2" applyFont="1" applyFill="1" applyAlignment="1" applyProtection="1">
      <alignment horizontal="center" vertical="center"/>
    </xf>
    <xf numFmtId="0" fontId="23" fillId="0" borderId="0" xfId="2" applyFont="1" applyFill="1" applyAlignment="1" applyProtection="1">
      <alignment vertical="center"/>
    </xf>
    <xf numFmtId="0" fontId="23" fillId="0" borderId="0" xfId="2" applyFont="1" applyFill="1" applyBorder="1" applyAlignment="1" applyProtection="1">
      <alignment vertical="center" shrinkToFit="1"/>
    </xf>
    <xf numFmtId="0" fontId="39" fillId="0" borderId="0" xfId="3" applyFont="1" applyFill="1" applyAlignment="1">
      <alignment vertical="center"/>
    </xf>
    <xf numFmtId="0" fontId="22" fillId="0" borderId="0" xfId="2" applyFont="1" applyFill="1" applyBorder="1" applyAlignment="1" applyProtection="1">
      <alignment vertical="center"/>
    </xf>
    <xf numFmtId="177" fontId="23" fillId="0" borderId="0" xfId="2" applyNumberFormat="1" applyFont="1" applyFill="1" applyBorder="1" applyAlignment="1" applyProtection="1">
      <alignment horizontal="right" vertical="center" shrinkToFit="1"/>
    </xf>
    <xf numFmtId="0" fontId="23" fillId="0" borderId="44" xfId="2" applyFont="1" applyFill="1" applyBorder="1" applyAlignment="1" applyProtection="1">
      <alignment horizontal="center" vertical="center" shrinkToFit="1"/>
    </xf>
    <xf numFmtId="0" fontId="22" fillId="0" borderId="0" xfId="2" applyFont="1" applyFill="1" applyAlignment="1" applyProtection="1">
      <alignment vertical="center"/>
    </xf>
    <xf numFmtId="49" fontId="36" fillId="0" borderId="0" xfId="2" applyNumberFormat="1" applyFont="1" applyFill="1" applyAlignment="1" applyProtection="1">
      <alignment vertical="center"/>
    </xf>
    <xf numFmtId="0" fontId="36" fillId="0" borderId="0" xfId="3" applyNumberFormat="1" applyFont="1" applyFill="1" applyAlignment="1" applyProtection="1">
      <alignment horizontal="left" vertical="center"/>
    </xf>
    <xf numFmtId="177" fontId="23" fillId="0" borderId="94" xfId="2" applyNumberFormat="1" applyFont="1" applyFill="1" applyBorder="1" applyAlignment="1" applyProtection="1">
      <alignment horizontal="center" vertical="center" shrinkToFit="1"/>
    </xf>
    <xf numFmtId="177" fontId="23" fillId="0" borderId="115" xfId="2" applyNumberFormat="1" applyFont="1" applyFill="1" applyBorder="1" applyAlignment="1" applyProtection="1">
      <alignment horizontal="center" vertical="center" shrinkToFit="1"/>
    </xf>
    <xf numFmtId="0" fontId="23" fillId="0" borderId="24" xfId="2" applyFont="1" applyFill="1" applyBorder="1" applyAlignment="1" applyProtection="1">
      <alignment horizontal="center" vertical="center" shrinkToFit="1"/>
    </xf>
    <xf numFmtId="0" fontId="23" fillId="0" borderId="116" xfId="2" applyFont="1" applyFill="1" applyBorder="1" applyAlignment="1" applyProtection="1">
      <alignment horizontal="center" vertical="center" shrinkToFit="1"/>
    </xf>
    <xf numFmtId="177" fontId="23" fillId="0" borderId="6" xfId="2" applyNumberFormat="1" applyFont="1" applyFill="1" applyBorder="1" applyAlignment="1" applyProtection="1">
      <alignment horizontal="center" vertical="center" shrinkToFit="1"/>
    </xf>
    <xf numFmtId="177" fontId="23" fillId="0" borderId="49" xfId="2" applyNumberFormat="1" applyFont="1" applyFill="1" applyBorder="1" applyAlignment="1" applyProtection="1">
      <alignment horizontal="center" vertical="center" shrinkToFit="1"/>
    </xf>
    <xf numFmtId="177" fontId="23" fillId="0" borderId="120" xfId="2" applyNumberFormat="1" applyFont="1" applyFill="1" applyBorder="1" applyAlignment="1" applyProtection="1">
      <alignment horizontal="center" vertical="center" shrinkToFit="1"/>
    </xf>
    <xf numFmtId="177" fontId="23" fillId="0" borderId="89" xfId="2" applyNumberFormat="1" applyFont="1" applyFill="1" applyBorder="1" applyAlignment="1" applyProtection="1">
      <alignment horizontal="center" vertical="center" shrinkToFit="1"/>
    </xf>
    <xf numFmtId="177" fontId="23" fillId="0" borderId="74" xfId="2" applyNumberFormat="1" applyFont="1" applyFill="1" applyBorder="1" applyAlignment="1" applyProtection="1">
      <alignment horizontal="center" vertical="center" shrinkToFit="1"/>
    </xf>
    <xf numFmtId="177" fontId="23" fillId="0" borderId="91" xfId="2" applyNumberFormat="1" applyFont="1" applyFill="1" applyBorder="1" applyAlignment="1" applyProtection="1">
      <alignment horizontal="center" vertical="center" shrinkToFit="1"/>
    </xf>
    <xf numFmtId="177" fontId="23" fillId="0" borderId="75" xfId="2" applyNumberFormat="1" applyFont="1" applyFill="1" applyBorder="1" applyAlignment="1" applyProtection="1">
      <alignment horizontal="center" vertical="center" shrinkToFit="1"/>
    </xf>
    <xf numFmtId="177" fontId="23" fillId="0" borderId="127" xfId="2" applyNumberFormat="1" applyFont="1" applyFill="1" applyBorder="1" applyAlignment="1" applyProtection="1">
      <alignment horizontal="center" vertical="center" shrinkToFit="1"/>
    </xf>
    <xf numFmtId="0" fontId="23" fillId="0" borderId="52" xfId="2" applyFont="1" applyFill="1" applyBorder="1" applyAlignment="1" applyProtection="1">
      <alignment horizontal="center" vertical="center" shrinkToFit="1"/>
    </xf>
    <xf numFmtId="0" fontId="38" fillId="0" borderId="3" xfId="2" applyFont="1" applyFill="1" applyBorder="1" applyAlignment="1" applyProtection="1">
      <alignment horizontal="center" vertical="center"/>
    </xf>
    <xf numFmtId="0" fontId="26" fillId="0" borderId="0" xfId="3" applyFont="1" applyFill="1" applyBorder="1" applyAlignment="1">
      <alignment horizontal="center" vertical="center" wrapText="1"/>
    </xf>
    <xf numFmtId="0" fontId="42" fillId="0" borderId="0" xfId="3" applyFont="1" applyFill="1" applyBorder="1" applyAlignment="1">
      <alignment horizontal="left" vertical="center"/>
    </xf>
    <xf numFmtId="49" fontId="42" fillId="0" borderId="0" xfId="3" applyNumberFormat="1" applyFont="1" applyFill="1" applyAlignment="1">
      <alignment vertical="center"/>
    </xf>
    <xf numFmtId="0" fontId="42" fillId="0" borderId="0" xfId="3" applyNumberFormat="1" applyFont="1" applyFill="1" applyAlignment="1">
      <alignment horizontal="left" vertical="center"/>
    </xf>
    <xf numFmtId="0" fontId="30" fillId="6" borderId="27" xfId="3" applyFont="1" applyFill="1" applyBorder="1" applyAlignment="1">
      <alignment horizontal="left" vertical="center" justifyLastLine="1"/>
    </xf>
    <xf numFmtId="0" fontId="31" fillId="6" borderId="15" xfId="3" applyFont="1" applyFill="1" applyBorder="1" applyAlignment="1">
      <alignment vertical="center" justifyLastLine="1"/>
    </xf>
    <xf numFmtId="0" fontId="32" fillId="6" borderId="6" xfId="0" applyFont="1" applyFill="1" applyBorder="1">
      <alignment vertical="center"/>
    </xf>
    <xf numFmtId="0" fontId="33" fillId="6" borderId="44" xfId="3" applyFont="1" applyFill="1" applyBorder="1" applyAlignment="1">
      <alignment horizontal="left" vertical="center" justifyLastLine="1"/>
    </xf>
    <xf numFmtId="0" fontId="2" fillId="6" borderId="85" xfId="0" applyFont="1" applyFill="1" applyBorder="1">
      <alignment vertical="center"/>
    </xf>
    <xf numFmtId="0" fontId="32" fillId="6" borderId="37" xfId="2" applyFont="1" applyFill="1" applyBorder="1" applyAlignment="1" applyProtection="1">
      <alignment vertical="center" shrinkToFit="1"/>
      <protection locked="0"/>
    </xf>
    <xf numFmtId="0" fontId="29" fillId="0" borderId="41" xfId="3" applyFont="1" applyFill="1" applyBorder="1" applyAlignment="1">
      <alignment horizontal="center" vertical="center"/>
    </xf>
    <xf numFmtId="0" fontId="2" fillId="6" borderId="35" xfId="0" applyFont="1" applyFill="1" applyBorder="1">
      <alignment vertical="center"/>
    </xf>
    <xf numFmtId="0" fontId="28" fillId="6" borderId="35" xfId="3" applyFont="1" applyFill="1" applyBorder="1" applyAlignment="1">
      <alignment horizontal="left" vertical="center" justifyLastLine="1"/>
    </xf>
    <xf numFmtId="0" fontId="30" fillId="6" borderId="35" xfId="3" applyFont="1" applyFill="1" applyBorder="1" applyAlignment="1">
      <alignment horizontal="left" vertical="center" justifyLastLine="1"/>
    </xf>
    <xf numFmtId="0" fontId="32" fillId="6" borderId="36" xfId="2" applyFont="1" applyFill="1" applyBorder="1" applyAlignment="1" applyProtection="1">
      <alignment vertical="center" shrinkToFit="1"/>
      <protection locked="0"/>
    </xf>
    <xf numFmtId="0" fontId="29" fillId="0" borderId="17" xfId="3" applyFont="1" applyFill="1" applyBorder="1" applyAlignment="1">
      <alignment horizontal="right" vertical="center" shrinkToFit="1"/>
    </xf>
    <xf numFmtId="0" fontId="29" fillId="0" borderId="18" xfId="3" applyFont="1" applyFill="1" applyBorder="1" applyAlignment="1">
      <alignment vertical="center" shrinkToFit="1"/>
    </xf>
    <xf numFmtId="0" fontId="2" fillId="6" borderId="72" xfId="0" applyFont="1" applyFill="1" applyBorder="1" applyAlignment="1">
      <alignment horizontal="center" vertical="center"/>
    </xf>
    <xf numFmtId="0" fontId="18" fillId="7" borderId="0" xfId="0" applyFont="1" applyFill="1">
      <alignment vertical="center"/>
    </xf>
    <xf numFmtId="0" fontId="18" fillId="7" borderId="0" xfId="0" applyFont="1" applyFill="1" applyAlignment="1">
      <alignment vertical="center" wrapText="1"/>
    </xf>
    <xf numFmtId="0" fontId="43" fillId="0" borderId="91" xfId="2" applyFont="1" applyFill="1" applyBorder="1" applyAlignment="1" applyProtection="1">
      <alignment horizontal="center" vertical="center" shrinkToFit="1"/>
    </xf>
    <xf numFmtId="0" fontId="43" fillId="0" borderId="36" xfId="2" applyFont="1" applyFill="1" applyBorder="1" applyAlignment="1" applyProtection="1">
      <alignment horizontal="center" vertical="center" shrinkToFit="1"/>
    </xf>
    <xf numFmtId="0" fontId="43" fillId="0" borderId="94" xfId="2" applyFont="1" applyFill="1" applyBorder="1" applyAlignment="1" applyProtection="1">
      <alignment horizontal="center" vertical="center" shrinkToFit="1"/>
    </xf>
    <xf numFmtId="0" fontId="43" fillId="0" borderId="52" xfId="2" applyFont="1" applyFill="1" applyBorder="1" applyAlignment="1" applyProtection="1">
      <alignment horizontal="center" vertical="center" shrinkToFit="1"/>
    </xf>
    <xf numFmtId="0" fontId="43" fillId="0" borderId="103" xfId="2" applyFont="1" applyFill="1" applyBorder="1" applyAlignment="1" applyProtection="1">
      <alignment horizontal="center" vertical="center" shrinkToFit="1"/>
    </xf>
    <xf numFmtId="0" fontId="43" fillId="0" borderId="61" xfId="2" applyFont="1" applyFill="1" applyBorder="1" applyAlignment="1" applyProtection="1">
      <alignment horizontal="center" vertical="center" shrinkToFit="1"/>
    </xf>
    <xf numFmtId="0" fontId="43" fillId="0" borderId="44" xfId="2" applyFont="1" applyFill="1" applyBorder="1" applyAlignment="1" applyProtection="1">
      <alignment horizontal="center" vertical="center" shrinkToFit="1"/>
    </xf>
    <xf numFmtId="49" fontId="29" fillId="0" borderId="34" xfId="3" applyNumberFormat="1" applyFont="1" applyFill="1" applyBorder="1" applyAlignment="1" applyProtection="1">
      <alignment horizontal="center" vertical="center"/>
      <protection locked="0"/>
    </xf>
    <xf numFmtId="0" fontId="29" fillId="3" borderId="104" xfId="3" applyFont="1" applyFill="1" applyBorder="1" applyAlignment="1" applyProtection="1">
      <alignment horizontal="center" vertical="center" wrapText="1" shrinkToFit="1"/>
      <protection locked="0"/>
    </xf>
    <xf numFmtId="0" fontId="29" fillId="3" borderId="105" xfId="3" applyFont="1" applyFill="1" applyBorder="1" applyAlignment="1" applyProtection="1">
      <alignment horizontal="center" vertical="center"/>
      <protection locked="0"/>
    </xf>
    <xf numFmtId="0" fontId="21" fillId="6" borderId="49" xfId="3" applyFont="1" applyFill="1" applyBorder="1" applyAlignment="1" applyProtection="1">
      <alignment horizontal="center" vertical="center" justifyLastLine="1"/>
      <protection locked="0"/>
    </xf>
    <xf numFmtId="42" fontId="28" fillId="0" borderId="52" xfId="1" applyNumberFormat="1" applyFont="1" applyFill="1" applyBorder="1" applyAlignment="1" applyProtection="1">
      <alignment vertical="center" wrapText="1" shrinkToFit="1"/>
      <protection locked="0"/>
    </xf>
    <xf numFmtId="0" fontId="29" fillId="3" borderId="106" xfId="3" applyFont="1" applyFill="1" applyBorder="1" applyAlignment="1" applyProtection="1">
      <alignment horizontal="center" vertical="center"/>
      <protection locked="0"/>
    </xf>
    <xf numFmtId="0" fontId="21" fillId="6" borderId="60" xfId="3" applyFont="1" applyFill="1" applyBorder="1" applyAlignment="1" applyProtection="1">
      <alignment horizontal="center" vertical="center" justifyLastLine="1"/>
      <protection locked="0"/>
    </xf>
    <xf numFmtId="42" fontId="28" fillId="0" borderId="61" xfId="1" applyNumberFormat="1" applyFont="1" applyFill="1" applyBorder="1" applyAlignment="1" applyProtection="1">
      <alignment vertical="center" wrapText="1" shrinkToFit="1"/>
      <protection locked="0"/>
    </xf>
    <xf numFmtId="0" fontId="29" fillId="3" borderId="68" xfId="3" applyFont="1" applyFill="1" applyBorder="1" applyAlignment="1" applyProtection="1">
      <alignment horizontal="center" vertical="center" wrapText="1" shrinkToFit="1"/>
      <protection locked="0"/>
    </xf>
    <xf numFmtId="0" fontId="29" fillId="0" borderId="38" xfId="3" applyFont="1" applyFill="1" applyBorder="1" applyAlignment="1" applyProtection="1">
      <alignment horizontal="center" vertical="center" shrinkToFit="1"/>
      <protection locked="0"/>
    </xf>
    <xf numFmtId="42" fontId="28" fillId="0" borderId="109" xfId="1" applyNumberFormat="1" applyFont="1" applyFill="1" applyBorder="1" applyAlignment="1" applyProtection="1">
      <alignment vertical="center" wrapText="1" shrinkToFit="1"/>
      <protection locked="0"/>
    </xf>
    <xf numFmtId="0" fontId="17" fillId="0" borderId="70" xfId="3" applyFont="1" applyBorder="1" applyAlignment="1">
      <alignment vertical="center" shrinkToFit="1"/>
    </xf>
    <xf numFmtId="0" fontId="5" fillId="0" borderId="70" xfId="3" applyBorder="1" applyAlignment="1">
      <alignment vertical="center" shrinkToFit="1"/>
    </xf>
    <xf numFmtId="0" fontId="0" fillId="0" borderId="0" xfId="0">
      <alignment vertical="center"/>
    </xf>
    <xf numFmtId="0" fontId="27" fillId="0" borderId="0" xfId="2" applyFont="1" applyAlignment="1" applyProtection="1">
      <alignment horizontal="center" vertical="center" wrapText="1"/>
    </xf>
    <xf numFmtId="0" fontId="14" fillId="0" borderId="0" xfId="2" applyFont="1" applyProtection="1">
      <alignment vertical="center"/>
    </xf>
    <xf numFmtId="0" fontId="6" fillId="0" borderId="0" xfId="2" applyFont="1" applyAlignment="1" applyProtection="1">
      <alignment horizontal="center" vertical="center"/>
    </xf>
    <xf numFmtId="0" fontId="7" fillId="0" borderId="0" xfId="2" applyFont="1" applyProtection="1">
      <alignment vertical="center"/>
    </xf>
    <xf numFmtId="0" fontId="0" fillId="0" borderId="0" xfId="0" applyProtection="1">
      <alignment vertical="center"/>
    </xf>
    <xf numFmtId="0" fontId="13" fillId="0" borderId="0" xfId="2" applyFont="1" applyProtection="1">
      <alignment vertical="center"/>
    </xf>
    <xf numFmtId="0" fontId="14" fillId="0" borderId="0" xfId="2" applyFont="1" applyAlignment="1" applyProtection="1">
      <alignment horizontal="center" vertical="center"/>
    </xf>
    <xf numFmtId="0" fontId="13" fillId="0" borderId="73" xfId="2" applyFont="1" applyBorder="1" applyAlignment="1" applyProtection="1">
      <alignment horizontal="center" vertical="center" shrinkToFit="1"/>
    </xf>
    <xf numFmtId="0" fontId="19" fillId="0" borderId="0" xfId="2" applyFont="1" applyProtection="1">
      <alignment vertical="center"/>
    </xf>
    <xf numFmtId="0" fontId="7" fillId="0" borderId="0" xfId="3" applyFont="1" applyAlignment="1" applyProtection="1">
      <alignment vertical="center"/>
    </xf>
    <xf numFmtId="0" fontId="20" fillId="0" borderId="4" xfId="0" applyFont="1" applyBorder="1" applyProtection="1">
      <alignment vertical="center"/>
    </xf>
    <xf numFmtId="0" fontId="11" fillId="0" borderId="0" xfId="3" applyFont="1" applyAlignment="1" applyProtection="1">
      <alignment vertical="center"/>
    </xf>
    <xf numFmtId="0" fontId="0" fillId="6" borderId="35" xfId="0" applyFill="1" applyBorder="1" applyAlignment="1" applyProtection="1">
      <alignment horizontal="center" vertical="center"/>
    </xf>
    <xf numFmtId="0" fontId="0" fillId="6" borderId="129" xfId="0" applyFill="1" applyBorder="1" applyAlignment="1" applyProtection="1">
      <alignment horizontal="center" vertical="center"/>
    </xf>
    <xf numFmtId="14" fontId="18" fillId="0" borderId="0" xfId="3" applyNumberFormat="1" applyFont="1" applyAlignment="1" applyProtection="1">
      <alignment vertical="center"/>
    </xf>
    <xf numFmtId="0" fontId="0" fillId="6" borderId="74" xfId="0" applyFill="1" applyBorder="1" applyAlignment="1" applyProtection="1">
      <alignment horizontal="center" vertical="center"/>
    </xf>
    <xf numFmtId="0" fontId="0" fillId="6" borderId="136" xfId="0" applyFill="1" applyBorder="1" applyAlignment="1" applyProtection="1">
      <alignment horizontal="center" vertical="center"/>
    </xf>
    <xf numFmtId="0" fontId="11" fillId="0" borderId="0" xfId="3" applyFont="1" applyAlignment="1" applyProtection="1">
      <alignment horizontal="left" wrapText="1"/>
    </xf>
    <xf numFmtId="0" fontId="0" fillId="6" borderId="49" xfId="0" applyFill="1" applyBorder="1" applyAlignment="1" applyProtection="1">
      <alignment horizontal="center" vertical="center"/>
    </xf>
    <xf numFmtId="0" fontId="0" fillId="6" borderId="50" xfId="0" applyFill="1" applyBorder="1" applyAlignment="1" applyProtection="1">
      <alignment horizontal="center" vertical="center"/>
    </xf>
    <xf numFmtId="0" fontId="0" fillId="6" borderId="27" xfId="0" applyFill="1" applyBorder="1" applyAlignment="1" applyProtection="1">
      <alignment horizontal="center" vertical="center"/>
    </xf>
    <xf numFmtId="0" fontId="0" fillId="6" borderId="130" xfId="0" applyFill="1" applyBorder="1" applyAlignment="1" applyProtection="1">
      <alignment horizontal="center" vertical="center"/>
    </xf>
    <xf numFmtId="0" fontId="7" fillId="0" borderId="4" xfId="3" applyFont="1" applyBorder="1" applyAlignment="1" applyProtection="1">
      <alignment vertical="center"/>
    </xf>
    <xf numFmtId="0" fontId="7" fillId="0" borderId="0" xfId="3" applyFont="1" applyAlignment="1" applyProtection="1">
      <alignment horizontal="center" vertical="center"/>
    </xf>
    <xf numFmtId="0" fontId="45" fillId="6" borderId="51" xfId="0" applyFont="1" applyFill="1" applyBorder="1" applyAlignment="1" applyProtection="1">
      <alignment horizontal="center" vertical="center"/>
      <protection locked="0"/>
    </xf>
    <xf numFmtId="0" fontId="45" fillId="6" borderId="26" xfId="0" applyFont="1" applyFill="1" applyBorder="1" applyAlignment="1" applyProtection="1">
      <alignment horizontal="center" vertical="center"/>
      <protection locked="0"/>
    </xf>
    <xf numFmtId="0" fontId="45" fillId="6" borderId="49" xfId="0" applyFont="1" applyFill="1" applyBorder="1" applyAlignment="1" applyProtection="1">
      <alignment horizontal="center" vertical="center"/>
      <protection locked="0"/>
    </xf>
    <xf numFmtId="0" fontId="45" fillId="6" borderId="27" xfId="0" applyFont="1" applyFill="1" applyBorder="1" applyAlignment="1" applyProtection="1">
      <alignment horizontal="center" vertical="center"/>
      <protection locked="0"/>
    </xf>
    <xf numFmtId="0" fontId="0" fillId="0" borderId="70" xfId="0" applyBorder="1" applyAlignment="1">
      <alignment horizontal="center" vertical="center"/>
    </xf>
    <xf numFmtId="38" fontId="0" fillId="0" borderId="70" xfId="1" applyFont="1" applyBorder="1" applyAlignment="1">
      <alignment horizontal="right" vertical="center"/>
    </xf>
    <xf numFmtId="38" fontId="0" fillId="0" borderId="70" xfId="0" applyNumberFormat="1" applyBorder="1">
      <alignment vertical="center"/>
    </xf>
    <xf numFmtId="0" fontId="46" fillId="4" borderId="70" xfId="0" applyFont="1" applyFill="1" applyBorder="1" applyAlignment="1">
      <alignment horizontal="center" vertical="center"/>
    </xf>
    <xf numFmtId="0" fontId="32" fillId="4" borderId="70" xfId="0" applyFont="1" applyFill="1" applyBorder="1" applyAlignment="1">
      <alignment horizontal="center" vertical="center"/>
    </xf>
    <xf numFmtId="180" fontId="0" fillId="0" borderId="70" xfId="0" applyNumberFormat="1" applyBorder="1" applyAlignment="1">
      <alignment horizontal="center" vertical="center"/>
    </xf>
    <xf numFmtId="0" fontId="18" fillId="7" borderId="0" xfId="0" applyFont="1" applyFill="1" applyAlignment="1">
      <alignment horizontal="center" vertical="center"/>
    </xf>
    <xf numFmtId="0" fontId="49" fillId="6" borderId="49" xfId="3" applyFont="1" applyFill="1" applyBorder="1" applyAlignment="1" applyProtection="1">
      <alignment horizontal="center" vertical="center" justifyLastLine="1"/>
      <protection locked="0"/>
    </xf>
    <xf numFmtId="0" fontId="51" fillId="6" borderId="49" xfId="3" applyFont="1" applyFill="1" applyBorder="1" applyAlignment="1" applyProtection="1">
      <alignment horizontal="center" vertical="center" justifyLastLine="1"/>
      <protection locked="0"/>
    </xf>
    <xf numFmtId="0" fontId="52" fillId="6" borderId="41" xfId="0" applyFont="1" applyFill="1" applyBorder="1" applyAlignment="1" applyProtection="1">
      <alignment horizontal="center" vertical="center"/>
      <protection locked="0"/>
    </xf>
    <xf numFmtId="0" fontId="52" fillId="6" borderId="137" xfId="0" applyFont="1" applyFill="1" applyBorder="1" applyAlignment="1" applyProtection="1">
      <alignment horizontal="center" vertical="center"/>
      <protection locked="0"/>
    </xf>
    <xf numFmtId="0" fontId="52" fillId="6" borderId="51" xfId="0" applyFont="1" applyFill="1" applyBorder="1" applyAlignment="1" applyProtection="1">
      <alignment horizontal="center" vertical="center"/>
      <protection locked="0"/>
    </xf>
    <xf numFmtId="0" fontId="52" fillId="6" borderId="35" xfId="0" applyFont="1" applyFill="1" applyBorder="1" applyAlignment="1" applyProtection="1">
      <alignment horizontal="center" vertical="center"/>
      <protection locked="0"/>
    </xf>
    <xf numFmtId="0" fontId="52" fillId="6" borderId="74" xfId="0" applyFont="1" applyFill="1" applyBorder="1" applyAlignment="1" applyProtection="1">
      <alignment horizontal="center" vertical="center"/>
      <protection locked="0"/>
    </xf>
    <xf numFmtId="0" fontId="52" fillId="6" borderId="49" xfId="0" applyFont="1" applyFill="1" applyBorder="1" applyAlignment="1" applyProtection="1">
      <alignment horizontal="center" vertical="center"/>
      <protection locked="0"/>
    </xf>
    <xf numFmtId="0" fontId="36" fillId="0" borderId="0" xfId="3" applyFont="1" applyAlignment="1" applyProtection="1">
      <alignment vertical="center"/>
    </xf>
    <xf numFmtId="0" fontId="36" fillId="0" borderId="0" xfId="3" applyFont="1" applyAlignment="1" applyProtection="1">
      <alignment horizontal="left" vertical="center"/>
    </xf>
    <xf numFmtId="0" fontId="25" fillId="4" borderId="0" xfId="2" applyFont="1" applyFill="1" applyAlignment="1">
      <alignment horizontal="center" vertical="center"/>
    </xf>
    <xf numFmtId="0" fontId="7" fillId="0" borderId="0" xfId="3" applyFont="1" applyAlignment="1" applyProtection="1">
      <alignment vertical="center"/>
    </xf>
    <xf numFmtId="0" fontId="0" fillId="0" borderId="0" xfId="0" applyProtection="1">
      <alignment vertical="center"/>
    </xf>
    <xf numFmtId="0" fontId="28" fillId="2" borderId="140" xfId="3" applyFont="1" applyFill="1" applyBorder="1" applyAlignment="1">
      <alignment horizontal="center" vertical="center" shrinkToFit="1"/>
    </xf>
    <xf numFmtId="0" fontId="28" fillId="2" borderId="131" xfId="3" applyFont="1" applyFill="1" applyBorder="1" applyAlignment="1">
      <alignment horizontal="center" vertical="center" shrinkToFit="1"/>
    </xf>
    <xf numFmtId="0" fontId="28" fillId="2" borderId="132" xfId="3" applyFont="1" applyFill="1" applyBorder="1" applyAlignment="1">
      <alignment horizontal="center" vertical="center" shrinkToFit="1"/>
    </xf>
    <xf numFmtId="0" fontId="28" fillId="2" borderId="146" xfId="3" applyFont="1" applyFill="1" applyBorder="1" applyAlignment="1">
      <alignment horizontal="center" vertical="center" shrinkToFit="1"/>
    </xf>
    <xf numFmtId="0" fontId="28" fillId="2" borderId="145" xfId="3" applyFont="1" applyFill="1" applyBorder="1" applyAlignment="1">
      <alignment horizontal="center" vertical="center" shrinkToFit="1"/>
    </xf>
    <xf numFmtId="0" fontId="28" fillId="2" borderId="67" xfId="3" applyFont="1" applyFill="1" applyBorder="1" applyAlignment="1">
      <alignment horizontal="center" vertical="center" shrinkToFit="1"/>
    </xf>
    <xf numFmtId="0" fontId="51" fillId="0" borderId="140" xfId="0" applyFont="1" applyFill="1" applyBorder="1" applyAlignment="1">
      <alignment horizontal="center" vertical="center"/>
    </xf>
    <xf numFmtId="0" fontId="51" fillId="0" borderId="131" xfId="0" applyFont="1" applyFill="1" applyBorder="1" applyAlignment="1">
      <alignment horizontal="center" vertical="center"/>
    </xf>
    <xf numFmtId="0" fontId="51" fillId="0" borderId="132" xfId="0" applyFont="1" applyFill="1" applyBorder="1" applyAlignment="1">
      <alignment horizontal="center" vertical="center"/>
    </xf>
    <xf numFmtId="0" fontId="51" fillId="0" borderId="13" xfId="0" applyFont="1" applyFill="1" applyBorder="1" applyAlignment="1">
      <alignment horizontal="center" vertical="center"/>
    </xf>
    <xf numFmtId="0" fontId="51" fillId="0" borderId="145" xfId="0" applyFont="1" applyFill="1" applyBorder="1" applyAlignment="1">
      <alignment horizontal="center" vertical="center"/>
    </xf>
    <xf numFmtId="0" fontId="51" fillId="0" borderId="67" xfId="0" applyFont="1" applyFill="1" applyBorder="1" applyAlignment="1">
      <alignment horizontal="center" vertical="center"/>
    </xf>
    <xf numFmtId="0" fontId="51" fillId="5" borderId="30" xfId="3" applyFont="1" applyFill="1" applyBorder="1" applyAlignment="1">
      <alignment horizontal="center" vertical="center" shrinkToFit="1"/>
    </xf>
    <xf numFmtId="0" fontId="51" fillId="5" borderId="72" xfId="3" applyFont="1" applyFill="1" applyBorder="1" applyAlignment="1">
      <alignment horizontal="center" vertical="center" shrinkToFit="1"/>
    </xf>
    <xf numFmtId="0" fontId="24" fillId="0" borderId="129" xfId="0" applyFont="1" applyBorder="1" applyAlignment="1">
      <alignment vertical="center" wrapText="1"/>
    </xf>
    <xf numFmtId="0" fontId="24" fillId="0" borderId="131" xfId="0" applyFont="1" applyBorder="1">
      <alignment vertical="center"/>
    </xf>
    <xf numFmtId="0" fontId="24" fillId="0" borderId="148" xfId="0" applyFont="1" applyBorder="1">
      <alignment vertical="center"/>
    </xf>
    <xf numFmtId="0" fontId="29" fillId="3" borderId="4" xfId="3" applyFont="1" applyFill="1" applyBorder="1" applyAlignment="1">
      <alignment horizontal="center" vertical="center" wrapText="1"/>
    </xf>
    <xf numFmtId="0" fontId="58" fillId="0" borderId="4" xfId="3" applyFont="1" applyFill="1" applyBorder="1" applyAlignment="1" applyProtection="1">
      <alignment horizontal="center" vertical="center" shrinkToFit="1"/>
      <protection locked="0"/>
    </xf>
    <xf numFmtId="0" fontId="29" fillId="0" borderId="4" xfId="3" applyFont="1" applyFill="1" applyBorder="1" applyAlignment="1" applyProtection="1">
      <alignment horizontal="center" vertical="center" shrinkToFit="1"/>
      <protection locked="0"/>
    </xf>
    <xf numFmtId="0" fontId="29" fillId="0" borderId="15" xfId="3" applyFont="1" applyFill="1" applyBorder="1" applyAlignment="1" applyProtection="1">
      <alignment horizontal="center" vertical="center" shrinkToFit="1"/>
      <protection locked="0"/>
    </xf>
    <xf numFmtId="14" fontId="51" fillId="5" borderId="72" xfId="3" applyNumberFormat="1" applyFont="1" applyFill="1" applyBorder="1" applyAlignment="1">
      <alignment horizontal="center" vertical="center" shrinkToFit="1"/>
    </xf>
    <xf numFmtId="14" fontId="51" fillId="5" borderId="19" xfId="3" applyNumberFormat="1" applyFont="1" applyFill="1" applyBorder="1" applyAlignment="1">
      <alignment horizontal="center" vertical="center" shrinkToFit="1"/>
    </xf>
    <xf numFmtId="0" fontId="51" fillId="0" borderId="72" xfId="3" applyFont="1" applyFill="1" applyBorder="1" applyAlignment="1" applyProtection="1">
      <alignment horizontal="center" vertical="center" shrinkToFit="1"/>
      <protection locked="0"/>
    </xf>
    <xf numFmtId="0" fontId="51" fillId="0" borderId="19" xfId="3" applyFont="1" applyFill="1" applyBorder="1" applyAlignment="1" applyProtection="1">
      <alignment horizontal="center" vertical="center" shrinkToFit="1"/>
      <protection locked="0"/>
    </xf>
    <xf numFmtId="0" fontId="21" fillId="0" borderId="10" xfId="3" applyFont="1" applyFill="1" applyBorder="1" applyAlignment="1" applyProtection="1">
      <alignment horizontal="left" vertical="center" shrinkToFit="1"/>
      <protection locked="0"/>
    </xf>
    <xf numFmtId="0" fontId="21" fillId="0" borderId="40" xfId="3" applyFont="1" applyFill="1" applyBorder="1" applyAlignment="1" applyProtection="1">
      <alignment horizontal="left" vertical="center" shrinkToFit="1"/>
      <protection locked="0"/>
    </xf>
    <xf numFmtId="0" fontId="29" fillId="3" borderId="16" xfId="3" applyFont="1" applyFill="1" applyBorder="1" applyAlignment="1">
      <alignment horizontal="center" vertical="center" wrapText="1"/>
    </xf>
    <xf numFmtId="0" fontId="29" fillId="3" borderId="17" xfId="3" applyFont="1" applyFill="1" applyBorder="1" applyAlignment="1">
      <alignment horizontal="center" vertical="center" wrapText="1"/>
    </xf>
    <xf numFmtId="0" fontId="29" fillId="3" borderId="87" xfId="3" applyFont="1" applyFill="1" applyBorder="1" applyAlignment="1">
      <alignment horizontal="center" vertical="center" wrapText="1"/>
    </xf>
    <xf numFmtId="0" fontId="29" fillId="3" borderId="22" xfId="3" applyFont="1" applyFill="1" applyBorder="1" applyAlignment="1">
      <alignment horizontal="center" vertical="center" wrapText="1"/>
    </xf>
    <xf numFmtId="0" fontId="29" fillId="3" borderId="6" xfId="3" applyFont="1" applyFill="1" applyBorder="1" applyAlignment="1">
      <alignment horizontal="center" vertical="center" wrapText="1"/>
    </xf>
    <xf numFmtId="0" fontId="29" fillId="3" borderId="89" xfId="3" applyFont="1" applyFill="1" applyBorder="1" applyAlignment="1">
      <alignment horizontal="center" vertical="center" wrapText="1"/>
    </xf>
    <xf numFmtId="0" fontId="53" fillId="6" borderId="54" xfId="0" applyFont="1" applyFill="1" applyBorder="1">
      <alignment vertical="center"/>
    </xf>
    <xf numFmtId="0" fontId="28" fillId="6" borderId="54" xfId="3" applyFont="1" applyFill="1" applyBorder="1" applyAlignment="1">
      <alignment horizontal="left" vertical="center" justifyLastLine="1"/>
    </xf>
    <xf numFmtId="0" fontId="28" fillId="6" borderId="6" xfId="3" applyFont="1" applyFill="1" applyBorder="1" applyAlignment="1">
      <alignment horizontal="left" vertical="center" justifyLastLine="1"/>
    </xf>
    <xf numFmtId="0" fontId="51" fillId="5" borderId="35" xfId="0" applyFont="1" applyFill="1" applyBorder="1" applyAlignment="1">
      <alignment horizontal="center" vertical="center"/>
    </xf>
    <xf numFmtId="0" fontId="29" fillId="3" borderId="12" xfId="3" applyFont="1" applyFill="1" applyBorder="1" applyAlignment="1">
      <alignment horizontal="center" vertical="center" justifyLastLine="1"/>
    </xf>
    <xf numFmtId="0" fontId="29" fillId="3" borderId="4" xfId="3" applyFont="1" applyFill="1" applyBorder="1" applyAlignment="1">
      <alignment horizontal="center" vertical="center" justifyLastLine="1"/>
    </xf>
    <xf numFmtId="0" fontId="29" fillId="3" borderId="80" xfId="3" applyFont="1" applyFill="1" applyBorder="1" applyAlignment="1">
      <alignment horizontal="center" vertical="center" justifyLastLine="1"/>
    </xf>
    <xf numFmtId="0" fontId="51" fillId="0" borderId="17" xfId="3" applyFont="1" applyFill="1" applyBorder="1" applyAlignment="1" applyProtection="1">
      <alignment horizontal="center" vertical="center" shrinkToFit="1"/>
      <protection locked="0"/>
    </xf>
    <xf numFmtId="0" fontId="29" fillId="3" borderId="57" xfId="3" applyFont="1" applyFill="1" applyBorder="1" applyAlignment="1">
      <alignment horizontal="center" vertical="center" wrapText="1" shrinkToFit="1"/>
    </xf>
    <xf numFmtId="0" fontId="29" fillId="3" borderId="35" xfId="3" applyFont="1" applyFill="1" applyBorder="1" applyAlignment="1">
      <alignment horizontal="center" vertical="center" shrinkToFit="1"/>
    </xf>
    <xf numFmtId="0" fontId="29" fillId="3" borderId="91" xfId="3" applyFont="1" applyFill="1" applyBorder="1" applyAlignment="1">
      <alignment horizontal="center" vertical="center" shrinkToFit="1"/>
    </xf>
    <xf numFmtId="0" fontId="29" fillId="3" borderId="101" xfId="3" applyFont="1" applyFill="1" applyBorder="1" applyAlignment="1">
      <alignment horizontal="center" vertical="center" wrapText="1"/>
    </xf>
    <xf numFmtId="0" fontId="29" fillId="3" borderId="35" xfId="3" applyFont="1" applyFill="1" applyBorder="1" applyAlignment="1">
      <alignment horizontal="center" vertical="center" wrapText="1"/>
    </xf>
    <xf numFmtId="0" fontId="21" fillId="0" borderId="35" xfId="3" applyFont="1" applyFill="1" applyBorder="1" applyAlignment="1" applyProtection="1">
      <alignment horizontal="center" vertical="center" shrinkToFit="1"/>
      <protection locked="0"/>
    </xf>
    <xf numFmtId="0" fontId="21" fillId="0" borderId="36" xfId="3" applyFont="1" applyFill="1" applyBorder="1" applyAlignment="1" applyProtection="1">
      <alignment horizontal="center" vertical="center" shrinkToFit="1"/>
      <protection locked="0"/>
    </xf>
    <xf numFmtId="0" fontId="51" fillId="5" borderId="0" xfId="0" applyFont="1" applyFill="1" applyBorder="1" applyAlignment="1">
      <alignment horizontal="left" vertical="center" indent="1"/>
    </xf>
    <xf numFmtId="0" fontId="51" fillId="5" borderId="24" xfId="0" applyFont="1" applyFill="1" applyBorder="1" applyAlignment="1">
      <alignment horizontal="left" vertical="center" indent="1"/>
    </xf>
    <xf numFmtId="0" fontId="28" fillId="0" borderId="35" xfId="3" applyFont="1" applyFill="1" applyBorder="1" applyAlignment="1">
      <alignment vertical="center"/>
    </xf>
    <xf numFmtId="0" fontId="28" fillId="0" borderId="36" xfId="3" applyFont="1" applyFill="1" applyBorder="1" applyAlignment="1">
      <alignment vertical="center"/>
    </xf>
    <xf numFmtId="0" fontId="29" fillId="3" borderId="28" xfId="3" applyFont="1" applyFill="1" applyBorder="1" applyAlignment="1">
      <alignment horizontal="center" vertical="center" wrapText="1"/>
    </xf>
    <xf numFmtId="0" fontId="29" fillId="3" borderId="72" xfId="3" applyFont="1" applyFill="1" applyBorder="1" applyAlignment="1">
      <alignment horizontal="center" vertical="center" wrapText="1"/>
    </xf>
    <xf numFmtId="0" fontId="29" fillId="3" borderId="29" xfId="3" applyFont="1" applyFill="1" applyBorder="1" applyAlignment="1">
      <alignment horizontal="center" vertical="center" wrapText="1"/>
    </xf>
    <xf numFmtId="0" fontId="29" fillId="0" borderId="72" xfId="3" applyFont="1" applyFill="1" applyBorder="1" applyAlignment="1">
      <alignment horizontal="center" vertical="center" shrinkToFit="1"/>
    </xf>
    <xf numFmtId="0" fontId="25" fillId="4" borderId="0" xfId="2" applyFont="1" applyFill="1" applyAlignment="1">
      <alignment horizontal="center" vertical="center"/>
    </xf>
    <xf numFmtId="0" fontId="20" fillId="0" borderId="23" xfId="0" applyFont="1" applyFill="1" applyBorder="1" applyAlignment="1">
      <alignment vertical="center"/>
    </xf>
    <xf numFmtId="0" fontId="20" fillId="0" borderId="56" xfId="0" applyFont="1" applyFill="1" applyBorder="1" applyAlignment="1">
      <alignment vertical="center"/>
    </xf>
    <xf numFmtId="0" fontId="20" fillId="0" borderId="43" xfId="0" applyFont="1" applyFill="1" applyBorder="1" applyAlignment="1">
      <alignment vertical="center"/>
    </xf>
    <xf numFmtId="0" fontId="28" fillId="3" borderId="7" xfId="3" applyFont="1" applyFill="1" applyBorder="1" applyAlignment="1">
      <alignment horizontal="center" vertical="center" shrinkToFit="1"/>
    </xf>
    <xf numFmtId="0" fontId="28" fillId="3" borderId="8" xfId="3" applyFont="1" applyFill="1" applyBorder="1" applyAlignment="1">
      <alignment horizontal="center" vertical="center" shrinkToFit="1"/>
    </xf>
    <xf numFmtId="0" fontId="28" fillId="3" borderId="92" xfId="3" applyFont="1" applyFill="1" applyBorder="1" applyAlignment="1">
      <alignment horizontal="center" vertical="center" shrinkToFit="1"/>
    </xf>
    <xf numFmtId="0" fontId="29" fillId="3" borderId="12" xfId="3" applyFont="1" applyFill="1" applyBorder="1" applyAlignment="1">
      <alignment horizontal="center" vertical="center" wrapText="1" shrinkToFit="1"/>
    </xf>
    <xf numFmtId="0" fontId="29" fillId="3" borderId="4" xfId="3" applyFont="1" applyFill="1" applyBorder="1" applyAlignment="1">
      <alignment horizontal="center" vertical="center" shrinkToFit="1"/>
    </xf>
    <xf numFmtId="0" fontId="29" fillId="3" borderId="80" xfId="3" applyFont="1" applyFill="1" applyBorder="1" applyAlignment="1">
      <alignment horizontal="center" vertical="center" shrinkToFit="1"/>
    </xf>
    <xf numFmtId="176" fontId="52" fillId="0" borderId="74" xfId="3" applyNumberFormat="1" applyFont="1" applyFill="1" applyBorder="1" applyAlignment="1" applyProtection="1">
      <alignment horizontal="left" vertical="center" indent="1" shrinkToFit="1"/>
      <protection locked="0"/>
    </xf>
    <xf numFmtId="176" fontId="52" fillId="0" borderId="66" xfId="3" applyNumberFormat="1" applyFont="1" applyFill="1" applyBorder="1" applyAlignment="1" applyProtection="1">
      <alignment horizontal="left" vertical="center" indent="1" shrinkToFit="1"/>
      <protection locked="0"/>
    </xf>
    <xf numFmtId="176" fontId="52" fillId="0" borderId="27" xfId="3" applyNumberFormat="1" applyFont="1" applyFill="1" applyBorder="1" applyAlignment="1" applyProtection="1">
      <alignment horizontal="left" vertical="center" indent="1" shrinkToFit="1"/>
      <protection locked="0"/>
    </xf>
    <xf numFmtId="176" fontId="52" fillId="0" borderId="37" xfId="3" applyNumberFormat="1" applyFont="1" applyFill="1" applyBorder="1" applyAlignment="1" applyProtection="1">
      <alignment horizontal="left" vertical="center" indent="1" shrinkToFit="1"/>
      <protection locked="0"/>
    </xf>
    <xf numFmtId="0" fontId="26" fillId="0" borderId="0" xfId="3" applyFont="1" applyFill="1" applyBorder="1" applyAlignment="1">
      <alignment horizontal="center" vertical="center" wrapText="1"/>
    </xf>
    <xf numFmtId="176" fontId="21" fillId="3" borderId="71" xfId="3" applyNumberFormat="1" applyFont="1" applyFill="1" applyBorder="1" applyAlignment="1" applyProtection="1">
      <alignment horizontal="left" vertical="center" shrinkToFit="1"/>
      <protection locked="0"/>
    </xf>
    <xf numFmtId="176" fontId="21" fillId="3" borderId="72" xfId="3" applyNumberFormat="1" applyFont="1" applyFill="1" applyBorder="1" applyAlignment="1" applyProtection="1">
      <alignment horizontal="left" vertical="center" shrinkToFit="1"/>
      <protection locked="0"/>
    </xf>
    <xf numFmtId="176" fontId="21" fillId="3" borderId="19" xfId="3" applyNumberFormat="1" applyFont="1" applyFill="1" applyBorder="1" applyAlignment="1" applyProtection="1">
      <alignment horizontal="left" vertical="center" shrinkToFit="1"/>
      <protection locked="0"/>
    </xf>
    <xf numFmtId="0" fontId="36" fillId="3" borderId="28" xfId="3" applyFont="1" applyFill="1" applyBorder="1" applyAlignment="1">
      <alignment horizontal="center" vertical="center" wrapText="1" shrinkToFit="1"/>
    </xf>
    <xf numFmtId="0" fontId="36" fillId="3" borderId="72" xfId="3" applyFont="1" applyFill="1" applyBorder="1" applyAlignment="1">
      <alignment horizontal="center" vertical="center" wrapText="1" shrinkToFit="1"/>
    </xf>
    <xf numFmtId="0" fontId="36" fillId="3" borderId="29" xfId="3" applyFont="1" applyFill="1" applyBorder="1" applyAlignment="1">
      <alignment horizontal="center" vertical="center" wrapText="1" shrinkToFit="1"/>
    </xf>
    <xf numFmtId="0" fontId="29" fillId="3" borderId="28" xfId="3" applyFont="1" applyFill="1" applyBorder="1" applyAlignment="1">
      <alignment horizontal="center" vertical="center"/>
    </xf>
    <xf numFmtId="0" fontId="29" fillId="3" borderId="72" xfId="3" applyFont="1" applyFill="1" applyBorder="1" applyAlignment="1">
      <alignment horizontal="center" vertical="center"/>
    </xf>
    <xf numFmtId="0" fontId="29" fillId="3" borderId="29" xfId="3" applyFont="1" applyFill="1" applyBorder="1" applyAlignment="1">
      <alignment horizontal="center" vertical="center"/>
    </xf>
    <xf numFmtId="0" fontId="51" fillId="0" borderId="35" xfId="3" applyFont="1" applyFill="1" applyBorder="1" applyAlignment="1" applyProtection="1">
      <alignment horizontal="left" vertical="center" indent="1" shrinkToFit="1"/>
      <protection locked="0"/>
    </xf>
    <xf numFmtId="0" fontId="51" fillId="0" borderId="36" xfId="3" applyFont="1" applyFill="1" applyBorder="1" applyAlignment="1" applyProtection="1">
      <alignment horizontal="left" vertical="center" indent="1" shrinkToFit="1"/>
      <protection locked="0"/>
    </xf>
    <xf numFmtId="0" fontId="29" fillId="6" borderId="27" xfId="3" applyFont="1" applyFill="1" applyBorder="1" applyAlignment="1" applyProtection="1">
      <alignment horizontal="center" vertical="center" shrinkToFit="1"/>
      <protection locked="0"/>
    </xf>
    <xf numFmtId="0" fontId="29" fillId="3" borderId="16" xfId="3" applyFont="1" applyFill="1" applyBorder="1" applyAlignment="1">
      <alignment horizontal="center" vertical="center"/>
    </xf>
    <xf numFmtId="0" fontId="29" fillId="3" borderId="17" xfId="3" applyFont="1" applyFill="1" applyBorder="1" applyAlignment="1">
      <alignment horizontal="center" vertical="center"/>
    </xf>
    <xf numFmtId="0" fontId="29" fillId="3" borderId="87" xfId="3" applyFont="1" applyFill="1" applyBorder="1" applyAlignment="1">
      <alignment horizontal="center" vertical="center"/>
    </xf>
    <xf numFmtId="0" fontId="29" fillId="3" borderId="20" xfId="3" applyFont="1" applyFill="1" applyBorder="1" applyAlignment="1">
      <alignment horizontal="center" vertical="center"/>
    </xf>
    <xf numFmtId="0" fontId="29" fillId="3" borderId="0" xfId="3" applyFont="1" applyFill="1" applyBorder="1" applyAlignment="1">
      <alignment horizontal="center" vertical="center"/>
    </xf>
    <xf numFmtId="0" fontId="29" fillId="3" borderId="88" xfId="3" applyFont="1" applyFill="1" applyBorder="1" applyAlignment="1">
      <alignment horizontal="center" vertical="center"/>
    </xf>
    <xf numFmtId="49" fontId="51" fillId="6" borderId="72" xfId="0" applyNumberFormat="1" applyFont="1" applyFill="1" applyBorder="1" applyAlignment="1">
      <alignment horizontal="center" vertical="center"/>
    </xf>
    <xf numFmtId="49" fontId="51" fillId="6" borderId="73" xfId="0" applyNumberFormat="1" applyFont="1" applyFill="1" applyBorder="1" applyAlignment="1">
      <alignment horizontal="center" vertical="center"/>
    </xf>
    <xf numFmtId="0" fontId="29" fillId="3" borderId="71" xfId="3" applyFont="1" applyFill="1" applyBorder="1" applyAlignment="1">
      <alignment horizontal="center" vertical="center"/>
    </xf>
    <xf numFmtId="0" fontId="51" fillId="0" borderId="72" xfId="3" applyFont="1" applyFill="1" applyBorder="1" applyAlignment="1">
      <alignment horizontal="center" vertical="center" justifyLastLine="1"/>
    </xf>
    <xf numFmtId="0" fontId="51" fillId="0" borderId="19" xfId="3" applyFont="1" applyFill="1" applyBorder="1" applyAlignment="1">
      <alignment horizontal="center" vertical="center" justifyLastLine="1"/>
    </xf>
    <xf numFmtId="0" fontId="29" fillId="3" borderId="12" xfId="3" applyFont="1" applyFill="1" applyBorder="1" applyAlignment="1">
      <alignment horizontal="center" vertical="center" wrapText="1"/>
    </xf>
    <xf numFmtId="0" fontId="29" fillId="3" borderId="80" xfId="3" applyFont="1" applyFill="1" applyBorder="1" applyAlignment="1">
      <alignment horizontal="center" vertical="center" wrapText="1"/>
    </xf>
    <xf numFmtId="176" fontId="51" fillId="0" borderId="72" xfId="3" applyNumberFormat="1" applyFont="1" applyFill="1" applyBorder="1" applyAlignment="1" applyProtection="1">
      <alignment horizontal="center" vertical="center"/>
      <protection locked="0"/>
    </xf>
    <xf numFmtId="0" fontId="22" fillId="0" borderId="78" xfId="0" applyFont="1" applyFill="1" applyBorder="1" applyAlignment="1">
      <alignment vertical="top"/>
    </xf>
    <xf numFmtId="0" fontId="52" fillId="0" borderId="17" xfId="3" applyFont="1" applyFill="1" applyBorder="1" applyAlignment="1" applyProtection="1">
      <alignment horizontal="center" vertical="center" shrinkToFit="1"/>
      <protection locked="0"/>
    </xf>
    <xf numFmtId="0" fontId="52" fillId="0" borderId="18" xfId="3" applyFont="1" applyFill="1" applyBorder="1" applyAlignment="1" applyProtection="1">
      <alignment horizontal="center" vertical="center" shrinkToFit="1"/>
      <protection locked="0"/>
    </xf>
    <xf numFmtId="0" fontId="52" fillId="0" borderId="4" xfId="3" applyFont="1" applyFill="1" applyBorder="1" applyAlignment="1" applyProtection="1">
      <alignment horizontal="center" vertical="center" shrinkToFit="1"/>
      <protection locked="0"/>
    </xf>
    <xf numFmtId="0" fontId="52" fillId="0" borderId="13" xfId="3" applyFont="1" applyFill="1" applyBorder="1" applyAlignment="1" applyProtection="1">
      <alignment horizontal="center" vertical="center" shrinkToFit="1"/>
      <protection locked="0"/>
    </xf>
    <xf numFmtId="0" fontId="50" fillId="5" borderId="79" xfId="0" applyFont="1" applyFill="1" applyBorder="1">
      <alignment vertical="center"/>
    </xf>
    <xf numFmtId="0" fontId="50" fillId="5" borderId="4" xfId="0" applyFont="1" applyFill="1" applyBorder="1">
      <alignment vertical="center"/>
    </xf>
    <xf numFmtId="0" fontId="50" fillId="5" borderId="80" xfId="0" applyFont="1" applyFill="1" applyBorder="1">
      <alignment vertical="center"/>
    </xf>
    <xf numFmtId="0" fontId="50" fillId="5" borderId="68" xfId="0" applyFont="1" applyFill="1" applyBorder="1">
      <alignment vertical="center"/>
    </xf>
    <xf numFmtId="0" fontId="50" fillId="5" borderId="69" xfId="0" applyFont="1" applyFill="1" applyBorder="1">
      <alignment vertical="center"/>
    </xf>
    <xf numFmtId="0" fontId="22" fillId="0" borderId="77" xfId="0" applyFont="1" applyFill="1" applyBorder="1" applyAlignment="1">
      <alignment vertical="top"/>
    </xf>
    <xf numFmtId="0" fontId="22" fillId="0" borderId="81" xfId="0" applyFont="1" applyFill="1" applyBorder="1" applyAlignment="1">
      <alignment vertical="top"/>
    </xf>
    <xf numFmtId="0" fontId="50" fillId="5" borderId="67" xfId="0" applyFont="1" applyFill="1" applyBorder="1" applyAlignment="1">
      <alignment vertical="center" shrinkToFit="1"/>
    </xf>
    <xf numFmtId="0" fontId="50" fillId="5" borderId="68" xfId="0" applyFont="1" applyFill="1" applyBorder="1" applyAlignment="1">
      <alignment vertical="center" shrinkToFit="1"/>
    </xf>
    <xf numFmtId="0" fontId="28" fillId="6" borderId="27" xfId="3" applyFont="1" applyFill="1" applyBorder="1" applyAlignment="1">
      <alignment horizontal="left" vertical="center" justifyLastLine="1"/>
    </xf>
    <xf numFmtId="0" fontId="29" fillId="3" borderId="20" xfId="3" applyFont="1" applyFill="1" applyBorder="1" applyAlignment="1">
      <alignment horizontal="center" vertical="center" wrapText="1"/>
    </xf>
    <xf numFmtId="0" fontId="29" fillId="3" borderId="0" xfId="3" applyFont="1" applyFill="1" applyBorder="1" applyAlignment="1">
      <alignment horizontal="center" vertical="center" wrapText="1"/>
    </xf>
    <xf numFmtId="0" fontId="29" fillId="3" borderId="88" xfId="3" applyFont="1" applyFill="1" applyBorder="1" applyAlignment="1">
      <alignment horizontal="center" vertical="center" wrapText="1"/>
    </xf>
    <xf numFmtId="0" fontId="29" fillId="3" borderId="45" xfId="3" applyFont="1" applyFill="1" applyBorder="1" applyAlignment="1">
      <alignment horizontal="center" vertical="center" wrapText="1"/>
    </xf>
    <xf numFmtId="0" fontId="29" fillId="3" borderId="10" xfId="3" applyFont="1" applyFill="1" applyBorder="1" applyAlignment="1">
      <alignment horizontal="center" vertical="center" wrapText="1"/>
    </xf>
    <xf numFmtId="0" fontId="29" fillId="3" borderId="86" xfId="3" applyFont="1" applyFill="1" applyBorder="1" applyAlignment="1">
      <alignment horizontal="center" vertical="center" wrapText="1"/>
    </xf>
    <xf numFmtId="0" fontId="51" fillId="0" borderId="124" xfId="3" applyFont="1" applyFill="1" applyBorder="1" applyAlignment="1" applyProtection="1">
      <alignment horizontal="center" vertical="center" shrinkToFit="1"/>
      <protection locked="0"/>
    </xf>
    <xf numFmtId="0" fontId="51" fillId="0" borderId="10" xfId="3" applyFont="1" applyFill="1" applyBorder="1" applyAlignment="1" applyProtection="1">
      <alignment horizontal="center" vertical="center" shrinkToFit="1"/>
      <protection locked="0"/>
    </xf>
    <xf numFmtId="0" fontId="51" fillId="0" borderId="86" xfId="3" applyFont="1" applyFill="1" applyBorder="1" applyAlignment="1" applyProtection="1">
      <alignment horizontal="center" vertical="center" shrinkToFit="1"/>
      <protection locked="0"/>
    </xf>
    <xf numFmtId="0" fontId="29" fillId="3" borderId="33" xfId="3" applyFont="1" applyFill="1" applyBorder="1" applyAlignment="1">
      <alignment horizontal="center" vertical="center" wrapText="1"/>
    </xf>
    <xf numFmtId="0" fontId="29" fillId="3" borderId="22" xfId="3" applyFont="1" applyFill="1" applyBorder="1" applyAlignment="1">
      <alignment horizontal="center" vertical="center"/>
    </xf>
    <xf numFmtId="0" fontId="29" fillId="3" borderId="6" xfId="3" applyFont="1" applyFill="1" applyBorder="1" applyAlignment="1">
      <alignment horizontal="center" vertical="center"/>
    </xf>
    <xf numFmtId="0" fontId="29" fillId="3" borderId="89" xfId="3" applyFont="1" applyFill="1" applyBorder="1" applyAlignment="1">
      <alignment horizontal="center" vertical="center"/>
    </xf>
    <xf numFmtId="0" fontId="51" fillId="0" borderId="6" xfId="0" applyFont="1" applyFill="1" applyBorder="1" applyAlignment="1">
      <alignment horizontal="left" vertical="center" wrapText="1" indent="1"/>
    </xf>
    <xf numFmtId="0" fontId="51" fillId="0" borderId="44" xfId="0" applyFont="1" applyFill="1" applyBorder="1" applyAlignment="1">
      <alignment horizontal="left" vertical="center" wrapText="1" indent="1"/>
    </xf>
    <xf numFmtId="0" fontId="29" fillId="0" borderId="73" xfId="3" applyFont="1" applyFill="1" applyBorder="1" applyAlignment="1">
      <alignment horizontal="center" vertical="center" shrinkToFit="1"/>
    </xf>
    <xf numFmtId="0" fontId="29" fillId="3" borderId="63" xfId="3" applyFont="1" applyFill="1" applyBorder="1" applyAlignment="1">
      <alignment horizontal="center" vertical="center" wrapText="1"/>
    </xf>
    <xf numFmtId="0" fontId="29" fillId="3" borderId="70" xfId="3" applyFont="1" applyFill="1" applyBorder="1" applyAlignment="1">
      <alignment horizontal="center" vertical="center" wrapText="1"/>
    </xf>
    <xf numFmtId="0" fontId="29" fillId="3" borderId="71" xfId="3" applyFont="1" applyFill="1" applyBorder="1" applyAlignment="1">
      <alignment horizontal="center" vertical="center" wrapText="1"/>
    </xf>
    <xf numFmtId="0" fontId="29" fillId="3" borderId="90" xfId="3" applyFont="1" applyFill="1" applyBorder="1" applyAlignment="1">
      <alignment horizontal="center" vertical="center" wrapText="1"/>
    </xf>
    <xf numFmtId="0" fontId="21" fillId="3" borderId="71" xfId="3" applyFont="1" applyFill="1" applyBorder="1" applyAlignment="1">
      <alignment horizontal="left" vertical="center" justifyLastLine="1"/>
    </xf>
    <xf numFmtId="0" fontId="21" fillId="3" borderId="72" xfId="3" applyFont="1" applyFill="1" applyBorder="1" applyAlignment="1">
      <alignment horizontal="left" vertical="center" justifyLastLine="1"/>
    </xf>
    <xf numFmtId="0" fontId="21" fillId="3" borderId="19" xfId="3" applyFont="1" applyFill="1" applyBorder="1" applyAlignment="1">
      <alignment horizontal="left" vertical="center" justifyLastLine="1"/>
    </xf>
    <xf numFmtId="0" fontId="50" fillId="0" borderId="72" xfId="5" applyNumberFormat="1" applyFont="1" applyFill="1" applyBorder="1" applyAlignment="1">
      <alignment horizontal="left" vertical="center" indent="1"/>
    </xf>
    <xf numFmtId="0" fontId="51" fillId="0" borderId="72" xfId="0" applyNumberFormat="1" applyFont="1" applyFill="1" applyBorder="1" applyAlignment="1">
      <alignment horizontal="left" vertical="center" indent="1"/>
    </xf>
    <xf numFmtId="0" fontId="51" fillId="0" borderId="19" xfId="0" applyNumberFormat="1" applyFont="1" applyFill="1" applyBorder="1" applyAlignment="1">
      <alignment horizontal="left" vertical="center" indent="1"/>
    </xf>
    <xf numFmtId="0" fontId="51" fillId="0" borderId="79" xfId="3" applyFont="1" applyFill="1" applyBorder="1" applyAlignment="1" applyProtection="1">
      <alignment horizontal="center" vertical="center" shrinkToFit="1"/>
      <protection locked="0"/>
    </xf>
    <xf numFmtId="0" fontId="51" fillId="0" borderId="4" xfId="3" applyFont="1" applyFill="1" applyBorder="1" applyAlignment="1" applyProtection="1">
      <alignment horizontal="center" vertical="center" shrinkToFit="1"/>
      <protection locked="0"/>
    </xf>
    <xf numFmtId="0" fontId="51" fillId="0" borderId="80" xfId="3" applyFont="1" applyFill="1" applyBorder="1" applyAlignment="1" applyProtection="1">
      <alignment horizontal="center" vertical="center" shrinkToFit="1"/>
      <protection locked="0"/>
    </xf>
    <xf numFmtId="0" fontId="22" fillId="0" borderId="33" xfId="0" applyFont="1" applyFill="1" applyBorder="1" applyAlignment="1">
      <alignment horizontal="right" vertical="center"/>
    </xf>
    <xf numFmtId="0" fontId="2" fillId="0" borderId="96" xfId="2" applyFont="1" applyFill="1" applyBorder="1" applyAlignment="1" applyProtection="1">
      <alignment vertical="center" shrinkToFit="1"/>
      <protection locked="0"/>
    </xf>
    <xf numFmtId="0" fontId="2" fillId="0" borderId="97" xfId="2" applyFont="1" applyFill="1" applyBorder="1" applyAlignment="1" applyProtection="1">
      <alignment vertical="center" shrinkToFit="1"/>
      <protection locked="0"/>
    </xf>
    <xf numFmtId="0" fontId="37" fillId="0" borderId="28" xfId="2" applyFont="1" applyFill="1" applyBorder="1" applyAlignment="1" applyProtection="1">
      <alignment horizontal="center" vertical="center" shrinkToFit="1"/>
      <protection locked="0"/>
    </xf>
    <xf numFmtId="0" fontId="37" fillId="0" borderId="29" xfId="2" applyFont="1" applyFill="1" applyBorder="1" applyAlignment="1" applyProtection="1">
      <alignment horizontal="center" vertical="center" shrinkToFit="1"/>
      <protection locked="0"/>
    </xf>
    <xf numFmtId="0" fontId="37" fillId="0" borderId="65" xfId="2" applyFont="1" applyFill="1" applyBorder="1" applyAlignment="1" applyProtection="1">
      <alignment horizontal="center" vertical="center" shrinkToFit="1"/>
      <protection locked="0"/>
    </xf>
    <xf numFmtId="0" fontId="37" fillId="0" borderId="95" xfId="2" applyFont="1" applyFill="1" applyBorder="1" applyAlignment="1" applyProtection="1">
      <alignment horizontal="center" vertical="center" shrinkToFit="1"/>
      <protection locked="0"/>
    </xf>
    <xf numFmtId="0" fontId="2" fillId="0" borderId="30" xfId="2" applyFont="1" applyFill="1" applyBorder="1" applyAlignment="1" applyProtection="1">
      <alignment vertical="center" shrinkToFit="1"/>
      <protection locked="0"/>
    </xf>
    <xf numFmtId="0" fontId="2" fillId="0" borderId="72" xfId="2" applyFont="1" applyFill="1" applyBorder="1" applyAlignment="1" applyProtection="1">
      <alignment vertical="center" shrinkToFit="1"/>
      <protection locked="0"/>
    </xf>
    <xf numFmtId="0" fontId="2" fillId="0" borderId="83" xfId="2" applyFont="1" applyFill="1" applyBorder="1" applyAlignment="1" applyProtection="1">
      <alignment vertical="center" shrinkToFit="1"/>
      <protection locked="0"/>
    </xf>
    <xf numFmtId="0" fontId="2" fillId="0" borderId="5" xfId="2" applyFont="1" applyFill="1" applyBorder="1" applyAlignment="1" applyProtection="1">
      <alignment vertical="center" shrinkToFit="1"/>
      <protection locked="0"/>
    </xf>
    <xf numFmtId="14" fontId="2" fillId="0" borderId="96" xfId="2" applyNumberFormat="1" applyFont="1" applyFill="1" applyBorder="1" applyAlignment="1" applyProtection="1">
      <alignment horizontal="center" vertical="center" shrinkToFit="1"/>
      <protection locked="0"/>
    </xf>
    <xf numFmtId="0" fontId="50" fillId="0" borderId="96" xfId="2" applyFont="1" applyFill="1" applyBorder="1" applyAlignment="1" applyProtection="1">
      <alignment vertical="center" shrinkToFit="1"/>
      <protection locked="0"/>
    </xf>
    <xf numFmtId="14" fontId="50" fillId="0" borderId="96" xfId="2" applyNumberFormat="1" applyFont="1" applyFill="1" applyBorder="1" applyAlignment="1" applyProtection="1">
      <alignment horizontal="center" vertical="center" shrinkToFit="1"/>
      <protection locked="0"/>
    </xf>
    <xf numFmtId="0" fontId="50" fillId="0" borderId="30" xfId="2" applyFont="1" applyFill="1" applyBorder="1" applyAlignment="1" applyProtection="1">
      <alignment vertical="center" shrinkToFit="1"/>
      <protection locked="0"/>
    </xf>
    <xf numFmtId="0" fontId="50" fillId="0" borderId="72" xfId="2" applyFont="1" applyFill="1" applyBorder="1" applyAlignment="1" applyProtection="1">
      <alignment vertical="center" shrinkToFit="1"/>
      <protection locked="0"/>
    </xf>
    <xf numFmtId="0" fontId="50" fillId="0" borderId="29" xfId="2" applyFont="1" applyFill="1" applyBorder="1" applyAlignment="1" applyProtection="1">
      <alignment vertical="center" shrinkToFit="1"/>
      <protection locked="0"/>
    </xf>
    <xf numFmtId="0" fontId="23" fillId="3" borderId="82" xfId="2" applyFont="1" applyFill="1" applyBorder="1" applyAlignment="1" applyProtection="1">
      <alignment horizontal="center" vertical="center" wrapText="1" shrinkToFit="1"/>
    </xf>
    <xf numFmtId="0" fontId="23" fillId="3" borderId="82" xfId="2" applyFont="1" applyFill="1" applyBorder="1" applyAlignment="1" applyProtection="1">
      <alignment horizontal="center" vertical="center" shrinkToFit="1"/>
    </xf>
    <xf numFmtId="0" fontId="29" fillId="0" borderId="26" xfId="3" applyFont="1" applyFill="1" applyBorder="1" applyAlignment="1">
      <alignment horizontal="center" vertical="center"/>
    </xf>
    <xf numFmtId="0" fontId="29" fillId="0" borderId="27" xfId="3" applyFont="1" applyFill="1" applyBorder="1" applyAlignment="1">
      <alignment horizontal="center" vertical="center"/>
    </xf>
    <xf numFmtId="49" fontId="28" fillId="0" borderId="84" xfId="3" applyNumberFormat="1" applyFont="1" applyFill="1" applyBorder="1" applyAlignment="1">
      <alignment horizontal="left" vertical="center" justifyLastLine="1"/>
    </xf>
    <xf numFmtId="49" fontId="28" fillId="0" borderId="25" xfId="3" applyNumberFormat="1" applyFont="1" applyFill="1" applyBorder="1" applyAlignment="1">
      <alignment horizontal="left" vertical="center" justifyLastLine="1"/>
    </xf>
    <xf numFmtId="0" fontId="23" fillId="3" borderId="98" xfId="2" applyFont="1" applyFill="1" applyBorder="1" applyAlignment="1" applyProtection="1">
      <alignment horizontal="center" vertical="center" wrapText="1" shrinkToFit="1"/>
    </xf>
    <xf numFmtId="0" fontId="55" fillId="0" borderId="28" xfId="2" applyFont="1" applyFill="1" applyBorder="1" applyAlignment="1" applyProtection="1">
      <alignment horizontal="center" vertical="center" shrinkToFit="1"/>
      <protection locked="0"/>
    </xf>
    <xf numFmtId="0" fontId="55" fillId="0" borderId="29" xfId="2" applyFont="1" applyFill="1" applyBorder="1" applyAlignment="1" applyProtection="1">
      <alignment horizontal="center" vertical="center" shrinkToFit="1"/>
      <protection locked="0"/>
    </xf>
    <xf numFmtId="0" fontId="29" fillId="3" borderId="16" xfId="2" applyFont="1" applyFill="1" applyBorder="1" applyAlignment="1" applyProtection="1">
      <alignment horizontal="center" vertical="center" wrapText="1" shrinkToFit="1"/>
    </xf>
    <xf numFmtId="0" fontId="29" fillId="3" borderId="17" xfId="2" applyFont="1" applyFill="1" applyBorder="1" applyAlignment="1" applyProtection="1">
      <alignment horizontal="center" vertical="center" wrapText="1" shrinkToFit="1"/>
    </xf>
    <xf numFmtId="0" fontId="29" fillId="3" borderId="18" xfId="2" applyFont="1" applyFill="1" applyBorder="1" applyAlignment="1" applyProtection="1">
      <alignment horizontal="center" vertical="center" wrapText="1" shrinkToFit="1"/>
    </xf>
    <xf numFmtId="0" fontId="29" fillId="3" borderId="12" xfId="2" applyFont="1" applyFill="1" applyBorder="1" applyAlignment="1" applyProtection="1">
      <alignment horizontal="center" vertical="center" wrapText="1" shrinkToFit="1"/>
    </xf>
    <xf numFmtId="0" fontId="29" fillId="3" borderId="4" xfId="2" applyFont="1" applyFill="1" applyBorder="1" applyAlignment="1" applyProtection="1">
      <alignment horizontal="center" vertical="center" wrapText="1" shrinkToFit="1"/>
    </xf>
    <xf numFmtId="0" fontId="29" fillId="3" borderId="13" xfId="2" applyFont="1" applyFill="1" applyBorder="1" applyAlignment="1" applyProtection="1">
      <alignment horizontal="center" vertical="center" wrapText="1" shrinkToFit="1"/>
    </xf>
    <xf numFmtId="0" fontId="54" fillId="0" borderId="35" xfId="3" applyFont="1" applyFill="1" applyBorder="1" applyAlignment="1">
      <alignment horizontal="left" vertical="center"/>
    </xf>
    <xf numFmtId="0" fontId="54" fillId="0" borderId="14" xfId="3" applyFont="1" applyFill="1" applyBorder="1" applyAlignment="1">
      <alignment horizontal="left" vertical="center"/>
    </xf>
    <xf numFmtId="0" fontId="54" fillId="0" borderId="4" xfId="3" applyFont="1" applyFill="1" applyBorder="1" applyAlignment="1">
      <alignment horizontal="left" vertical="center"/>
    </xf>
    <xf numFmtId="0" fontId="54" fillId="0" borderId="15" xfId="3" applyFont="1" applyFill="1" applyBorder="1" applyAlignment="1">
      <alignment horizontal="left" vertical="center"/>
    </xf>
    <xf numFmtId="0" fontId="59" fillId="0" borderId="23" xfId="0" applyFont="1" applyFill="1" applyBorder="1" applyAlignment="1">
      <alignment vertical="center"/>
    </xf>
    <xf numFmtId="0" fontId="59" fillId="0" borderId="56" xfId="0" applyFont="1" applyFill="1" applyBorder="1" applyAlignment="1">
      <alignment vertical="center"/>
    </xf>
    <xf numFmtId="0" fontId="59" fillId="0" borderId="43" xfId="0" applyFont="1" applyFill="1" applyBorder="1" applyAlignment="1">
      <alignment vertical="center"/>
    </xf>
    <xf numFmtId="0" fontId="29" fillId="3" borderId="65" xfId="3" applyFont="1" applyFill="1" applyBorder="1" applyAlignment="1">
      <alignment horizontal="center" vertical="center"/>
    </xf>
    <xf numFmtId="0" fontId="29" fillId="3" borderId="5" xfId="3" applyFont="1" applyFill="1" applyBorder="1" applyAlignment="1">
      <alignment horizontal="center" vertical="center"/>
    </xf>
    <xf numFmtId="0" fontId="29" fillId="3" borderId="62" xfId="3" applyFont="1" applyFill="1" applyBorder="1" applyAlignment="1">
      <alignment horizontal="center" vertical="center"/>
    </xf>
    <xf numFmtId="49" fontId="50" fillId="0" borderId="71" xfId="0" applyNumberFormat="1" applyFont="1" applyFill="1" applyBorder="1" applyAlignment="1">
      <alignment horizontal="center" vertical="center"/>
    </xf>
    <xf numFmtId="49" fontId="50" fillId="0" borderId="72" xfId="0" applyNumberFormat="1" applyFont="1" applyFill="1" applyBorder="1" applyAlignment="1">
      <alignment horizontal="center" vertical="center"/>
    </xf>
    <xf numFmtId="49" fontId="50" fillId="0" borderId="73" xfId="0" applyNumberFormat="1" applyFont="1" applyFill="1" applyBorder="1" applyAlignment="1">
      <alignment horizontal="center" vertical="center"/>
    </xf>
    <xf numFmtId="0" fontId="29" fillId="3" borderId="73" xfId="3" applyFont="1" applyFill="1" applyBorder="1" applyAlignment="1">
      <alignment horizontal="center" vertical="center"/>
    </xf>
    <xf numFmtId="0" fontId="50" fillId="0" borderId="71" xfId="3" applyFont="1" applyFill="1" applyBorder="1" applyAlignment="1">
      <alignment horizontal="center" vertical="center" justifyLastLine="1"/>
    </xf>
    <xf numFmtId="0" fontId="50" fillId="0" borderId="72" xfId="3" applyFont="1" applyFill="1" applyBorder="1" applyAlignment="1">
      <alignment horizontal="center" vertical="center" justifyLastLine="1"/>
    </xf>
    <xf numFmtId="0" fontId="50" fillId="0" borderId="19" xfId="3" applyFont="1" applyFill="1" applyBorder="1" applyAlignment="1">
      <alignment horizontal="center" vertical="center" justifyLastLine="1"/>
    </xf>
    <xf numFmtId="0" fontId="50" fillId="0" borderId="5" xfId="0" applyFont="1" applyFill="1" applyBorder="1" applyAlignment="1">
      <alignment horizontal="left" vertical="center" indent="1"/>
    </xf>
    <xf numFmtId="0" fontId="50" fillId="0" borderId="39" xfId="0" applyFont="1" applyFill="1" applyBorder="1" applyAlignment="1">
      <alignment horizontal="left" vertical="center" indent="1"/>
    </xf>
    <xf numFmtId="0" fontId="29" fillId="3" borderId="45" xfId="2" applyFont="1" applyFill="1" applyBorder="1" applyAlignment="1" applyProtection="1">
      <alignment horizontal="center" vertical="center" wrapText="1" shrinkToFit="1"/>
    </xf>
    <xf numFmtId="0" fontId="29" fillId="3" borderId="10" xfId="2" applyFont="1" applyFill="1" applyBorder="1" applyAlignment="1" applyProtection="1">
      <alignment horizontal="center" vertical="center" shrinkToFit="1"/>
    </xf>
    <xf numFmtId="0" fontId="29" fillId="3" borderId="11" xfId="2" applyFont="1" applyFill="1" applyBorder="1" applyAlignment="1" applyProtection="1">
      <alignment horizontal="center" vertical="center" shrinkToFit="1"/>
    </xf>
    <xf numFmtId="0" fontId="23" fillId="3" borderId="16" xfId="2" applyFont="1" applyFill="1" applyBorder="1" applyAlignment="1" applyProtection="1">
      <alignment horizontal="center" vertical="center" shrinkToFit="1"/>
    </xf>
    <xf numFmtId="0" fontId="23" fillId="3" borderId="17" xfId="2" applyFont="1" applyFill="1" applyBorder="1" applyAlignment="1" applyProtection="1">
      <alignment horizontal="center" vertical="center" shrinkToFit="1"/>
    </xf>
    <xf numFmtId="0" fontId="23" fillId="3" borderId="20" xfId="2" applyFont="1" applyFill="1" applyBorder="1" applyAlignment="1" applyProtection="1">
      <alignment horizontal="center" vertical="center" shrinkToFit="1"/>
    </xf>
    <xf numFmtId="0" fontId="23" fillId="3" borderId="0" xfId="2" applyFont="1" applyFill="1" applyBorder="1" applyAlignment="1" applyProtection="1">
      <alignment horizontal="center" vertical="center" shrinkToFit="1"/>
    </xf>
    <xf numFmtId="0" fontId="50" fillId="0" borderId="33" xfId="0" applyFont="1" applyFill="1" applyBorder="1" applyAlignment="1">
      <alignment horizontal="left" vertical="center" indent="1"/>
    </xf>
    <xf numFmtId="0" fontId="50" fillId="0" borderId="34" xfId="0" applyFont="1" applyFill="1" applyBorder="1" applyAlignment="1">
      <alignment horizontal="left" vertical="center" indent="1"/>
    </xf>
    <xf numFmtId="0" fontId="50" fillId="0" borderId="41" xfId="2" applyFont="1" applyFill="1" applyBorder="1" applyAlignment="1" applyProtection="1">
      <alignment horizontal="left" vertical="center" indent="1" shrinkToFit="1"/>
      <protection locked="0"/>
    </xf>
    <xf numFmtId="0" fontId="50" fillId="0" borderId="35" xfId="2" applyFont="1" applyFill="1" applyBorder="1" applyAlignment="1" applyProtection="1">
      <alignment horizontal="left" vertical="center" indent="1" shrinkToFit="1"/>
      <protection locked="0"/>
    </xf>
    <xf numFmtId="0" fontId="50" fillId="0" borderId="36" xfId="2" applyFont="1" applyFill="1" applyBorder="1" applyAlignment="1" applyProtection="1">
      <alignment horizontal="left" vertical="center" indent="1" shrinkToFit="1"/>
      <protection locked="0"/>
    </xf>
    <xf numFmtId="0" fontId="23" fillId="3" borderId="99" xfId="2" applyFont="1" applyFill="1" applyBorder="1" applyAlignment="1" applyProtection="1">
      <alignment horizontal="center" vertical="center" shrinkToFit="1"/>
    </xf>
    <xf numFmtId="177" fontId="54" fillId="0" borderId="0" xfId="2" applyNumberFormat="1" applyFont="1" applyFill="1" applyBorder="1" applyAlignment="1" applyProtection="1">
      <alignment horizontal="center" vertical="center" shrinkToFit="1"/>
      <protection locked="0"/>
    </xf>
    <xf numFmtId="0" fontId="54" fillId="0" borderId="0" xfId="3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vertical="center"/>
    </xf>
    <xf numFmtId="14" fontId="50" fillId="0" borderId="30" xfId="2" applyNumberFormat="1" applyFont="1" applyFill="1" applyBorder="1" applyAlignment="1" applyProtection="1">
      <alignment horizontal="center" vertical="center" shrinkToFit="1"/>
      <protection locked="0"/>
    </xf>
    <xf numFmtId="14" fontId="50" fillId="0" borderId="72" xfId="2" applyNumberFormat="1" applyFont="1" applyFill="1" applyBorder="1" applyAlignment="1" applyProtection="1">
      <alignment horizontal="center" vertical="center" shrinkToFit="1"/>
      <protection locked="0"/>
    </xf>
    <xf numFmtId="14" fontId="50" fillId="0" borderId="29" xfId="2" applyNumberFormat="1" applyFont="1" applyFill="1" applyBorder="1" applyAlignment="1" applyProtection="1">
      <alignment horizontal="center" vertical="center" shrinkToFit="1"/>
      <protection locked="0"/>
    </xf>
    <xf numFmtId="0" fontId="29" fillId="3" borderId="20" xfId="3" applyFont="1" applyFill="1" applyBorder="1" applyAlignment="1" applyProtection="1">
      <alignment horizontal="center" vertical="center" wrapText="1"/>
      <protection locked="0"/>
    </xf>
    <xf numFmtId="0" fontId="29" fillId="3" borderId="0" xfId="3" applyFont="1" applyFill="1" applyBorder="1" applyAlignment="1" applyProtection="1">
      <alignment horizontal="center" vertical="center" wrapText="1"/>
      <protection locked="0"/>
    </xf>
    <xf numFmtId="0" fontId="29" fillId="3" borderId="88" xfId="3" applyFont="1" applyFill="1" applyBorder="1" applyAlignment="1" applyProtection="1">
      <alignment horizontal="center" vertical="center" wrapText="1"/>
      <protection locked="0"/>
    </xf>
    <xf numFmtId="0" fontId="29" fillId="3" borderId="22" xfId="3" applyFont="1" applyFill="1" applyBorder="1" applyAlignment="1" applyProtection="1">
      <alignment horizontal="center" vertical="center" wrapText="1"/>
      <protection locked="0"/>
    </xf>
    <xf numFmtId="0" fontId="29" fillId="3" borderId="6" xfId="3" applyFont="1" applyFill="1" applyBorder="1" applyAlignment="1" applyProtection="1">
      <alignment horizontal="center" vertical="center" wrapText="1"/>
      <protection locked="0"/>
    </xf>
    <xf numFmtId="0" fontId="29" fillId="3" borderId="89" xfId="3" applyFont="1" applyFill="1" applyBorder="1" applyAlignment="1" applyProtection="1">
      <alignment horizontal="center" vertical="center" wrapText="1"/>
      <protection locked="0"/>
    </xf>
    <xf numFmtId="0" fontId="54" fillId="0" borderId="108" xfId="3" applyFont="1" applyFill="1" applyBorder="1" applyAlignment="1" applyProtection="1">
      <alignment horizontal="left" vertical="center" wrapText="1" justifyLastLine="1"/>
      <protection locked="0"/>
    </xf>
    <xf numFmtId="0" fontId="54" fillId="0" borderId="6" xfId="3" applyFont="1" applyFill="1" applyBorder="1" applyAlignment="1" applyProtection="1">
      <alignment horizontal="left" vertical="center" wrapText="1" justifyLastLine="1"/>
      <protection locked="0"/>
    </xf>
    <xf numFmtId="0" fontId="54" fillId="0" borderId="44" xfId="3" applyFont="1" applyFill="1" applyBorder="1" applyAlignment="1" applyProtection="1">
      <alignment horizontal="left" vertical="center" wrapText="1" justifyLastLine="1"/>
      <protection locked="0"/>
    </xf>
    <xf numFmtId="0" fontId="29" fillId="3" borderId="100" xfId="3" applyFont="1" applyFill="1" applyBorder="1" applyAlignment="1" applyProtection="1">
      <alignment horizontal="center" vertical="center" wrapText="1" shrinkToFit="1"/>
      <protection locked="0"/>
    </xf>
    <xf numFmtId="0" fontId="29" fillId="3" borderId="96" xfId="3" applyFont="1" applyFill="1" applyBorder="1" applyAlignment="1" applyProtection="1">
      <alignment horizontal="center" vertical="center" wrapText="1" shrinkToFit="1"/>
      <protection locked="0"/>
    </xf>
    <xf numFmtId="0" fontId="28" fillId="3" borderId="101" xfId="3" applyFont="1" applyFill="1" applyBorder="1" applyAlignment="1" applyProtection="1">
      <alignment horizontal="center" vertical="center" shrinkToFit="1"/>
      <protection locked="0"/>
    </xf>
    <xf numFmtId="0" fontId="28" fillId="3" borderId="35" xfId="3" applyFont="1" applyFill="1" applyBorder="1" applyAlignment="1" applyProtection="1">
      <alignment horizontal="center" vertical="center" shrinkToFit="1"/>
      <protection locked="0"/>
    </xf>
    <xf numFmtId="0" fontId="28" fillId="3" borderId="91" xfId="3" applyFont="1" applyFill="1" applyBorder="1" applyAlignment="1" applyProtection="1">
      <alignment horizontal="center" vertical="center" shrinkToFit="1"/>
      <protection locked="0"/>
    </xf>
    <xf numFmtId="0" fontId="28" fillId="3" borderId="36" xfId="3" applyFont="1" applyFill="1" applyBorder="1" applyAlignment="1" applyProtection="1">
      <alignment horizontal="center" vertical="center" shrinkToFit="1"/>
      <protection locked="0"/>
    </xf>
    <xf numFmtId="0" fontId="21" fillId="0" borderId="102" xfId="3" applyFont="1" applyFill="1" applyBorder="1" applyAlignment="1" applyProtection="1">
      <alignment horizontal="left" vertical="center" shrinkToFit="1"/>
      <protection locked="0"/>
    </xf>
    <xf numFmtId="0" fontId="21" fillId="0" borderId="60" xfId="3" applyFont="1" applyFill="1" applyBorder="1" applyAlignment="1" applyProtection="1">
      <alignment horizontal="left" vertical="center" shrinkToFit="1"/>
      <protection locked="0"/>
    </xf>
    <xf numFmtId="0" fontId="29" fillId="6" borderId="102" xfId="3" applyFont="1" applyFill="1" applyBorder="1" applyAlignment="1" applyProtection="1">
      <alignment horizontal="center" vertical="center" shrinkToFit="1"/>
      <protection locked="0"/>
    </xf>
    <xf numFmtId="0" fontId="29" fillId="6" borderId="60" xfId="3" applyFont="1" applyFill="1" applyBorder="1" applyAlignment="1" applyProtection="1">
      <alignment horizontal="center" vertical="center" shrinkToFit="1"/>
      <protection locked="0"/>
    </xf>
    <xf numFmtId="0" fontId="29" fillId="6" borderId="60" xfId="3" applyFont="1" applyFill="1" applyBorder="1" applyAlignment="1" applyProtection="1">
      <alignment horizontal="center" vertical="center" justifyLastLine="1"/>
      <protection locked="0"/>
    </xf>
    <xf numFmtId="0" fontId="29" fillId="6" borderId="103" xfId="3" applyFont="1" applyFill="1" applyBorder="1" applyAlignment="1" applyProtection="1">
      <alignment horizontal="center" vertical="center" justifyLastLine="1"/>
      <protection locked="0"/>
    </xf>
    <xf numFmtId="0" fontId="29" fillId="6" borderId="53" xfId="3" applyFont="1" applyFill="1" applyBorder="1" applyAlignment="1" applyProtection="1">
      <alignment horizontal="center" vertical="center" shrinkToFit="1"/>
      <protection locked="0"/>
    </xf>
    <xf numFmtId="0" fontId="29" fillId="6" borderId="49" xfId="3" applyFont="1" applyFill="1" applyBorder="1" applyAlignment="1" applyProtection="1">
      <alignment horizontal="center" vertical="center" shrinkToFit="1"/>
      <protection locked="0"/>
    </xf>
    <xf numFmtId="0" fontId="51" fillId="5" borderId="79" xfId="3" applyFont="1" applyFill="1" applyBorder="1" applyAlignment="1" applyProtection="1">
      <alignment horizontal="right" vertical="center" shrinkToFit="1"/>
    </xf>
    <xf numFmtId="0" fontId="51" fillId="5" borderId="4" xfId="3" applyFont="1" applyFill="1" applyBorder="1" applyAlignment="1" applyProtection="1">
      <alignment horizontal="right" vertical="center" shrinkToFit="1"/>
    </xf>
    <xf numFmtId="0" fontId="35" fillId="0" borderId="38" xfId="3" applyFont="1" applyFill="1" applyBorder="1" applyAlignment="1" applyProtection="1">
      <alignment horizontal="left" vertical="center" shrinkToFit="1"/>
      <protection locked="0"/>
    </xf>
    <xf numFmtId="38" fontId="51" fillId="5" borderId="38" xfId="1" applyFont="1" applyFill="1" applyBorder="1" applyAlignment="1" applyProtection="1">
      <alignment vertical="center" wrapText="1" shrinkToFit="1"/>
    </xf>
    <xf numFmtId="38" fontId="47" fillId="3" borderId="53" xfId="1" applyFont="1" applyFill="1" applyBorder="1" applyProtection="1">
      <alignment vertical="center"/>
    </xf>
    <xf numFmtId="38" fontId="47" fillId="3" borderId="49" xfId="1" applyFont="1" applyFill="1" applyBorder="1" applyProtection="1">
      <alignment vertical="center"/>
    </xf>
    <xf numFmtId="0" fontId="36" fillId="0" borderId="147" xfId="3" applyFont="1" applyFill="1" applyBorder="1" applyAlignment="1" applyProtection="1">
      <alignment horizontal="left" vertical="top" wrapText="1"/>
      <protection locked="0"/>
    </xf>
    <xf numFmtId="0" fontId="36" fillId="0" borderId="17" xfId="3" applyFont="1" applyFill="1" applyBorder="1" applyAlignment="1" applyProtection="1">
      <alignment horizontal="left" vertical="top" wrapText="1"/>
      <protection locked="0"/>
    </xf>
    <xf numFmtId="0" fontId="36" fillId="0" borderId="32" xfId="3" applyFont="1" applyFill="1" applyBorder="1" applyAlignment="1" applyProtection="1">
      <alignment horizontal="left" vertical="top" wrapText="1"/>
      <protection locked="0"/>
    </xf>
    <xf numFmtId="0" fontId="28" fillId="3" borderId="101" xfId="3" applyFont="1" applyFill="1" applyBorder="1" applyAlignment="1" applyProtection="1">
      <alignment horizontal="center" vertical="center"/>
      <protection locked="0"/>
    </xf>
    <xf numFmtId="0" fontId="28" fillId="3" borderId="35" xfId="3" applyFont="1" applyFill="1" applyBorder="1" applyAlignment="1" applyProtection="1">
      <alignment horizontal="center" vertical="center"/>
      <protection locked="0"/>
    </xf>
    <xf numFmtId="0" fontId="21" fillId="0" borderId="53" xfId="3" applyFont="1" applyFill="1" applyBorder="1" applyAlignment="1" applyProtection="1">
      <alignment horizontal="left" vertical="center" shrinkToFit="1"/>
      <protection locked="0"/>
    </xf>
    <xf numFmtId="0" fontId="21" fillId="0" borderId="49" xfId="3" applyFont="1" applyFill="1" applyBorder="1" applyAlignment="1" applyProtection="1">
      <alignment horizontal="left" vertical="center" shrinkToFit="1"/>
      <protection locked="0"/>
    </xf>
    <xf numFmtId="0" fontId="29" fillId="6" borderId="49" xfId="3" applyFont="1" applyFill="1" applyBorder="1" applyAlignment="1" applyProtection="1">
      <alignment horizontal="center" vertical="center" justifyLastLine="1"/>
      <protection locked="0"/>
    </xf>
    <xf numFmtId="0" fontId="29" fillId="6" borderId="94" xfId="3" applyFont="1" applyFill="1" applyBorder="1" applyAlignment="1" applyProtection="1">
      <alignment horizontal="center" vertical="center" justifyLastLine="1"/>
      <protection locked="0"/>
    </xf>
    <xf numFmtId="0" fontId="51" fillId="0" borderId="30" xfId="3" applyFont="1" applyFill="1" applyBorder="1" applyAlignment="1" applyProtection="1">
      <alignment horizontal="center" vertical="center"/>
      <protection locked="0"/>
    </xf>
    <xf numFmtId="0" fontId="51" fillId="0" borderId="72" xfId="3" applyFont="1" applyFill="1" applyBorder="1" applyAlignment="1" applyProtection="1">
      <alignment horizontal="center" vertical="center"/>
      <protection locked="0"/>
    </xf>
    <xf numFmtId="0" fontId="29" fillId="3" borderId="71" xfId="3" applyFont="1" applyFill="1" applyBorder="1" applyAlignment="1" applyProtection="1">
      <alignment horizontal="center" vertical="center" wrapText="1"/>
    </xf>
    <xf numFmtId="0" fontId="29" fillId="3" borderId="72" xfId="3" applyFont="1" applyFill="1" applyBorder="1" applyAlignment="1" applyProtection="1">
      <alignment horizontal="center" vertical="center" wrapText="1"/>
    </xf>
    <xf numFmtId="0" fontId="21" fillId="0" borderId="72" xfId="3" applyFont="1" applyFill="1" applyBorder="1" applyAlignment="1" applyProtection="1">
      <alignment horizontal="center" vertical="center" shrinkToFit="1"/>
      <protection locked="0"/>
    </xf>
    <xf numFmtId="0" fontId="21" fillId="0" borderId="19" xfId="3" applyFont="1" applyFill="1" applyBorder="1" applyAlignment="1" applyProtection="1">
      <alignment horizontal="center" vertical="center" shrinkToFit="1"/>
      <protection locked="0"/>
    </xf>
    <xf numFmtId="0" fontId="29" fillId="0" borderId="101" xfId="3" applyFont="1" applyFill="1" applyBorder="1" applyAlignment="1" applyProtection="1">
      <alignment horizontal="center" vertical="center"/>
      <protection locked="0"/>
    </xf>
    <xf numFmtId="0" fontId="29" fillId="0" borderId="35" xfId="3" applyFont="1" applyFill="1" applyBorder="1" applyAlignment="1" applyProtection="1">
      <alignment horizontal="center" vertical="center"/>
      <protection locked="0"/>
    </xf>
    <xf numFmtId="0" fontId="51" fillId="0" borderId="35" xfId="3" applyFont="1" applyFill="1" applyBorder="1" applyAlignment="1" applyProtection="1">
      <alignment vertical="center"/>
      <protection locked="0"/>
    </xf>
    <xf numFmtId="0" fontId="0" fillId="0" borderId="35" xfId="0" applyFill="1" applyBorder="1" applyProtection="1">
      <alignment vertical="center"/>
      <protection locked="0"/>
    </xf>
    <xf numFmtId="0" fontId="0" fillId="0" borderId="36" xfId="0" applyFill="1" applyBorder="1" applyProtection="1">
      <alignment vertical="center"/>
      <protection locked="0"/>
    </xf>
    <xf numFmtId="0" fontId="29" fillId="3" borderId="12" xfId="3" applyFont="1" applyFill="1" applyBorder="1" applyAlignment="1" applyProtection="1">
      <alignment horizontal="center" vertical="center" wrapText="1"/>
      <protection locked="0"/>
    </xf>
    <xf numFmtId="0" fontId="29" fillId="3" borderId="4" xfId="3" applyFont="1" applyFill="1" applyBorder="1" applyAlignment="1" applyProtection="1">
      <alignment horizontal="center" vertical="center" wrapText="1"/>
      <protection locked="0"/>
    </xf>
    <xf numFmtId="0" fontId="29" fillId="3" borderId="80" xfId="3" applyFont="1" applyFill="1" applyBorder="1" applyAlignment="1" applyProtection="1">
      <alignment horizontal="center" vertical="center" wrapText="1"/>
      <protection locked="0"/>
    </xf>
    <xf numFmtId="0" fontId="51" fillId="0" borderId="79" xfId="3" applyFont="1" applyFill="1" applyBorder="1" applyAlignment="1" applyProtection="1">
      <alignment horizontal="center" vertical="center"/>
      <protection locked="0"/>
    </xf>
    <xf numFmtId="0" fontId="51" fillId="0" borderId="4" xfId="3" applyFont="1" applyFill="1" applyBorder="1" applyAlignment="1" applyProtection="1">
      <alignment horizontal="center" vertical="center"/>
      <protection locked="0"/>
    </xf>
    <xf numFmtId="0" fontId="29" fillId="3" borderId="85" xfId="3" applyFont="1" applyFill="1" applyBorder="1" applyAlignment="1" applyProtection="1">
      <alignment horizontal="center" vertical="center"/>
    </xf>
    <xf numFmtId="0" fontId="29" fillId="3" borderId="27" xfId="3" applyFont="1" applyFill="1" applyBorder="1" applyAlignment="1" applyProtection="1">
      <alignment horizontal="center" vertical="center"/>
    </xf>
    <xf numFmtId="49" fontId="51" fillId="0" borderId="27" xfId="3" applyNumberFormat="1" applyFont="1" applyFill="1" applyBorder="1" applyAlignment="1" applyProtection="1">
      <alignment horizontal="center" vertical="center" shrinkToFit="1"/>
      <protection locked="0"/>
    </xf>
    <xf numFmtId="49" fontId="51" fillId="0" borderId="37" xfId="3" applyNumberFormat="1" applyFont="1" applyFill="1" applyBorder="1" applyAlignment="1" applyProtection="1">
      <alignment horizontal="center" vertical="center" shrinkToFit="1"/>
      <protection locked="0"/>
    </xf>
    <xf numFmtId="0" fontId="29" fillId="3" borderId="57" xfId="3" applyFont="1" applyFill="1" applyBorder="1" applyAlignment="1" applyProtection="1">
      <alignment horizontal="center" vertical="center" wrapText="1"/>
      <protection locked="0"/>
    </xf>
    <xf numFmtId="0" fontId="29" fillId="3" borderId="35" xfId="3" applyFont="1" applyFill="1" applyBorder="1" applyAlignment="1" applyProtection="1">
      <alignment horizontal="center" vertical="center" wrapText="1"/>
      <protection locked="0"/>
    </xf>
    <xf numFmtId="0" fontId="29" fillId="3" borderId="91" xfId="3" applyFont="1" applyFill="1" applyBorder="1" applyAlignment="1" applyProtection="1">
      <alignment horizontal="center" vertical="center" wrapText="1"/>
      <protection locked="0"/>
    </xf>
    <xf numFmtId="38" fontId="44" fillId="5" borderId="115" xfId="1" applyFont="1" applyFill="1" applyBorder="1" applyAlignment="1" applyProtection="1">
      <alignment vertical="center" shrinkToFit="1"/>
    </xf>
    <xf numFmtId="0" fontId="24" fillId="3" borderId="33" xfId="2" applyFont="1" applyFill="1" applyBorder="1" applyAlignment="1" applyProtection="1">
      <alignment horizontal="center" vertical="center" shrinkToFit="1"/>
    </xf>
    <xf numFmtId="0" fontId="24" fillId="3" borderId="118" xfId="2" applyFont="1" applyFill="1" applyBorder="1" applyAlignment="1" applyProtection="1">
      <alignment horizontal="center" vertical="center" shrinkToFit="1"/>
    </xf>
    <xf numFmtId="0" fontId="51" fillId="0" borderId="101" xfId="3" applyFont="1" applyFill="1" applyBorder="1" applyAlignment="1" applyProtection="1">
      <alignment vertical="center"/>
      <protection locked="0"/>
    </xf>
    <xf numFmtId="177" fontId="51" fillId="0" borderId="35" xfId="2" applyNumberFormat="1" applyFont="1" applyFill="1" applyBorder="1" applyAlignment="1" applyProtection="1">
      <alignment horizontal="right" vertical="center" shrinkToFit="1"/>
      <protection locked="0"/>
    </xf>
    <xf numFmtId="177" fontId="51" fillId="0" borderId="91" xfId="2" applyNumberFormat="1" applyFont="1" applyFill="1" applyBorder="1" applyAlignment="1" applyProtection="1">
      <alignment horizontal="right" vertical="center" shrinkToFit="1"/>
      <protection locked="0"/>
    </xf>
    <xf numFmtId="0" fontId="51" fillId="0" borderId="101" xfId="2" applyFont="1" applyFill="1" applyBorder="1" applyAlignment="1" applyProtection="1">
      <alignment horizontal="left" vertical="center" shrinkToFit="1"/>
      <protection locked="0"/>
    </xf>
    <xf numFmtId="0" fontId="51" fillId="0" borderId="35" xfId="2" applyFont="1" applyFill="1" applyBorder="1" applyAlignment="1" applyProtection="1">
      <alignment horizontal="left" vertical="center" shrinkToFit="1"/>
      <protection locked="0"/>
    </xf>
    <xf numFmtId="0" fontId="51" fillId="0" borderId="91" xfId="2" applyFont="1" applyFill="1" applyBorder="1" applyAlignment="1" applyProtection="1">
      <alignment horizontal="left" vertical="center" shrinkToFit="1"/>
      <protection locked="0"/>
    </xf>
    <xf numFmtId="38" fontId="51" fillId="5" borderId="101" xfId="1" applyFont="1" applyFill="1" applyBorder="1" applyAlignment="1" applyProtection="1">
      <alignment horizontal="right" vertical="center" shrinkToFit="1"/>
    </xf>
    <xf numFmtId="38" fontId="51" fillId="5" borderId="35" xfId="1" applyFont="1" applyFill="1" applyBorder="1" applyAlignment="1" applyProtection="1">
      <alignment horizontal="right" vertical="center" shrinkToFit="1"/>
    </xf>
    <xf numFmtId="0" fontId="20" fillId="0" borderId="6" xfId="0" applyFont="1" applyFill="1" applyBorder="1" applyAlignment="1">
      <alignment vertical="center"/>
    </xf>
    <xf numFmtId="38" fontId="43" fillId="5" borderId="53" xfId="1" applyFont="1" applyFill="1" applyBorder="1" applyAlignment="1" applyProtection="1">
      <alignment horizontal="right" vertical="center" shrinkToFit="1"/>
    </xf>
    <xf numFmtId="38" fontId="43" fillId="5" borderId="49" xfId="1" applyFont="1" applyFill="1" applyBorder="1" applyAlignment="1" applyProtection="1">
      <alignment horizontal="right" vertical="center" shrinkToFit="1"/>
    </xf>
    <xf numFmtId="177" fontId="43" fillId="0" borderId="49" xfId="2" applyNumberFormat="1" applyFont="1" applyFill="1" applyBorder="1" applyAlignment="1" applyProtection="1">
      <alignment horizontal="right" vertical="center" shrinkToFit="1"/>
      <protection locked="0"/>
    </xf>
    <xf numFmtId="177" fontId="43" fillId="0" borderId="94" xfId="2" applyNumberFormat="1" applyFont="1" applyFill="1" applyBorder="1" applyAlignment="1" applyProtection="1">
      <alignment horizontal="right" vertical="center" shrinkToFit="1"/>
      <protection locked="0"/>
    </xf>
    <xf numFmtId="0" fontId="23" fillId="3" borderId="117" xfId="2" applyFont="1" applyFill="1" applyBorder="1" applyAlignment="1" applyProtection="1">
      <alignment horizontal="center" vertical="center" shrinkToFit="1"/>
    </xf>
    <xf numFmtId="0" fontId="23" fillId="3" borderId="33" xfId="2" applyFont="1" applyFill="1" applyBorder="1" applyAlignment="1" applyProtection="1">
      <alignment horizontal="center" vertical="center" shrinkToFit="1"/>
    </xf>
    <xf numFmtId="0" fontId="51" fillId="0" borderId="53" xfId="3" applyFont="1" applyFill="1" applyBorder="1" applyAlignment="1" applyProtection="1">
      <alignment vertical="center"/>
      <protection locked="0"/>
    </xf>
    <xf numFmtId="0" fontId="51" fillId="0" borderId="49" xfId="3" applyFont="1" applyFill="1" applyBorder="1" applyAlignment="1" applyProtection="1">
      <alignment vertical="center"/>
      <protection locked="0"/>
    </xf>
    <xf numFmtId="177" fontId="51" fillId="0" borderId="49" xfId="2" applyNumberFormat="1" applyFont="1" applyFill="1" applyBorder="1" applyAlignment="1" applyProtection="1">
      <alignment horizontal="right" vertical="center" shrinkToFit="1"/>
      <protection locked="0"/>
    </xf>
    <xf numFmtId="177" fontId="51" fillId="0" borderId="94" xfId="2" applyNumberFormat="1" applyFont="1" applyFill="1" applyBorder="1" applyAlignment="1" applyProtection="1">
      <alignment horizontal="right" vertical="center" shrinkToFit="1"/>
      <protection locked="0"/>
    </xf>
    <xf numFmtId="38" fontId="51" fillId="5" borderId="53" xfId="1" applyFont="1" applyFill="1" applyBorder="1" applyAlignment="1" applyProtection="1">
      <alignment horizontal="right" vertical="center" shrinkToFit="1"/>
    </xf>
    <xf numFmtId="38" fontId="51" fillId="5" borderId="49" xfId="1" applyFont="1" applyFill="1" applyBorder="1" applyAlignment="1" applyProtection="1">
      <alignment horizontal="right" vertical="center" shrinkToFit="1"/>
    </xf>
    <xf numFmtId="0" fontId="51" fillId="0" borderId="58" xfId="2" applyFont="1" applyFill="1" applyBorder="1" applyAlignment="1" applyProtection="1">
      <alignment horizontal="center" vertical="center" shrinkToFit="1"/>
      <protection locked="0"/>
    </xf>
    <xf numFmtId="0" fontId="51" fillId="0" borderId="49" xfId="2" applyFont="1" applyFill="1" applyBorder="1" applyAlignment="1" applyProtection="1">
      <alignment horizontal="center" vertical="center" shrinkToFit="1"/>
      <protection locked="0"/>
    </xf>
    <xf numFmtId="0" fontId="23" fillId="3" borderId="42" xfId="2" applyFont="1" applyFill="1" applyBorder="1" applyAlignment="1" applyProtection="1">
      <alignment horizontal="center" vertical="center" shrinkToFit="1"/>
    </xf>
    <xf numFmtId="0" fontId="51" fillId="0" borderId="57" xfId="2" applyFont="1" applyFill="1" applyBorder="1" applyAlignment="1" applyProtection="1">
      <alignment horizontal="center" vertical="center" shrinkToFit="1"/>
      <protection locked="0"/>
    </xf>
    <xf numFmtId="0" fontId="51" fillId="0" borderId="35" xfId="2" applyFont="1" applyFill="1" applyBorder="1" applyAlignment="1" applyProtection="1">
      <alignment horizontal="center" vertical="center" shrinkToFit="1"/>
      <protection locked="0"/>
    </xf>
    <xf numFmtId="0" fontId="23" fillId="3" borderId="118" xfId="2" applyFont="1" applyFill="1" applyBorder="1" applyAlignment="1" applyProtection="1">
      <alignment horizontal="center" vertical="center" shrinkToFit="1"/>
    </xf>
    <xf numFmtId="0" fontId="23" fillId="3" borderId="34" xfId="2" applyFont="1" applyFill="1" applyBorder="1" applyAlignment="1" applyProtection="1">
      <alignment horizontal="center" vertical="center" shrinkToFit="1"/>
    </xf>
    <xf numFmtId="0" fontId="51" fillId="0" borderId="53" xfId="2" applyFont="1" applyFill="1" applyBorder="1" applyAlignment="1" applyProtection="1">
      <alignment horizontal="left" vertical="center" shrinkToFit="1"/>
      <protection locked="0"/>
    </xf>
    <xf numFmtId="0" fontId="51" fillId="0" borderId="49" xfId="2" applyFont="1" applyFill="1" applyBorder="1" applyAlignment="1" applyProtection="1">
      <alignment horizontal="left" vertical="center" shrinkToFit="1"/>
      <protection locked="0"/>
    </xf>
    <xf numFmtId="0" fontId="51" fillId="0" borderId="94" xfId="2" applyFont="1" applyFill="1" applyBorder="1" applyAlignment="1" applyProtection="1">
      <alignment horizontal="left" vertical="center" shrinkToFit="1"/>
      <protection locked="0"/>
    </xf>
    <xf numFmtId="38" fontId="51" fillId="0" borderId="53" xfId="1" applyFont="1" applyFill="1" applyBorder="1" applyAlignment="1" applyProtection="1">
      <alignment horizontal="right" vertical="center" shrinkToFit="1"/>
      <protection locked="0"/>
    </xf>
    <xf numFmtId="38" fontId="51" fillId="0" borderId="49" xfId="1" applyFont="1" applyFill="1" applyBorder="1" applyAlignment="1" applyProtection="1">
      <alignment horizontal="right" vertical="center" shrinkToFit="1"/>
      <protection locked="0"/>
    </xf>
    <xf numFmtId="38" fontId="51" fillId="0" borderId="101" xfId="1" applyFont="1" applyFill="1" applyBorder="1" applyAlignment="1" applyProtection="1">
      <alignment horizontal="right" vertical="center" shrinkToFit="1"/>
      <protection locked="0"/>
    </xf>
    <xf numFmtId="38" fontId="51" fillId="0" borderId="35" xfId="1" applyFont="1" applyFill="1" applyBorder="1" applyAlignment="1" applyProtection="1">
      <alignment horizontal="right" vertical="center" shrinkToFit="1"/>
      <protection locked="0"/>
    </xf>
    <xf numFmtId="0" fontId="23" fillId="3" borderId="124" xfId="2" applyFont="1" applyFill="1" applyBorder="1" applyAlignment="1" applyProtection="1">
      <alignment horizontal="center" vertical="center" shrinkToFit="1"/>
    </xf>
    <xf numFmtId="0" fontId="23" fillId="3" borderId="10" xfId="2" applyFont="1" applyFill="1" applyBorder="1" applyAlignment="1" applyProtection="1">
      <alignment horizontal="center" vertical="center" shrinkToFit="1"/>
    </xf>
    <xf numFmtId="0" fontId="23" fillId="3" borderId="86" xfId="2" applyFont="1" applyFill="1" applyBorder="1" applyAlignment="1" applyProtection="1">
      <alignment horizontal="center" vertical="center" shrinkToFit="1"/>
    </xf>
    <xf numFmtId="0" fontId="23" fillId="3" borderId="58" xfId="2" applyFont="1" applyFill="1" applyBorder="1" applyAlignment="1" applyProtection="1">
      <alignment horizontal="center" vertical="center" shrinkToFit="1"/>
    </xf>
    <xf numFmtId="0" fontId="23" fillId="3" borderId="49" xfId="2" applyFont="1" applyFill="1" applyBorder="1" applyAlignment="1" applyProtection="1">
      <alignment horizontal="center" vertical="center" shrinkToFit="1"/>
    </xf>
    <xf numFmtId="0" fontId="23" fillId="3" borderId="94" xfId="2" applyFont="1" applyFill="1" applyBorder="1" applyAlignment="1" applyProtection="1">
      <alignment horizontal="center" vertical="center" shrinkToFit="1"/>
    </xf>
    <xf numFmtId="0" fontId="52" fillId="5" borderId="53" xfId="2" applyFont="1" applyFill="1" applyBorder="1" applyAlignment="1" applyProtection="1">
      <alignment vertical="center" shrinkToFit="1"/>
    </xf>
    <xf numFmtId="0" fontId="52" fillId="5" borderId="49" xfId="2" applyFont="1" applyFill="1" applyBorder="1" applyAlignment="1" applyProtection="1">
      <alignment vertical="center" shrinkToFit="1"/>
    </xf>
    <xf numFmtId="0" fontId="52" fillId="5" borderId="94" xfId="2" applyFont="1" applyFill="1" applyBorder="1" applyAlignment="1" applyProtection="1">
      <alignment vertical="center" shrinkToFit="1"/>
    </xf>
    <xf numFmtId="180" fontId="52" fillId="5" borderId="53" xfId="2" applyNumberFormat="1" applyFont="1" applyFill="1" applyBorder="1" applyAlignment="1" applyProtection="1">
      <alignment vertical="center" shrinkToFit="1"/>
    </xf>
    <xf numFmtId="180" fontId="52" fillId="5" borderId="49" xfId="2" applyNumberFormat="1" applyFont="1" applyFill="1" applyBorder="1" applyAlignment="1" applyProtection="1">
      <alignment vertical="center" shrinkToFit="1"/>
    </xf>
    <xf numFmtId="180" fontId="52" fillId="5" borderId="94" xfId="2" applyNumberFormat="1" applyFont="1" applyFill="1" applyBorder="1" applyAlignment="1" applyProtection="1">
      <alignment vertical="center" shrinkToFit="1"/>
    </xf>
    <xf numFmtId="180" fontId="44" fillId="5" borderId="53" xfId="2" applyNumberFormat="1" applyFont="1" applyFill="1" applyBorder="1" applyAlignment="1" applyProtection="1">
      <alignment vertical="center" shrinkToFit="1"/>
    </xf>
    <xf numFmtId="180" fontId="44" fillId="5" borderId="49" xfId="2" applyNumberFormat="1" applyFont="1" applyFill="1" applyBorder="1" applyAlignment="1" applyProtection="1">
      <alignment vertical="center" shrinkToFit="1"/>
    </xf>
    <xf numFmtId="180" fontId="44" fillId="5" borderId="94" xfId="2" applyNumberFormat="1" applyFont="1" applyFill="1" applyBorder="1" applyAlignment="1" applyProtection="1">
      <alignment vertical="center" shrinkToFit="1"/>
    </xf>
    <xf numFmtId="0" fontId="23" fillId="3" borderId="122" xfId="2" applyFont="1" applyFill="1" applyBorder="1" applyAlignment="1" applyProtection="1">
      <alignment horizontal="center" vertical="center" shrinkToFit="1"/>
    </xf>
    <xf numFmtId="0" fontId="23" fillId="3" borderId="74" xfId="2" applyFont="1" applyFill="1" applyBorder="1" applyAlignment="1" applyProtection="1">
      <alignment horizontal="center" vertical="center" shrinkToFit="1"/>
    </xf>
    <xf numFmtId="0" fontId="23" fillId="3" borderId="125" xfId="2" applyFont="1" applyFill="1" applyBorder="1" applyAlignment="1" applyProtection="1">
      <alignment horizontal="center" vertical="center" shrinkToFit="1"/>
    </xf>
    <xf numFmtId="0" fontId="27" fillId="0" borderId="0" xfId="2" applyFont="1" applyFill="1" applyAlignment="1">
      <alignment horizontal="center" vertical="center" wrapText="1"/>
    </xf>
    <xf numFmtId="0" fontId="25" fillId="0" borderId="0" xfId="2" applyFont="1" applyFill="1" applyAlignment="1">
      <alignment horizontal="center" vertical="center"/>
    </xf>
    <xf numFmtId="0" fontId="23" fillId="0" borderId="111" xfId="2" applyFont="1" applyFill="1" applyBorder="1" applyAlignment="1">
      <alignment horizontal="center" vertical="center"/>
    </xf>
    <xf numFmtId="14" fontId="51" fillId="5" borderId="112" xfId="3" applyNumberFormat="1" applyFont="1" applyFill="1" applyBorder="1" applyAlignment="1">
      <alignment horizontal="center" vertical="center"/>
    </xf>
    <xf numFmtId="14" fontId="51" fillId="5" borderId="2" xfId="3" applyNumberFormat="1" applyFont="1" applyFill="1" applyBorder="1" applyAlignment="1">
      <alignment horizontal="center" vertical="center"/>
    </xf>
    <xf numFmtId="14" fontId="51" fillId="5" borderId="113" xfId="3" applyNumberFormat="1" applyFont="1" applyFill="1" applyBorder="1" applyAlignment="1">
      <alignment horizontal="center" vertical="center"/>
    </xf>
    <xf numFmtId="14" fontId="51" fillId="5" borderId="3" xfId="3" applyNumberFormat="1" applyFont="1" applyFill="1" applyBorder="1" applyAlignment="1">
      <alignment horizontal="center" vertical="center"/>
    </xf>
    <xf numFmtId="180" fontId="54" fillId="5" borderId="71" xfId="3" applyNumberFormat="1" applyFont="1" applyFill="1" applyBorder="1" applyAlignment="1">
      <alignment horizontal="center" vertical="center" justifyLastLine="1" shrinkToFit="1"/>
    </xf>
    <xf numFmtId="180" fontId="54" fillId="5" borderId="72" xfId="3" applyNumberFormat="1" applyFont="1" applyFill="1" applyBorder="1" applyAlignment="1">
      <alignment horizontal="center" vertical="center" justifyLastLine="1" shrinkToFit="1"/>
    </xf>
    <xf numFmtId="180" fontId="54" fillId="5" borderId="73" xfId="3" applyNumberFormat="1" applyFont="1" applyFill="1" applyBorder="1" applyAlignment="1">
      <alignment horizontal="center" vertical="center" justifyLastLine="1" shrinkToFit="1"/>
    </xf>
    <xf numFmtId="0" fontId="29" fillId="3" borderId="73" xfId="3" applyFont="1" applyFill="1" applyBorder="1" applyAlignment="1">
      <alignment horizontal="center" vertical="center" wrapText="1"/>
    </xf>
    <xf numFmtId="0" fontId="51" fillId="0" borderId="53" xfId="3" applyFont="1" applyFill="1" applyBorder="1" applyAlignment="1" applyProtection="1">
      <alignment horizontal="left" vertical="center" shrinkToFit="1"/>
      <protection locked="0"/>
    </xf>
    <xf numFmtId="0" fontId="51" fillId="0" borderId="49" xfId="3" applyFont="1" applyFill="1" applyBorder="1" applyAlignment="1" applyProtection="1">
      <alignment horizontal="left" vertical="center" shrinkToFit="1"/>
      <protection locked="0"/>
    </xf>
    <xf numFmtId="38" fontId="50" fillId="5" borderId="53" xfId="1" applyFont="1" applyFill="1" applyBorder="1" applyProtection="1">
      <alignment vertical="center"/>
    </xf>
    <xf numFmtId="38" fontId="50" fillId="5" borderId="49" xfId="1" applyFont="1" applyFill="1" applyBorder="1" applyProtection="1">
      <alignment vertical="center"/>
    </xf>
    <xf numFmtId="49" fontId="21" fillId="0" borderId="27" xfId="3" applyNumberFormat="1" applyFont="1" applyFill="1" applyBorder="1" applyAlignment="1" applyProtection="1">
      <alignment horizontal="center" vertical="center" shrinkToFit="1"/>
      <protection locked="0"/>
    </xf>
    <xf numFmtId="49" fontId="21" fillId="0" borderId="37" xfId="3" applyNumberFormat="1" applyFont="1" applyFill="1" applyBorder="1" applyAlignment="1" applyProtection="1">
      <alignment horizontal="center" vertical="center" shrinkToFit="1"/>
      <protection locked="0"/>
    </xf>
    <xf numFmtId="0" fontId="26" fillId="0" borderId="1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9" fillId="3" borderId="28" xfId="3" applyFont="1" applyFill="1" applyBorder="1" applyAlignment="1" applyProtection="1">
      <alignment horizontal="center" vertical="center" wrapText="1" shrinkToFit="1"/>
      <protection locked="0"/>
    </xf>
    <xf numFmtId="0" fontId="29" fillId="3" borderId="72" xfId="3" applyFont="1" applyFill="1" applyBorder="1" applyAlignment="1" applyProtection="1">
      <alignment horizontal="center" vertical="center" wrapText="1" shrinkToFit="1"/>
      <protection locked="0"/>
    </xf>
    <xf numFmtId="0" fontId="29" fillId="3" borderId="29" xfId="3" applyFont="1" applyFill="1" applyBorder="1" applyAlignment="1" applyProtection="1">
      <alignment horizontal="center" vertical="center" wrapText="1" shrinkToFit="1"/>
      <protection locked="0"/>
    </xf>
    <xf numFmtId="178" fontId="21" fillId="0" borderId="79" xfId="3" applyNumberFormat="1" applyFont="1" applyFill="1" applyBorder="1" applyAlignment="1" applyProtection="1">
      <alignment horizontal="center" vertical="center" shrinkToFit="1"/>
      <protection locked="0"/>
    </xf>
    <xf numFmtId="178" fontId="21" fillId="0" borderId="4" xfId="3" applyNumberFormat="1" applyFont="1" applyFill="1" applyBorder="1" applyAlignment="1" applyProtection="1">
      <alignment horizontal="center" vertical="center" shrinkToFit="1"/>
      <protection locked="0"/>
    </xf>
    <xf numFmtId="178" fontId="21" fillId="0" borderId="80" xfId="3" applyNumberFormat="1" applyFont="1" applyFill="1" applyBorder="1" applyAlignment="1" applyProtection="1">
      <alignment horizontal="center" vertical="center" shrinkToFit="1"/>
      <protection locked="0"/>
    </xf>
    <xf numFmtId="0" fontId="51" fillId="3" borderId="72" xfId="3" applyNumberFormat="1" applyFont="1" applyFill="1" applyBorder="1" applyAlignment="1" applyProtection="1">
      <alignment horizontal="center" vertical="center" shrinkToFit="1"/>
      <protection locked="0"/>
    </xf>
    <xf numFmtId="0" fontId="51" fillId="3" borderId="19" xfId="3" applyNumberFormat="1" applyFont="1" applyFill="1" applyBorder="1" applyAlignment="1" applyProtection="1">
      <alignment horizontal="center" vertical="center" shrinkToFit="1"/>
      <protection locked="0"/>
    </xf>
    <xf numFmtId="0" fontId="29" fillId="3" borderId="98" xfId="3" applyFont="1" applyFill="1" applyBorder="1" applyAlignment="1" applyProtection="1">
      <alignment horizontal="center" vertical="center"/>
      <protection locked="0"/>
    </xf>
    <xf numFmtId="0" fontId="29" fillId="3" borderId="82" xfId="3" applyFont="1" applyFill="1" applyBorder="1" applyAlignment="1" applyProtection="1">
      <alignment horizontal="center" vertical="center"/>
      <protection locked="0"/>
    </xf>
    <xf numFmtId="181" fontId="51" fillId="0" borderId="10" xfId="3" applyNumberFormat="1" applyFont="1" applyFill="1" applyBorder="1" applyAlignment="1" applyProtection="1">
      <alignment horizontal="center" vertical="center" wrapText="1"/>
      <protection locked="0"/>
    </xf>
    <xf numFmtId="49" fontId="29" fillId="3" borderId="9" xfId="3" applyNumberFormat="1" applyFont="1" applyFill="1" applyBorder="1" applyAlignment="1" applyProtection="1">
      <alignment horizontal="center" vertical="center" wrapText="1"/>
      <protection locked="0"/>
    </xf>
    <xf numFmtId="49" fontId="29" fillId="3" borderId="10" xfId="3" applyNumberFormat="1" applyFont="1" applyFill="1" applyBorder="1" applyAlignment="1" applyProtection="1">
      <alignment horizontal="center" vertical="center" wrapText="1"/>
      <protection locked="0"/>
    </xf>
    <xf numFmtId="49" fontId="29" fillId="3" borderId="86" xfId="3" applyNumberFormat="1" applyFont="1" applyFill="1" applyBorder="1" applyAlignment="1" applyProtection="1">
      <alignment horizontal="center" vertical="center" wrapText="1"/>
      <protection locked="0"/>
    </xf>
    <xf numFmtId="49" fontId="50" fillId="0" borderId="10" xfId="3" applyNumberFormat="1" applyFont="1" applyFill="1" applyBorder="1" applyAlignment="1" applyProtection="1">
      <alignment horizontal="center" vertical="center"/>
      <protection locked="0"/>
    </xf>
    <xf numFmtId="178" fontId="51" fillId="0" borderId="33" xfId="3" applyNumberFormat="1" applyFont="1" applyFill="1" applyBorder="1" applyAlignment="1" applyProtection="1">
      <alignment horizontal="center" vertical="center" wrapText="1"/>
      <protection locked="0"/>
    </xf>
    <xf numFmtId="38" fontId="0" fillId="5" borderId="53" xfId="1" applyFont="1" applyFill="1" applyBorder="1" applyProtection="1">
      <alignment vertical="center"/>
    </xf>
    <xf numFmtId="38" fontId="0" fillId="5" borderId="49" xfId="1" applyFont="1" applyFill="1" applyBorder="1" applyProtection="1">
      <alignment vertical="center"/>
    </xf>
    <xf numFmtId="178" fontId="51" fillId="0" borderId="79" xfId="3" applyNumberFormat="1" applyFont="1" applyFill="1" applyBorder="1" applyAlignment="1" applyProtection="1">
      <alignment horizontal="center" vertical="center" shrinkToFit="1"/>
      <protection locked="0"/>
    </xf>
    <xf numFmtId="178" fontId="51" fillId="0" borderId="4" xfId="3" applyNumberFormat="1" applyFont="1" applyFill="1" applyBorder="1" applyAlignment="1" applyProtection="1">
      <alignment horizontal="center" vertical="center" shrinkToFit="1"/>
      <protection locked="0"/>
    </xf>
    <xf numFmtId="178" fontId="51" fillId="0" borderId="80" xfId="3" applyNumberFormat="1" applyFont="1" applyFill="1" applyBorder="1" applyAlignment="1" applyProtection="1">
      <alignment horizontal="center" vertical="center" shrinkToFit="1"/>
      <protection locked="0"/>
    </xf>
    <xf numFmtId="0" fontId="21" fillId="3" borderId="72" xfId="3" applyNumberFormat="1" applyFont="1" applyFill="1" applyBorder="1" applyAlignment="1" applyProtection="1">
      <alignment horizontal="center" vertical="center" shrinkToFit="1"/>
      <protection locked="0"/>
    </xf>
    <xf numFmtId="0" fontId="21" fillId="3" borderId="19" xfId="3" applyNumberFormat="1" applyFont="1" applyFill="1" applyBorder="1" applyAlignment="1" applyProtection="1">
      <alignment horizontal="center" vertical="center" shrinkToFit="1"/>
      <protection locked="0"/>
    </xf>
    <xf numFmtId="180" fontId="54" fillId="5" borderId="0" xfId="3" applyNumberFormat="1" applyFont="1" applyFill="1" applyAlignment="1">
      <alignment horizontal="right" vertical="center" shrinkToFit="1"/>
    </xf>
    <xf numFmtId="0" fontId="20" fillId="0" borderId="21" xfId="0" applyFont="1" applyFill="1" applyBorder="1" applyAlignment="1">
      <alignment vertical="center"/>
    </xf>
    <xf numFmtId="0" fontId="20" fillId="0" borderId="55" xfId="0" applyFont="1" applyFill="1" applyBorder="1" applyAlignment="1">
      <alignment vertical="center"/>
    </xf>
    <xf numFmtId="0" fontId="20" fillId="0" borderId="93" xfId="0" applyFont="1" applyFill="1" applyBorder="1" applyAlignment="1">
      <alignment vertical="center"/>
    </xf>
    <xf numFmtId="0" fontId="43" fillId="0" borderId="59" xfId="2" applyFont="1" applyFill="1" applyBorder="1" applyAlignment="1" applyProtection="1">
      <alignment horizontal="center" vertical="center" shrinkToFit="1"/>
      <protection locked="0"/>
    </xf>
    <xf numFmtId="0" fontId="43" fillId="0" borderId="60" xfId="2" applyFont="1" applyFill="1" applyBorder="1" applyAlignment="1" applyProtection="1">
      <alignment horizontal="center" vertical="center" shrinkToFit="1"/>
      <protection locked="0"/>
    </xf>
    <xf numFmtId="38" fontId="51" fillId="5" borderId="47" xfId="1" applyFont="1" applyFill="1" applyBorder="1" applyAlignment="1" applyProtection="1">
      <alignment horizontal="right" vertical="center" shrinkToFit="1"/>
    </xf>
    <xf numFmtId="38" fontId="51" fillId="5" borderId="2" xfId="1" applyFont="1" applyFill="1" applyBorder="1" applyAlignment="1" applyProtection="1">
      <alignment horizontal="right" vertical="center"/>
    </xf>
    <xf numFmtId="0" fontId="43" fillId="0" borderId="58" xfId="2" applyFont="1" applyFill="1" applyBorder="1" applyAlignment="1" applyProtection="1">
      <alignment horizontal="center" vertical="center" shrinkToFit="1"/>
      <protection locked="0"/>
    </xf>
    <xf numFmtId="0" fontId="43" fillId="0" borderId="49" xfId="2" applyFont="1" applyFill="1" applyBorder="1" applyAlignment="1" applyProtection="1">
      <alignment horizontal="center" vertical="center" shrinkToFit="1"/>
      <protection locked="0"/>
    </xf>
    <xf numFmtId="38" fontId="43" fillId="0" borderId="53" xfId="1" applyFont="1" applyFill="1" applyBorder="1" applyAlignment="1" applyProtection="1">
      <alignment horizontal="right" vertical="center" shrinkToFit="1"/>
      <protection locked="0"/>
    </xf>
    <xf numFmtId="38" fontId="43" fillId="0" borderId="49" xfId="1" applyFont="1" applyFill="1" applyBorder="1" applyAlignment="1" applyProtection="1">
      <alignment horizontal="right" vertical="center" shrinkToFit="1"/>
      <protection locked="0"/>
    </xf>
    <xf numFmtId="38" fontId="43" fillId="0" borderId="102" xfId="1" applyFont="1" applyFill="1" applyBorder="1" applyAlignment="1" applyProtection="1">
      <alignment horizontal="right" vertical="center" shrinkToFit="1"/>
      <protection locked="0"/>
    </xf>
    <xf numFmtId="38" fontId="43" fillId="0" borderId="60" xfId="1" applyFont="1" applyFill="1" applyBorder="1" applyAlignment="1" applyProtection="1">
      <alignment horizontal="right" vertical="center" shrinkToFit="1"/>
      <protection locked="0"/>
    </xf>
    <xf numFmtId="0" fontId="21" fillId="0" borderId="53" xfId="3" applyFont="1" applyFill="1" applyBorder="1" applyAlignment="1" applyProtection="1">
      <alignment vertical="center"/>
      <protection locked="0"/>
    </xf>
    <xf numFmtId="0" fontId="21" fillId="0" borderId="49" xfId="3" applyFont="1" applyFill="1" applyBorder="1" applyAlignment="1" applyProtection="1">
      <alignment vertical="center"/>
      <protection locked="0"/>
    </xf>
    <xf numFmtId="0" fontId="21" fillId="0" borderId="102" xfId="3" applyFont="1" applyFill="1" applyBorder="1" applyAlignment="1" applyProtection="1">
      <alignment vertical="center"/>
      <protection locked="0"/>
    </xf>
    <xf numFmtId="0" fontId="21" fillId="0" borderId="60" xfId="3" applyFont="1" applyFill="1" applyBorder="1" applyAlignment="1" applyProtection="1">
      <alignment vertical="center"/>
      <protection locked="0"/>
    </xf>
    <xf numFmtId="0" fontId="43" fillId="0" borderId="53" xfId="2" applyFont="1" applyFill="1" applyBorder="1" applyAlignment="1" applyProtection="1">
      <alignment horizontal="center" vertical="center" shrinkToFit="1"/>
      <protection locked="0"/>
    </xf>
    <xf numFmtId="0" fontId="43" fillId="0" borderId="94" xfId="2" applyFont="1" applyFill="1" applyBorder="1" applyAlignment="1" applyProtection="1">
      <alignment horizontal="center" vertical="center" shrinkToFit="1"/>
      <protection locked="0"/>
    </xf>
    <xf numFmtId="0" fontId="43" fillId="0" borderId="102" xfId="2" applyFont="1" applyFill="1" applyBorder="1" applyAlignment="1" applyProtection="1">
      <alignment horizontal="center" vertical="center" shrinkToFit="1"/>
      <protection locked="0"/>
    </xf>
    <xf numFmtId="0" fontId="43" fillId="0" borderId="103" xfId="2" applyFont="1" applyFill="1" applyBorder="1" applyAlignment="1" applyProtection="1">
      <alignment horizontal="center" vertical="center" shrinkToFit="1"/>
      <protection locked="0"/>
    </xf>
    <xf numFmtId="0" fontId="43" fillId="3" borderId="46" xfId="2" applyFont="1" applyFill="1" applyBorder="1" applyAlignment="1" applyProtection="1">
      <alignment horizontal="right" vertical="center" shrinkToFit="1"/>
    </xf>
    <xf numFmtId="0" fontId="43" fillId="3" borderId="47" xfId="2" applyFont="1" applyFill="1" applyBorder="1" applyAlignment="1" applyProtection="1">
      <alignment horizontal="right" vertical="center" shrinkToFit="1"/>
    </xf>
    <xf numFmtId="0" fontId="27" fillId="0" borderId="1" xfId="2" applyFont="1" applyFill="1" applyBorder="1" applyAlignment="1" applyProtection="1">
      <alignment horizontal="center" vertical="center"/>
    </xf>
    <xf numFmtId="0" fontId="27" fillId="0" borderId="2" xfId="2" applyFont="1" applyFill="1" applyBorder="1" applyAlignment="1" applyProtection="1">
      <alignment horizontal="center" vertical="center"/>
    </xf>
    <xf numFmtId="38" fontId="43" fillId="5" borderId="102" xfId="1" applyFont="1" applyFill="1" applyBorder="1" applyAlignment="1" applyProtection="1">
      <alignment horizontal="right" vertical="center" shrinkToFit="1"/>
    </xf>
    <xf numFmtId="38" fontId="43" fillId="5" borderId="60" xfId="1" applyFont="1" applyFill="1" applyBorder="1" applyAlignment="1" applyProtection="1">
      <alignment horizontal="right" vertical="center" shrinkToFit="1"/>
    </xf>
    <xf numFmtId="177" fontId="43" fillId="0" borderId="60" xfId="2" applyNumberFormat="1" applyFont="1" applyFill="1" applyBorder="1" applyAlignment="1" applyProtection="1">
      <alignment horizontal="right" vertical="center" shrinkToFit="1"/>
      <protection locked="0"/>
    </xf>
    <xf numFmtId="177" fontId="43" fillId="0" borderId="103" xfId="2" applyNumberFormat="1" applyFont="1" applyFill="1" applyBorder="1" applyAlignment="1" applyProtection="1">
      <alignment horizontal="right" vertical="center" shrinkToFit="1"/>
      <protection locked="0"/>
    </xf>
    <xf numFmtId="38" fontId="44" fillId="0" borderId="128" xfId="1" applyFont="1" applyFill="1" applyBorder="1" applyAlignment="1" applyProtection="1">
      <alignment vertical="center" shrinkToFit="1"/>
      <protection locked="0"/>
    </xf>
    <xf numFmtId="38" fontId="44" fillId="0" borderId="75" xfId="1" applyFont="1" applyFill="1" applyBorder="1" applyAlignment="1" applyProtection="1">
      <alignment vertical="center" shrinkToFit="1"/>
      <protection locked="0"/>
    </xf>
    <xf numFmtId="38" fontId="44" fillId="0" borderId="53" xfId="1" applyFont="1" applyFill="1" applyBorder="1" applyAlignment="1" applyProtection="1">
      <alignment vertical="center" shrinkToFit="1"/>
      <protection locked="0"/>
    </xf>
    <xf numFmtId="38" fontId="44" fillId="0" borderId="49" xfId="1" applyFont="1" applyFill="1" applyBorder="1" applyAlignment="1" applyProtection="1">
      <alignment vertical="center" shrinkToFit="1"/>
      <protection locked="0"/>
    </xf>
    <xf numFmtId="38" fontId="52" fillId="5" borderId="108" xfId="1" applyFont="1" applyFill="1" applyBorder="1" applyAlignment="1" applyProtection="1">
      <alignment vertical="center" shrinkToFit="1"/>
    </xf>
    <xf numFmtId="38" fontId="52" fillId="5" borderId="6" xfId="1" applyFont="1" applyFill="1" applyBorder="1" applyAlignment="1" applyProtection="1">
      <alignment vertical="center" shrinkToFit="1"/>
    </xf>
    <xf numFmtId="38" fontId="44" fillId="5" borderId="75" xfId="1" applyFont="1" applyFill="1" applyBorder="1" applyAlignment="1" applyProtection="1">
      <alignment vertical="center" shrinkToFit="1"/>
    </xf>
    <xf numFmtId="38" fontId="44" fillId="5" borderId="49" xfId="1" applyFont="1" applyFill="1" applyBorder="1" applyAlignment="1" applyProtection="1">
      <alignment vertical="center" shrinkToFit="1"/>
    </xf>
    <xf numFmtId="38" fontId="52" fillId="5" borderId="126" xfId="1" applyFont="1" applyFill="1" applyBorder="1" applyAlignment="1" applyProtection="1">
      <alignment vertical="center" shrinkToFit="1"/>
    </xf>
    <xf numFmtId="38" fontId="52" fillId="5" borderId="47" xfId="1" applyFont="1" applyFill="1" applyBorder="1" applyAlignment="1" applyProtection="1">
      <alignment vertical="center" shrinkToFit="1"/>
    </xf>
    <xf numFmtId="38" fontId="44" fillId="5" borderId="53" xfId="1" applyFont="1" applyFill="1" applyBorder="1" applyAlignment="1" applyProtection="1">
      <alignment vertical="center" shrinkToFit="1"/>
    </xf>
    <xf numFmtId="0" fontId="23" fillId="3" borderId="76" xfId="2" applyFont="1" applyFill="1" applyBorder="1" applyAlignment="1" applyProtection="1">
      <alignment horizontal="center" vertical="center" shrinkToFit="1"/>
    </xf>
    <xf numFmtId="0" fontId="23" fillId="3" borderId="75" xfId="2" applyFont="1" applyFill="1" applyBorder="1" applyAlignment="1" applyProtection="1">
      <alignment horizontal="center" vertical="center" shrinkToFit="1"/>
    </xf>
    <xf numFmtId="0" fontId="23" fillId="3" borderId="127" xfId="2" applyFont="1" applyFill="1" applyBorder="1" applyAlignment="1" applyProtection="1">
      <alignment horizontal="center" vertical="center" shrinkToFit="1"/>
    </xf>
    <xf numFmtId="0" fontId="23" fillId="3" borderId="114" xfId="2" applyFont="1" applyFill="1" applyBorder="1" applyAlignment="1" applyProtection="1">
      <alignment horizontal="center" vertical="center" shrinkToFit="1"/>
    </xf>
    <xf numFmtId="0" fontId="23" fillId="3" borderId="115" xfId="2" applyFont="1" applyFill="1" applyBorder="1" applyAlignment="1" applyProtection="1">
      <alignment horizontal="center" vertical="center" shrinkToFit="1"/>
    </xf>
    <xf numFmtId="0" fontId="23" fillId="3" borderId="120" xfId="2" applyFont="1" applyFill="1" applyBorder="1" applyAlignment="1" applyProtection="1">
      <alignment horizontal="center" vertical="center" shrinkToFit="1"/>
    </xf>
    <xf numFmtId="38" fontId="44" fillId="0" borderId="119" xfId="1" applyFont="1" applyFill="1" applyBorder="1" applyAlignment="1" applyProtection="1">
      <alignment vertical="center" shrinkToFit="1"/>
      <protection locked="0"/>
    </xf>
    <xf numFmtId="38" fontId="44" fillId="0" borderId="115" xfId="1" applyFont="1" applyFill="1" applyBorder="1" applyAlignment="1" applyProtection="1">
      <alignment vertical="center" shrinkToFit="1"/>
      <protection locked="0"/>
    </xf>
    <xf numFmtId="38" fontId="52" fillId="5" borderId="53" xfId="1" applyFont="1" applyFill="1" applyBorder="1" applyAlignment="1" applyProtection="1">
      <alignment vertical="center" shrinkToFit="1"/>
    </xf>
    <xf numFmtId="38" fontId="52" fillId="5" borderId="49" xfId="1" applyFont="1" applyFill="1" applyBorder="1" applyAlignment="1" applyProtection="1">
      <alignment vertical="center" shrinkToFit="1"/>
    </xf>
    <xf numFmtId="38" fontId="52" fillId="0" borderId="53" xfId="1" applyFont="1" applyFill="1" applyBorder="1" applyAlignment="1" applyProtection="1">
      <alignment vertical="center" shrinkToFit="1"/>
      <protection locked="0"/>
    </xf>
    <xf numFmtId="38" fontId="52" fillId="0" borderId="49" xfId="1" applyFont="1" applyFill="1" applyBorder="1" applyAlignment="1" applyProtection="1">
      <alignment vertical="center" shrinkToFit="1"/>
      <protection locked="0"/>
    </xf>
    <xf numFmtId="38" fontId="56" fillId="5" borderId="49" xfId="1" applyFont="1" applyFill="1" applyBorder="1" applyAlignment="1" applyProtection="1">
      <alignment vertical="center" shrinkToFit="1"/>
    </xf>
    <xf numFmtId="38" fontId="52" fillId="0" borderId="101" xfId="1" applyFont="1" applyFill="1" applyBorder="1" applyAlignment="1" applyProtection="1">
      <alignment vertical="center" shrinkToFit="1"/>
      <protection locked="0"/>
    </xf>
    <xf numFmtId="38" fontId="52" fillId="0" borderId="35" xfId="1" applyFont="1" applyFill="1" applyBorder="1" applyAlignment="1" applyProtection="1">
      <alignment vertical="center" shrinkToFit="1"/>
      <protection locked="0"/>
    </xf>
    <xf numFmtId="38" fontId="56" fillId="5" borderId="35" xfId="1" applyFont="1" applyFill="1" applyBorder="1" applyAlignment="1" applyProtection="1">
      <alignment vertical="center" shrinkToFit="1"/>
    </xf>
    <xf numFmtId="0" fontId="2" fillId="3" borderId="110" xfId="2" applyFont="1" applyFill="1" applyBorder="1" applyAlignment="1">
      <alignment horizontal="center" vertical="center"/>
    </xf>
    <xf numFmtId="0" fontId="2" fillId="3" borderId="111" xfId="2" applyFont="1" applyFill="1" applyBorder="1" applyAlignment="1">
      <alignment horizontal="center" vertical="center"/>
    </xf>
    <xf numFmtId="0" fontId="23" fillId="3" borderId="45" xfId="2" applyFont="1" applyFill="1" applyBorder="1" applyAlignment="1" applyProtection="1">
      <alignment horizontal="center" vertical="center" shrinkToFit="1"/>
    </xf>
    <xf numFmtId="0" fontId="23" fillId="3" borderId="40" xfId="2" applyFont="1" applyFill="1" applyBorder="1" applyAlignment="1" applyProtection="1">
      <alignment horizontal="center" vertical="center" shrinkToFit="1"/>
    </xf>
    <xf numFmtId="0" fontId="54" fillId="5" borderId="17" xfId="3" applyFont="1" applyFill="1" applyBorder="1" applyAlignment="1">
      <alignment horizontal="center" vertical="center" shrinkToFit="1"/>
    </xf>
    <xf numFmtId="0" fontId="40" fillId="0" borderId="0" xfId="2" applyFont="1" applyFill="1" applyAlignment="1" applyProtection="1">
      <alignment horizontal="center" vertical="center" wrapText="1"/>
    </xf>
    <xf numFmtId="0" fontId="23" fillId="3" borderId="46" xfId="2" applyFont="1" applyFill="1" applyBorder="1" applyAlignment="1" applyProtection="1">
      <alignment horizontal="center" vertical="center" shrinkToFit="1"/>
    </xf>
    <xf numFmtId="0" fontId="23" fillId="3" borderId="47" xfId="2" applyFont="1" applyFill="1" applyBorder="1" applyAlignment="1" applyProtection="1">
      <alignment horizontal="center" vertical="center" shrinkToFit="1"/>
    </xf>
    <xf numFmtId="0" fontId="23" fillId="3" borderId="121" xfId="2" applyFont="1" applyFill="1" applyBorder="1" applyAlignment="1" applyProtection="1">
      <alignment horizontal="center" vertical="center" shrinkToFit="1"/>
    </xf>
    <xf numFmtId="38" fontId="52" fillId="5" borderId="101" xfId="1" applyFont="1" applyFill="1" applyBorder="1" applyAlignment="1" applyProtection="1">
      <alignment vertical="center" shrinkToFit="1"/>
    </xf>
    <xf numFmtId="38" fontId="52" fillId="5" borderId="35" xfId="1" applyFont="1" applyFill="1" applyBorder="1" applyAlignment="1" applyProtection="1">
      <alignment vertical="center" shrinkToFit="1"/>
    </xf>
    <xf numFmtId="38" fontId="44" fillId="5" borderId="102" xfId="1" applyFont="1" applyFill="1" applyBorder="1" applyAlignment="1" applyProtection="1">
      <alignment vertical="center" shrinkToFit="1"/>
    </xf>
    <xf numFmtId="38" fontId="44" fillId="5" borderId="60" xfId="1" applyFont="1" applyFill="1" applyBorder="1" applyAlignment="1" applyProtection="1">
      <alignment vertical="center" shrinkToFit="1"/>
    </xf>
    <xf numFmtId="38" fontId="49" fillId="5" borderId="14" xfId="1" applyFont="1" applyFill="1" applyBorder="1" applyAlignment="1" applyProtection="1">
      <alignment horizontal="right" vertical="center"/>
    </xf>
    <xf numFmtId="38" fontId="49" fillId="5" borderId="4" xfId="1" applyFont="1" applyFill="1" applyBorder="1" applyAlignment="1" applyProtection="1">
      <alignment horizontal="right" vertical="center"/>
    </xf>
    <xf numFmtId="38" fontId="49" fillId="5" borderId="13" xfId="1" applyFont="1" applyFill="1" applyBorder="1" applyAlignment="1" applyProtection="1">
      <alignment horizontal="right" vertical="center"/>
    </xf>
    <xf numFmtId="0" fontId="8" fillId="3" borderId="31" xfId="2" applyFont="1" applyFill="1" applyBorder="1" applyAlignment="1" applyProtection="1">
      <alignment horizontal="center" vertical="center" shrinkToFit="1"/>
    </xf>
    <xf numFmtId="0" fontId="8" fillId="3" borderId="17" xfId="2" applyFont="1" applyFill="1" applyBorder="1" applyAlignment="1" applyProtection="1">
      <alignment horizontal="center" vertical="center" shrinkToFit="1"/>
    </xf>
    <xf numFmtId="0" fontId="8" fillId="3" borderId="87" xfId="2" applyFont="1" applyFill="1" applyBorder="1" applyAlignment="1" applyProtection="1">
      <alignment horizontal="center" vertical="center" shrinkToFit="1"/>
    </xf>
    <xf numFmtId="0" fontId="8" fillId="3" borderId="14" xfId="2" applyFont="1" applyFill="1" applyBorder="1" applyAlignment="1" applyProtection="1">
      <alignment horizontal="center" vertical="center" shrinkToFit="1"/>
    </xf>
    <xf numFmtId="0" fontId="8" fillId="3" borderId="4" xfId="2" applyFont="1" applyFill="1" applyBorder="1" applyAlignment="1" applyProtection="1">
      <alignment horizontal="center" vertical="center" shrinkToFit="1"/>
    </xf>
    <xf numFmtId="0" fontId="8" fillId="3" borderId="80" xfId="2" applyFont="1" applyFill="1" applyBorder="1" applyAlignment="1" applyProtection="1">
      <alignment horizontal="center" vertical="center" shrinkToFit="1"/>
    </xf>
    <xf numFmtId="0" fontId="49" fillId="0" borderId="79" xfId="3" applyFont="1" applyBorder="1" applyAlignment="1" applyProtection="1">
      <alignment horizontal="left" vertical="center" wrapText="1" shrinkToFit="1"/>
      <protection locked="0"/>
    </xf>
    <xf numFmtId="0" fontId="51" fillId="0" borderId="4" xfId="3" applyFont="1" applyBorder="1" applyAlignment="1" applyProtection="1">
      <alignment horizontal="left" vertical="center" wrapText="1" shrinkToFit="1"/>
      <protection locked="0"/>
    </xf>
    <xf numFmtId="0" fontId="51" fillId="0" borderId="13" xfId="3" applyFont="1" applyBorder="1" applyAlignment="1" applyProtection="1">
      <alignment horizontal="left" vertical="center" wrapText="1" shrinkToFit="1"/>
      <protection locked="0"/>
    </xf>
    <xf numFmtId="0" fontId="5" fillId="0" borderId="134" xfId="3" applyFont="1" applyBorder="1" applyAlignment="1" applyProtection="1">
      <alignment horizontal="center" vertical="center" shrinkToFit="1"/>
      <protection locked="0"/>
    </xf>
    <xf numFmtId="0" fontId="5" fillId="0" borderId="25" xfId="3" applyFont="1" applyBorder="1" applyAlignment="1" applyProtection="1">
      <alignment horizontal="center" vertical="center" shrinkToFit="1"/>
      <protection locked="0"/>
    </xf>
    <xf numFmtId="0" fontId="5" fillId="0" borderId="143" xfId="3" applyFont="1" applyBorder="1" applyAlignment="1" applyProtection="1">
      <alignment horizontal="center" vertical="center" shrinkToFit="1"/>
      <protection locked="0"/>
    </xf>
    <xf numFmtId="0" fontId="5" fillId="0" borderId="145" xfId="3" applyFont="1" applyBorder="1" applyAlignment="1" applyProtection="1">
      <alignment horizontal="center" vertical="center" wrapText="1" shrinkToFit="1"/>
      <protection locked="0"/>
    </xf>
    <xf numFmtId="38" fontId="5" fillId="0" borderId="67" xfId="1" applyFont="1" applyFill="1" applyBorder="1" applyAlignment="1" applyProtection="1">
      <alignment horizontal="right" vertical="center" shrinkToFit="1"/>
      <protection locked="0"/>
    </xf>
    <xf numFmtId="38" fontId="5" fillId="0" borderId="68" xfId="1" applyFont="1" applyFill="1" applyBorder="1" applyAlignment="1" applyProtection="1">
      <alignment horizontal="right" vertical="center" shrinkToFit="1"/>
      <protection locked="0"/>
    </xf>
    <xf numFmtId="38" fontId="5" fillId="0" borderId="67" xfId="4" applyFont="1" applyFill="1" applyBorder="1" applyAlignment="1" applyProtection="1">
      <alignment horizontal="center" vertical="center" wrapText="1" shrinkToFit="1"/>
      <protection locked="0"/>
    </xf>
    <xf numFmtId="38" fontId="5" fillId="0" borderId="68" xfId="4" applyFont="1" applyFill="1" applyBorder="1" applyAlignment="1" applyProtection="1">
      <alignment horizontal="center" vertical="center" wrapText="1" shrinkToFit="1"/>
      <protection locked="0"/>
    </xf>
    <xf numFmtId="0" fontId="16" fillId="0" borderId="0" xfId="3" applyFont="1" applyAlignment="1" applyProtection="1">
      <alignment horizontal="center" vertical="center"/>
    </xf>
    <xf numFmtId="0" fontId="21" fillId="0" borderId="0" xfId="3" applyFont="1" applyAlignment="1" applyProtection="1">
      <alignment vertical="center"/>
    </xf>
    <xf numFmtId="0" fontId="43" fillId="0" borderId="31" xfId="0" applyFont="1" applyBorder="1" applyProtection="1">
      <alignment vertical="center"/>
    </xf>
    <xf numFmtId="0" fontId="43" fillId="0" borderId="17" xfId="0" applyFont="1" applyBorder="1" applyProtection="1">
      <alignment vertical="center"/>
    </xf>
    <xf numFmtId="0" fontId="43" fillId="0" borderId="18" xfId="0" applyFont="1" applyBorder="1" applyProtection="1">
      <alignment vertical="center"/>
    </xf>
    <xf numFmtId="0" fontId="43" fillId="0" borderId="93" xfId="0" applyFont="1" applyBorder="1" applyProtection="1">
      <alignment vertical="center"/>
    </xf>
    <xf numFmtId="0" fontId="43" fillId="0" borderId="0" xfId="0" applyFont="1" applyProtection="1">
      <alignment vertical="center"/>
    </xf>
    <xf numFmtId="0" fontId="43" fillId="0" borderId="21" xfId="0" applyFont="1" applyBorder="1" applyProtection="1">
      <alignment vertical="center"/>
    </xf>
    <xf numFmtId="0" fontId="21" fillId="0" borderId="93" xfId="3" applyFont="1" applyBorder="1" applyAlignment="1" applyProtection="1">
      <alignment horizontal="center" vertical="center"/>
    </xf>
    <xf numFmtId="0" fontId="21" fillId="0" borderId="0" xfId="3" applyFont="1" applyAlignment="1" applyProtection="1">
      <alignment horizontal="center" vertical="center"/>
    </xf>
    <xf numFmtId="0" fontId="21" fillId="0" borderId="21" xfId="3" applyFont="1" applyBorder="1" applyAlignment="1" applyProtection="1">
      <alignment horizontal="center" vertical="center"/>
    </xf>
    <xf numFmtId="38" fontId="5" fillId="5" borderId="27" xfId="1" applyFont="1" applyFill="1" applyBorder="1" applyAlignment="1" applyProtection="1">
      <alignment horizontal="right" vertical="center" shrinkToFit="1"/>
    </xf>
    <xf numFmtId="38" fontId="5" fillId="5" borderId="130" xfId="1" applyFont="1" applyFill="1" applyBorder="1" applyAlignment="1" applyProtection="1">
      <alignment horizontal="right" vertical="center" shrinkToFit="1"/>
    </xf>
    <xf numFmtId="38" fontId="5" fillId="0" borderId="14" xfId="4" applyFont="1" applyFill="1" applyBorder="1" applyAlignment="1" applyProtection="1">
      <alignment horizontal="right" vertical="center" shrinkToFit="1"/>
      <protection locked="0"/>
    </xf>
    <xf numFmtId="38" fontId="5" fillId="0" borderId="4" xfId="4" applyFont="1" applyFill="1" applyBorder="1" applyAlignment="1" applyProtection="1">
      <alignment horizontal="right" vertical="center" shrinkToFit="1"/>
      <protection locked="0"/>
    </xf>
    <xf numFmtId="38" fontId="5" fillId="0" borderId="13" xfId="4" applyFont="1" applyFill="1" applyBorder="1" applyAlignment="1" applyProtection="1">
      <alignment horizontal="right" vertical="center" shrinkToFit="1"/>
      <protection locked="0"/>
    </xf>
    <xf numFmtId="38" fontId="5" fillId="0" borderId="68" xfId="4" applyFont="1" applyFill="1" applyBorder="1" applyAlignment="1" applyProtection="1">
      <alignment horizontal="right" vertical="center" shrinkToFit="1"/>
      <protection locked="0"/>
    </xf>
    <xf numFmtId="38" fontId="5" fillId="0" borderId="146" xfId="4" applyFont="1" applyFill="1" applyBorder="1" applyAlignment="1" applyProtection="1">
      <alignment horizontal="right" vertical="center" shrinkToFit="1"/>
      <protection locked="0"/>
    </xf>
    <xf numFmtId="0" fontId="8" fillId="3" borderId="28" xfId="2" applyFont="1" applyFill="1" applyBorder="1" applyAlignment="1" applyProtection="1">
      <alignment horizontal="center" vertical="center" shrinkToFit="1"/>
    </xf>
    <xf numFmtId="0" fontId="8" fillId="3" borderId="72" xfId="2" applyFont="1" applyFill="1" applyBorder="1" applyAlignment="1" applyProtection="1">
      <alignment horizontal="center" vertical="center" shrinkToFit="1"/>
    </xf>
    <xf numFmtId="0" fontId="8" fillId="3" borderId="29" xfId="2" applyFont="1" applyFill="1" applyBorder="1" applyAlignment="1" applyProtection="1">
      <alignment horizontal="center" vertical="center" shrinkToFit="1"/>
    </xf>
    <xf numFmtId="38" fontId="51" fillId="5" borderId="30" xfId="2" applyNumberFormat="1" applyFont="1" applyFill="1" applyBorder="1" applyAlignment="1" applyProtection="1">
      <alignment horizontal="right" vertical="center" shrinkToFit="1"/>
    </xf>
    <xf numFmtId="38" fontId="51" fillId="5" borderId="72" xfId="2" applyNumberFormat="1" applyFont="1" applyFill="1" applyBorder="1" applyAlignment="1" applyProtection="1">
      <alignment horizontal="right" vertical="center" shrinkToFit="1"/>
    </xf>
    <xf numFmtId="0" fontId="11" fillId="0" borderId="0" xfId="3" applyFont="1" applyAlignment="1" applyProtection="1">
      <alignment horizontal="left" wrapText="1"/>
    </xf>
    <xf numFmtId="0" fontId="11" fillId="0" borderId="4" xfId="3" applyFont="1" applyBorder="1" applyAlignment="1" applyProtection="1">
      <alignment horizontal="left" wrapText="1"/>
    </xf>
    <xf numFmtId="0" fontId="17" fillId="3" borderId="31" xfId="3" applyFont="1" applyFill="1" applyBorder="1" applyAlignment="1" applyProtection="1">
      <alignment horizontal="center" vertical="center" shrinkToFit="1"/>
    </xf>
    <xf numFmtId="0" fontId="17" fillId="3" borderId="17" xfId="3" applyFont="1" applyFill="1" applyBorder="1" applyAlignment="1" applyProtection="1">
      <alignment horizontal="center" vertical="center" shrinkToFit="1"/>
    </xf>
    <xf numFmtId="0" fontId="17" fillId="3" borderId="142" xfId="3" applyFont="1" applyFill="1" applyBorder="1" applyAlignment="1" applyProtection="1">
      <alignment horizontal="center" vertical="center" shrinkToFit="1"/>
    </xf>
    <xf numFmtId="0" fontId="17" fillId="3" borderId="14" xfId="3" applyFont="1" applyFill="1" applyBorder="1" applyAlignment="1" applyProtection="1">
      <alignment horizontal="center" vertical="center" shrinkToFit="1"/>
    </xf>
    <xf numFmtId="0" fontId="17" fillId="3" borderId="4" xfId="3" applyFont="1" applyFill="1" applyBorder="1" applyAlignment="1" applyProtection="1">
      <alignment horizontal="center" vertical="center" shrinkToFit="1"/>
    </xf>
    <xf numFmtId="0" fontId="17" fillId="3" borderId="64" xfId="3" applyFont="1" applyFill="1" applyBorder="1" applyAlignment="1" applyProtection="1">
      <alignment horizontal="center" vertical="center" shrinkToFit="1"/>
    </xf>
    <xf numFmtId="0" fontId="17" fillId="3" borderId="71" xfId="3" applyFont="1" applyFill="1" applyBorder="1" applyAlignment="1" applyProtection="1">
      <alignment horizontal="center" vertical="center" shrinkToFit="1"/>
    </xf>
    <xf numFmtId="0" fontId="17" fillId="3" borderId="72" xfId="3" applyFont="1" applyFill="1" applyBorder="1" applyAlignment="1" applyProtection="1">
      <alignment horizontal="center" vertical="center" shrinkToFit="1"/>
    </xf>
    <xf numFmtId="0" fontId="17" fillId="3" borderId="73" xfId="3" applyFont="1" applyFill="1" applyBorder="1" applyAlignment="1" applyProtection="1">
      <alignment horizontal="center" vertical="center" shrinkToFit="1"/>
    </xf>
    <xf numFmtId="38" fontId="60" fillId="0" borderId="139" xfId="1" applyFont="1" applyFill="1" applyBorder="1" applyAlignment="1" applyProtection="1">
      <alignment horizontal="right" vertical="center" shrinkToFit="1"/>
      <protection locked="0"/>
    </xf>
    <xf numFmtId="38" fontId="60" fillId="0" borderId="123" xfId="1" applyFont="1" applyFill="1" applyBorder="1" applyAlignment="1" applyProtection="1">
      <alignment horizontal="right" vertical="center" shrinkToFit="1"/>
      <protection locked="0"/>
    </xf>
    <xf numFmtId="0" fontId="17" fillId="3" borderId="17" xfId="3" applyFont="1" applyFill="1" applyBorder="1" applyAlignment="1" applyProtection="1">
      <alignment horizontal="center" vertical="center" wrapText="1" shrinkToFit="1"/>
    </xf>
    <xf numFmtId="0" fontId="17" fillId="3" borderId="18" xfId="3" applyFont="1" applyFill="1" applyBorder="1" applyAlignment="1" applyProtection="1">
      <alignment horizontal="center" vertical="center" wrapText="1" shrinkToFit="1"/>
    </xf>
    <xf numFmtId="0" fontId="17" fillId="3" borderId="4" xfId="3" applyFont="1" applyFill="1" applyBorder="1" applyAlignment="1" applyProtection="1">
      <alignment horizontal="center" vertical="center" wrapText="1" shrinkToFit="1"/>
    </xf>
    <xf numFmtId="0" fontId="17" fillId="3" borderId="13" xfId="3" applyFont="1" applyFill="1" applyBorder="1" applyAlignment="1" applyProtection="1">
      <alignment horizontal="center" vertical="center" wrapText="1" shrinkToFit="1"/>
    </xf>
    <xf numFmtId="0" fontId="17" fillId="3" borderId="18" xfId="3" applyFont="1" applyFill="1" applyBorder="1" applyAlignment="1" applyProtection="1">
      <alignment horizontal="center" vertical="center" shrinkToFit="1"/>
    </xf>
    <xf numFmtId="0" fontId="17" fillId="3" borderId="13" xfId="3" applyFont="1" applyFill="1" applyBorder="1" applyAlignment="1" applyProtection="1">
      <alignment horizontal="center" vertical="center" shrinkToFit="1"/>
    </xf>
    <xf numFmtId="0" fontId="17" fillId="3" borderId="132" xfId="3" applyFont="1" applyFill="1" applyBorder="1" applyAlignment="1" applyProtection="1">
      <alignment horizontal="center" vertical="center" shrinkToFit="1"/>
    </xf>
    <xf numFmtId="0" fontId="17" fillId="3" borderId="104" xfId="3" applyFont="1" applyFill="1" applyBorder="1" applyAlignment="1" applyProtection="1">
      <alignment horizontal="center" vertical="center" shrinkToFit="1"/>
    </xf>
    <xf numFmtId="0" fontId="17" fillId="3" borderId="134" xfId="3" applyFont="1" applyFill="1" applyBorder="1" applyAlignment="1" applyProtection="1">
      <alignment horizontal="center" vertical="center" shrinkToFit="1"/>
    </xf>
    <xf numFmtId="0" fontId="17" fillId="3" borderId="25" xfId="3" applyFont="1" applyFill="1" applyBorder="1" applyAlignment="1" applyProtection="1">
      <alignment horizontal="center" vertical="center" shrinkToFit="1"/>
    </xf>
    <xf numFmtId="0" fontId="17" fillId="3" borderId="140" xfId="3" applyFont="1" applyFill="1" applyBorder="1" applyAlignment="1" applyProtection="1">
      <alignment horizontal="center" vertical="center" shrinkToFit="1"/>
    </xf>
    <xf numFmtId="0" fontId="17" fillId="3" borderId="143" xfId="3" applyFont="1" applyFill="1" applyBorder="1" applyAlignment="1" applyProtection="1">
      <alignment horizontal="center" vertical="center" shrinkToFit="1"/>
    </xf>
    <xf numFmtId="179" fontId="54" fillId="0" borderId="138" xfId="3" applyNumberFormat="1" applyFont="1" applyFill="1" applyBorder="1" applyAlignment="1">
      <alignment horizontal="right" vertical="center" shrinkToFit="1"/>
    </xf>
    <xf numFmtId="38" fontId="60" fillId="0" borderId="139" xfId="4" applyFont="1" applyFill="1" applyBorder="1" applyAlignment="1" applyProtection="1">
      <alignment horizontal="center" vertical="center" wrapText="1" shrinkToFit="1"/>
      <protection locked="0"/>
    </xf>
    <xf numFmtId="38" fontId="60" fillId="0" borderId="123" xfId="4" applyFont="1" applyFill="1" applyBorder="1" applyAlignment="1" applyProtection="1">
      <alignment horizontal="center" vertical="center" wrapText="1" shrinkToFit="1"/>
      <protection locked="0"/>
    </xf>
    <xf numFmtId="38" fontId="60" fillId="0" borderId="137" xfId="4" applyFont="1" applyFill="1" applyBorder="1" applyAlignment="1" applyProtection="1">
      <alignment horizontal="right" vertical="center" shrinkToFit="1"/>
      <protection locked="0"/>
    </xf>
    <xf numFmtId="38" fontId="60" fillId="0" borderId="74" xfId="4" applyFont="1" applyFill="1" applyBorder="1" applyAlignment="1" applyProtection="1">
      <alignment horizontal="right" vertical="center" shrinkToFit="1"/>
      <protection locked="0"/>
    </xf>
    <xf numFmtId="38" fontId="60" fillId="0" borderId="136" xfId="4" applyFont="1" applyFill="1" applyBorder="1" applyAlignment="1" applyProtection="1">
      <alignment horizontal="right" vertical="center" shrinkToFit="1"/>
      <protection locked="0"/>
    </xf>
    <xf numFmtId="0" fontId="54" fillId="0" borderId="135" xfId="3" applyFont="1" applyFill="1" applyBorder="1" applyAlignment="1">
      <alignment horizontal="center" vertical="center" shrinkToFit="1"/>
    </xf>
    <xf numFmtId="0" fontId="54" fillId="0" borderId="105" xfId="3" applyFont="1" applyFill="1" applyBorder="1" applyAlignment="1">
      <alignment horizontal="center" vertical="center" shrinkToFit="1"/>
    </xf>
    <xf numFmtId="0" fontId="54" fillId="0" borderId="141" xfId="3" applyFont="1" applyFill="1" applyBorder="1" applyAlignment="1">
      <alignment horizontal="center" vertical="center" shrinkToFit="1"/>
    </xf>
    <xf numFmtId="0" fontId="8" fillId="3" borderId="67" xfId="2" applyFont="1" applyFill="1" applyBorder="1" applyAlignment="1" applyProtection="1">
      <alignment horizontal="center" vertical="center" shrinkToFit="1"/>
    </xf>
    <xf numFmtId="0" fontId="8" fillId="3" borderId="68" xfId="2" applyFont="1" applyFill="1" applyBorder="1" applyAlignment="1" applyProtection="1">
      <alignment horizontal="center" vertical="center" shrinkToFit="1"/>
    </xf>
    <xf numFmtId="0" fontId="49" fillId="0" borderId="68" xfId="2" applyFont="1" applyBorder="1" applyAlignment="1" applyProtection="1">
      <alignment horizontal="center" vertical="center"/>
      <protection locked="0"/>
    </xf>
    <xf numFmtId="0" fontId="49" fillId="0" borderId="146" xfId="2" applyFont="1" applyBorder="1" applyAlignment="1" applyProtection="1">
      <alignment horizontal="center" vertical="center"/>
      <protection locked="0"/>
    </xf>
    <xf numFmtId="0" fontId="8" fillId="3" borderId="31" xfId="2" applyFont="1" applyFill="1" applyBorder="1" applyAlignment="1" applyProtection="1">
      <alignment horizontal="center" vertical="center" wrapText="1" shrinkToFit="1"/>
    </xf>
    <xf numFmtId="0" fontId="8" fillId="3" borderId="18" xfId="2" applyFont="1" applyFill="1" applyBorder="1" applyAlignment="1" applyProtection="1">
      <alignment horizontal="center" vertical="center" wrapText="1" shrinkToFit="1"/>
    </xf>
    <xf numFmtId="0" fontId="8" fillId="3" borderId="137" xfId="2" applyFont="1" applyFill="1" applyBorder="1" applyAlignment="1" applyProtection="1">
      <alignment horizontal="center" vertical="center" wrapText="1" shrinkToFit="1"/>
    </xf>
    <xf numFmtId="0" fontId="8" fillId="3" borderId="136" xfId="2" applyFont="1" applyFill="1" applyBorder="1" applyAlignment="1" applyProtection="1">
      <alignment horizontal="center" vertical="center" wrapText="1" shrinkToFit="1"/>
    </xf>
    <xf numFmtId="0" fontId="8" fillId="3" borderId="134" xfId="2" applyFont="1" applyFill="1" applyBorder="1" applyAlignment="1" applyProtection="1">
      <alignment horizontal="center" vertical="center" shrinkToFit="1"/>
    </xf>
    <xf numFmtId="0" fontId="8" fillId="3" borderId="25" xfId="2" applyFont="1" applyFill="1" applyBorder="1" applyAlignment="1" applyProtection="1">
      <alignment horizontal="center" vertical="center" shrinkToFit="1"/>
    </xf>
    <xf numFmtId="0" fontId="14" fillId="2" borderId="41" xfId="2" applyFont="1" applyFill="1" applyBorder="1" applyAlignment="1" applyProtection="1">
      <alignment horizontal="center" vertical="center"/>
    </xf>
    <xf numFmtId="0" fontId="14" fillId="2" borderId="35" xfId="2" applyFont="1" applyFill="1" applyBorder="1" applyAlignment="1" applyProtection="1">
      <alignment horizontal="center" vertical="center"/>
    </xf>
    <xf numFmtId="0" fontId="14" fillId="2" borderId="91" xfId="2" applyFont="1" applyFill="1" applyBorder="1" applyAlignment="1" applyProtection="1">
      <alignment horizontal="center" vertical="center"/>
    </xf>
    <xf numFmtId="0" fontId="49" fillId="0" borderId="101" xfId="2" applyFont="1" applyBorder="1" applyAlignment="1" applyProtection="1">
      <alignment horizontal="center" vertical="center"/>
      <protection locked="0"/>
    </xf>
    <xf numFmtId="0" fontId="49" fillId="0" borderId="35" xfId="2" applyFont="1" applyBorder="1" applyAlignment="1" applyProtection="1">
      <alignment horizontal="center" vertical="center"/>
      <protection locked="0"/>
    </xf>
    <xf numFmtId="0" fontId="49" fillId="0" borderId="129" xfId="2" applyFont="1" applyBorder="1" applyAlignment="1" applyProtection="1">
      <alignment horizontal="center" vertical="center"/>
      <protection locked="0"/>
    </xf>
    <xf numFmtId="0" fontId="8" fillId="3" borderId="132" xfId="2" applyFont="1" applyFill="1" applyBorder="1" applyAlignment="1" applyProtection="1">
      <alignment horizontal="center" vertical="center" shrinkToFit="1"/>
    </xf>
    <xf numFmtId="0" fontId="8" fillId="3" borderId="104" xfId="2" applyFont="1" applyFill="1" applyBorder="1" applyAlignment="1" applyProtection="1">
      <alignment horizontal="center" vertical="center" shrinkToFit="1"/>
    </xf>
    <xf numFmtId="0" fontId="49" fillId="0" borderId="104" xfId="2" applyFont="1" applyBorder="1" applyAlignment="1" applyProtection="1">
      <alignment horizontal="center" vertical="center"/>
      <protection locked="0"/>
    </xf>
    <xf numFmtId="0" fontId="49" fillId="0" borderId="140" xfId="2" applyFont="1" applyBorder="1" applyAlignment="1" applyProtection="1">
      <alignment horizontal="center" vertical="center"/>
      <protection locked="0"/>
    </xf>
    <xf numFmtId="0" fontId="14" fillId="2" borderId="51" xfId="2" applyFont="1" applyFill="1" applyBorder="1" applyAlignment="1" applyProtection="1">
      <alignment horizontal="center" vertical="center" shrinkToFit="1"/>
    </xf>
    <xf numFmtId="0" fontId="14" fillId="2" borderId="49" xfId="2" applyFont="1" applyFill="1" applyBorder="1" applyAlignment="1" applyProtection="1">
      <alignment horizontal="center" vertical="center" shrinkToFit="1"/>
    </xf>
    <xf numFmtId="0" fontId="14" fillId="2" borderId="94" xfId="2" applyFont="1" applyFill="1" applyBorder="1" applyAlignment="1" applyProtection="1">
      <alignment horizontal="center" vertical="center" shrinkToFit="1"/>
    </xf>
    <xf numFmtId="0" fontId="49" fillId="0" borderId="53" xfId="2" applyFont="1" applyBorder="1" applyAlignment="1" applyProtection="1">
      <alignment horizontal="center" vertical="center"/>
      <protection locked="0"/>
    </xf>
    <xf numFmtId="0" fontId="49" fillId="0" borderId="49" xfId="2" applyFont="1" applyBorder="1" applyAlignment="1" applyProtection="1">
      <alignment horizontal="center" vertical="center"/>
      <protection locked="0"/>
    </xf>
    <xf numFmtId="0" fontId="49" fillId="0" borderId="50" xfId="2" applyFont="1" applyBorder="1" applyAlignment="1" applyProtection="1">
      <alignment horizontal="center" vertical="center"/>
      <protection locked="0"/>
    </xf>
    <xf numFmtId="0" fontId="8" fillId="3" borderId="149" xfId="2" applyFont="1" applyFill="1" applyBorder="1" applyAlignment="1" applyProtection="1">
      <alignment horizontal="center" vertical="center" shrinkToFit="1"/>
    </xf>
    <xf numFmtId="0" fontId="8" fillId="3" borderId="150" xfId="2" applyFont="1" applyFill="1" applyBorder="1" applyAlignment="1" applyProtection="1">
      <alignment horizontal="center" vertical="center" shrinkToFit="1"/>
    </xf>
    <xf numFmtId="0" fontId="43" fillId="0" borderId="150" xfId="2" applyFont="1" applyBorder="1" applyProtection="1">
      <alignment vertical="center"/>
    </xf>
    <xf numFmtId="0" fontId="43" fillId="0" borderId="151" xfId="2" applyFont="1" applyBorder="1" applyProtection="1">
      <alignment vertical="center"/>
    </xf>
    <xf numFmtId="0" fontId="14" fillId="2" borderId="26" xfId="2" applyFont="1" applyFill="1" applyBorder="1" applyAlignment="1" applyProtection="1">
      <alignment horizontal="center" vertical="center"/>
    </xf>
    <xf numFmtId="0" fontId="14" fillId="2" borderId="27" xfId="2" applyFont="1" applyFill="1" applyBorder="1" applyAlignment="1" applyProtection="1">
      <alignment horizontal="center" vertical="center"/>
    </xf>
    <xf numFmtId="0" fontId="14" fillId="2" borderId="84" xfId="2" applyFont="1" applyFill="1" applyBorder="1" applyAlignment="1" applyProtection="1">
      <alignment horizontal="center" vertical="center"/>
    </xf>
    <xf numFmtId="0" fontId="51" fillId="0" borderId="85" xfId="0" applyFont="1" applyBorder="1" applyProtection="1">
      <alignment vertical="center"/>
      <protection locked="0"/>
    </xf>
    <xf numFmtId="0" fontId="51" fillId="0" borderId="27" xfId="0" applyFont="1" applyBorder="1" applyProtection="1">
      <alignment vertical="center"/>
      <protection locked="0"/>
    </xf>
    <xf numFmtId="0" fontId="51" fillId="0" borderId="84" xfId="0" applyFont="1" applyBorder="1" applyProtection="1">
      <alignment vertical="center"/>
      <protection locked="0"/>
    </xf>
    <xf numFmtId="0" fontId="43" fillId="0" borderId="85" xfId="0" applyFont="1" applyBorder="1" applyAlignment="1" applyProtection="1">
      <alignment horizontal="center" vertical="center"/>
      <protection locked="0"/>
    </xf>
    <xf numFmtId="0" fontId="43" fillId="0" borderId="27" xfId="0" applyFont="1" applyBorder="1" applyAlignment="1" applyProtection="1">
      <alignment horizontal="center" vertical="center"/>
      <protection locked="0"/>
    </xf>
    <xf numFmtId="0" fontId="43" fillId="0" borderId="130" xfId="0" applyFont="1" applyBorder="1" applyAlignment="1" applyProtection="1">
      <alignment horizontal="center" vertical="center"/>
      <protection locked="0"/>
    </xf>
    <xf numFmtId="0" fontId="51" fillId="0" borderId="68" xfId="0" applyFont="1" applyBorder="1" applyProtection="1">
      <alignment vertical="center"/>
      <protection locked="0"/>
    </xf>
    <xf numFmtId="0" fontId="51" fillId="0" borderId="146" xfId="0" applyFont="1" applyBorder="1" applyProtection="1">
      <alignment vertical="center"/>
      <protection locked="0"/>
    </xf>
    <xf numFmtId="0" fontId="8" fillId="3" borderId="90" xfId="2" applyFont="1" applyFill="1" applyBorder="1" applyAlignment="1" applyProtection="1">
      <alignment horizontal="center" vertical="center" shrinkToFit="1"/>
    </xf>
    <xf numFmtId="0" fontId="8" fillId="3" borderId="96" xfId="2" applyFont="1" applyFill="1" applyBorder="1" applyAlignment="1" applyProtection="1">
      <alignment horizontal="center" vertical="center" shrinkToFit="1"/>
    </xf>
    <xf numFmtId="0" fontId="49" fillId="5" borderId="96" xfId="2" applyFont="1" applyFill="1" applyBorder="1" applyAlignment="1" applyProtection="1">
      <alignment horizontal="center" vertical="center" shrinkToFit="1"/>
    </xf>
    <xf numFmtId="0" fontId="49" fillId="5" borderId="107" xfId="2" applyFont="1" applyFill="1" applyBorder="1" applyAlignment="1" applyProtection="1">
      <alignment horizontal="center" vertical="center" shrinkToFit="1"/>
    </xf>
    <xf numFmtId="0" fontId="11" fillId="0" borderId="147" xfId="3" applyFont="1" applyBorder="1" applyAlignment="1" applyProtection="1">
      <alignment vertical="center"/>
    </xf>
    <xf numFmtId="0" fontId="11" fillId="0" borderId="17" xfId="3" applyFont="1" applyBorder="1" applyAlignment="1" applyProtection="1">
      <alignment vertical="center"/>
    </xf>
    <xf numFmtId="0" fontId="11" fillId="0" borderId="18" xfId="3" applyFont="1" applyBorder="1" applyAlignment="1" applyProtection="1">
      <alignment vertical="center"/>
    </xf>
    <xf numFmtId="38" fontId="54" fillId="0" borderId="137" xfId="4" applyFont="1" applyFill="1" applyBorder="1" applyAlignment="1" applyProtection="1">
      <alignment horizontal="right" vertical="center" shrinkToFit="1"/>
      <protection locked="0"/>
    </xf>
    <xf numFmtId="38" fontId="54" fillId="0" borderId="74" xfId="4" applyFont="1" applyFill="1" applyBorder="1" applyAlignment="1" applyProtection="1">
      <alignment horizontal="right" vertical="center" shrinkToFit="1"/>
      <protection locked="0"/>
    </xf>
    <xf numFmtId="38" fontId="54" fillId="0" borderId="136" xfId="4" applyFont="1" applyFill="1" applyBorder="1" applyAlignment="1" applyProtection="1">
      <alignment horizontal="right" vertical="center" shrinkToFit="1"/>
      <protection locked="0"/>
    </xf>
    <xf numFmtId="38" fontId="5" fillId="0" borderId="137" xfId="4" applyFont="1" applyFill="1" applyBorder="1" applyAlignment="1" applyProtection="1">
      <alignment horizontal="right" vertical="center" shrinkToFit="1"/>
      <protection locked="0"/>
    </xf>
    <xf numFmtId="38" fontId="5" fillId="0" borderId="74" xfId="4" applyFont="1" applyFill="1" applyBorder="1" applyAlignment="1" applyProtection="1">
      <alignment horizontal="right" vertical="center" shrinkToFit="1"/>
      <protection locked="0"/>
    </xf>
    <xf numFmtId="38" fontId="5" fillId="0" borderId="136" xfId="4" applyFont="1" applyFill="1" applyBorder="1" applyAlignment="1" applyProtection="1">
      <alignment horizontal="right" vertical="center" shrinkToFit="1"/>
      <protection locked="0"/>
    </xf>
    <xf numFmtId="38" fontId="5" fillId="0" borderId="139" xfId="1" applyFont="1" applyFill="1" applyBorder="1" applyAlignment="1" applyProtection="1">
      <alignment horizontal="right" vertical="center" shrinkToFit="1"/>
      <protection locked="0"/>
    </xf>
    <xf numFmtId="38" fontId="5" fillId="0" borderId="123" xfId="1" applyFont="1" applyFill="1" applyBorder="1" applyAlignment="1" applyProtection="1">
      <alignment horizontal="right" vertical="center" shrinkToFit="1"/>
      <protection locked="0"/>
    </xf>
    <xf numFmtId="0" fontId="54" fillId="0" borderId="138" xfId="3" applyFont="1" applyFill="1" applyBorder="1" applyAlignment="1">
      <alignment horizontal="center" vertical="center" wrapText="1" shrinkToFit="1"/>
    </xf>
    <xf numFmtId="0" fontId="5" fillId="0" borderId="138" xfId="3" applyFont="1" applyBorder="1" applyAlignment="1" applyProtection="1">
      <alignment horizontal="center" vertical="center" wrapText="1" shrinkToFit="1"/>
      <protection locked="0"/>
    </xf>
    <xf numFmtId="179" fontId="5" fillId="0" borderId="145" xfId="3" applyNumberFormat="1" applyFont="1" applyBorder="1" applyAlignment="1" applyProtection="1">
      <alignment horizontal="right" vertical="center" shrinkToFit="1"/>
      <protection locked="0"/>
    </xf>
    <xf numFmtId="0" fontId="28" fillId="0" borderId="93" xfId="3" applyFont="1" applyBorder="1" applyAlignment="1" applyProtection="1">
      <alignment horizontal="center" vertical="center"/>
    </xf>
    <xf numFmtId="0" fontId="28" fillId="0" borderId="0" xfId="3" applyFont="1" applyAlignment="1" applyProtection="1">
      <alignment horizontal="center" vertical="center"/>
    </xf>
    <xf numFmtId="0" fontId="28" fillId="0" borderId="21" xfId="3" applyFont="1" applyBorder="1" applyAlignment="1" applyProtection="1">
      <alignment horizontal="center" vertical="center"/>
    </xf>
    <xf numFmtId="38" fontId="5" fillId="0" borderId="123" xfId="4" applyFont="1" applyFill="1" applyBorder="1" applyAlignment="1" applyProtection="1">
      <alignment horizontal="right" vertical="center" shrinkToFit="1"/>
      <protection locked="0"/>
    </xf>
    <xf numFmtId="38" fontId="5" fillId="0" borderId="144" xfId="4" applyFont="1" applyFill="1" applyBorder="1" applyAlignment="1" applyProtection="1">
      <alignment horizontal="right" vertical="center" shrinkToFit="1"/>
      <protection locked="0"/>
    </xf>
    <xf numFmtId="179" fontId="5" fillId="0" borderId="138" xfId="3" applyNumberFormat="1" applyFont="1" applyBorder="1" applyAlignment="1" applyProtection="1">
      <alignment horizontal="right" vertical="center" shrinkToFit="1"/>
      <protection locked="0"/>
    </xf>
    <xf numFmtId="38" fontId="5" fillId="0" borderId="139" xfId="4" applyFont="1" applyFill="1" applyBorder="1" applyAlignment="1" applyProtection="1">
      <alignment horizontal="center" vertical="center" wrapText="1" shrinkToFit="1"/>
      <protection locked="0"/>
    </xf>
    <xf numFmtId="38" fontId="5" fillId="0" borderId="123" xfId="4" applyFont="1" applyFill="1" applyBorder="1" applyAlignment="1" applyProtection="1">
      <alignment horizontal="center" vertical="center" wrapText="1" shrinkToFit="1"/>
      <protection locked="0"/>
    </xf>
    <xf numFmtId="38" fontId="54" fillId="5" borderId="49" xfId="1" applyFont="1" applyFill="1" applyBorder="1" applyAlignment="1" applyProtection="1">
      <alignment horizontal="right" vertical="center" shrinkToFit="1"/>
    </xf>
    <xf numFmtId="38" fontId="54" fillId="5" borderId="50" xfId="1" applyFont="1" applyFill="1" applyBorder="1" applyAlignment="1" applyProtection="1">
      <alignment horizontal="right" vertical="center" shrinkToFit="1"/>
    </xf>
    <xf numFmtId="38" fontId="61" fillId="0" borderId="123" xfId="1" applyFont="1" applyFill="1" applyBorder="1" applyAlignment="1">
      <alignment horizontal="right" vertical="center" shrinkToFit="1"/>
    </xf>
    <xf numFmtId="38" fontId="60" fillId="0" borderId="123" xfId="4" applyFont="1" applyFill="1" applyBorder="1" applyAlignment="1" applyProtection="1">
      <alignment horizontal="right" vertical="center" shrinkToFit="1"/>
      <protection locked="0"/>
    </xf>
    <xf numFmtId="38" fontId="60" fillId="0" borderId="144" xfId="4" applyFont="1" applyFill="1" applyBorder="1" applyAlignment="1" applyProtection="1">
      <alignment horizontal="right" vertical="center" shrinkToFit="1"/>
      <protection locked="0"/>
    </xf>
    <xf numFmtId="38" fontId="5" fillId="5" borderId="49" xfId="1" applyFont="1" applyFill="1" applyBorder="1" applyAlignment="1" applyProtection="1">
      <alignment horizontal="right" vertical="center" shrinkToFit="1"/>
    </xf>
    <xf numFmtId="38" fontId="5" fillId="5" borderId="50" xfId="1" applyFont="1" applyFill="1" applyBorder="1" applyAlignment="1" applyProtection="1">
      <alignment horizontal="right" vertical="center" shrinkToFit="1"/>
    </xf>
    <xf numFmtId="38" fontId="54" fillId="0" borderId="123" xfId="1" applyFont="1" applyFill="1" applyBorder="1" applyAlignment="1">
      <alignment horizontal="right" vertical="center" shrinkToFit="1"/>
    </xf>
    <xf numFmtId="38" fontId="54" fillId="0" borderId="139" xfId="1" applyFont="1" applyFill="1" applyBorder="1" applyAlignment="1">
      <alignment horizontal="right" vertical="center" shrinkToFit="1"/>
    </xf>
    <xf numFmtId="14" fontId="57" fillId="5" borderId="91" xfId="0" applyNumberFormat="1" applyFont="1" applyFill="1" applyBorder="1" applyAlignment="1" applyProtection="1">
      <alignment horizontal="center" vertical="center"/>
    </xf>
    <xf numFmtId="14" fontId="57" fillId="5" borderId="104" xfId="0" applyNumberFormat="1" applyFont="1" applyFill="1" applyBorder="1" applyAlignment="1" applyProtection="1">
      <alignment horizontal="center" vertical="center"/>
    </xf>
    <xf numFmtId="14" fontId="57" fillId="5" borderId="140" xfId="0" applyNumberFormat="1" applyFont="1" applyFill="1" applyBorder="1" applyAlignment="1" applyProtection="1">
      <alignment horizontal="center" vertical="center"/>
    </xf>
    <xf numFmtId="0" fontId="17" fillId="3" borderId="131" xfId="3" applyFont="1" applyFill="1" applyBorder="1" applyAlignment="1" applyProtection="1">
      <alignment horizontal="center" vertical="center" wrapText="1" shrinkToFit="1"/>
    </xf>
    <xf numFmtId="0" fontId="17" fillId="3" borderId="133" xfId="3" applyFont="1" applyFill="1" applyBorder="1" applyAlignment="1" applyProtection="1">
      <alignment horizontal="center" vertical="center" wrapText="1" shrinkToFit="1"/>
    </xf>
    <xf numFmtId="0" fontId="17" fillId="3" borderId="132" xfId="3" applyFont="1" applyFill="1" applyBorder="1" applyAlignment="1" applyProtection="1">
      <alignment horizontal="center" vertical="center" wrapText="1" shrinkToFit="1"/>
    </xf>
    <xf numFmtId="0" fontId="17" fillId="3" borderId="104" xfId="3" applyFont="1" applyFill="1" applyBorder="1" applyAlignment="1" applyProtection="1">
      <alignment horizontal="center" vertical="center" wrapText="1" shrinkToFit="1"/>
    </xf>
    <xf numFmtId="0" fontId="17" fillId="3" borderId="134" xfId="3" applyFont="1" applyFill="1" applyBorder="1" applyAlignment="1" applyProtection="1">
      <alignment horizontal="center" vertical="center" wrapText="1" shrinkToFit="1"/>
    </xf>
    <xf numFmtId="0" fontId="17" fillId="3" borderId="25" xfId="3" applyFont="1" applyFill="1" applyBorder="1" applyAlignment="1" applyProtection="1">
      <alignment horizontal="center" vertical="center" wrapText="1" shrinkToFit="1"/>
    </xf>
    <xf numFmtId="38" fontId="54" fillId="5" borderId="74" xfId="1" applyFont="1" applyFill="1" applyBorder="1" applyAlignment="1" applyProtection="1">
      <alignment horizontal="right" vertical="center" shrinkToFit="1"/>
    </xf>
    <xf numFmtId="38" fontId="54" fillId="5" borderId="136" xfId="1" applyFont="1" applyFill="1" applyBorder="1" applyAlignment="1" applyProtection="1">
      <alignment horizontal="right" vertical="center" shrinkToFit="1"/>
    </xf>
    <xf numFmtId="0" fontId="25" fillId="4" borderId="0" xfId="2" applyFont="1" applyFill="1" applyAlignment="1" applyProtection="1">
      <alignment horizontal="center" vertical="center"/>
    </xf>
    <xf numFmtId="0" fontId="17" fillId="3" borderId="96" xfId="3" applyFont="1" applyFill="1" applyBorder="1" applyAlignment="1" applyProtection="1">
      <alignment horizontal="center" vertical="center" shrinkToFit="1"/>
    </xf>
    <xf numFmtId="0" fontId="17" fillId="3" borderId="107" xfId="3" applyFont="1" applyFill="1" applyBorder="1" applyAlignment="1" applyProtection="1">
      <alignment horizontal="center" vertical="center" shrinkToFit="1"/>
    </xf>
    <xf numFmtId="0" fontId="17" fillId="3" borderId="90" xfId="3" applyFont="1" applyFill="1" applyBorder="1" applyAlignment="1" applyProtection="1">
      <alignment horizontal="center" vertical="center" shrinkToFit="1"/>
    </xf>
    <xf numFmtId="0" fontId="54" fillId="0" borderId="94" xfId="3" applyFont="1" applyFill="1" applyBorder="1" applyAlignment="1">
      <alignment horizontal="center" vertical="center" shrinkToFit="1"/>
    </xf>
    <xf numFmtId="0" fontId="54" fillId="0" borderId="152" xfId="3" applyFont="1" applyFill="1" applyBorder="1" applyAlignment="1">
      <alignment horizontal="center" vertical="center" shrinkToFit="1"/>
    </xf>
    <xf numFmtId="0" fontId="54" fillId="0" borderId="153" xfId="3" applyFont="1" applyFill="1" applyBorder="1" applyAlignment="1">
      <alignment horizontal="center" vertical="center" shrinkToFit="1"/>
    </xf>
    <xf numFmtId="0" fontId="54" fillId="0" borderId="154" xfId="3" applyFont="1" applyFill="1" applyBorder="1" applyAlignment="1">
      <alignment horizontal="center" vertical="center" shrinkToFit="1"/>
    </xf>
    <xf numFmtId="0" fontId="27" fillId="0" borderId="0" xfId="2" applyFont="1" applyAlignment="1" applyProtection="1">
      <alignment horizontal="center" vertical="center" wrapText="1"/>
    </xf>
    <xf numFmtId="38" fontId="54" fillId="0" borderId="123" xfId="4" applyFont="1" applyFill="1" applyBorder="1" applyAlignment="1">
      <alignment horizontal="right" vertical="center" shrinkToFit="1"/>
    </xf>
    <xf numFmtId="38" fontId="54" fillId="0" borderId="144" xfId="4" applyFont="1" applyFill="1" applyBorder="1" applyAlignment="1">
      <alignment horizontal="right" vertical="center" shrinkToFit="1"/>
    </xf>
    <xf numFmtId="38" fontId="54" fillId="0" borderId="139" xfId="4" applyFont="1" applyFill="1" applyBorder="1" applyAlignment="1">
      <alignment horizontal="center" vertical="center" wrapText="1" shrinkToFit="1"/>
    </xf>
    <xf numFmtId="38" fontId="54" fillId="0" borderId="123" xfId="4" applyFont="1" applyFill="1" applyBorder="1" applyAlignment="1">
      <alignment horizontal="center" vertical="center" wrapText="1" shrinkToFit="1"/>
    </xf>
    <xf numFmtId="38" fontId="54" fillId="0" borderId="137" xfId="4" applyFont="1" applyFill="1" applyBorder="1" applyAlignment="1">
      <alignment horizontal="right" vertical="center" shrinkToFit="1"/>
    </xf>
    <xf numFmtId="38" fontId="54" fillId="0" borderId="74" xfId="4" applyFont="1" applyFill="1" applyBorder="1" applyAlignment="1">
      <alignment horizontal="right" vertical="center" shrinkToFit="1"/>
    </xf>
    <xf numFmtId="38" fontId="54" fillId="0" borderId="136" xfId="4" applyFont="1" applyFill="1" applyBorder="1" applyAlignment="1">
      <alignment horizontal="right" vertical="center" shrinkToFit="1"/>
    </xf>
    <xf numFmtId="0" fontId="5" fillId="0" borderId="135" xfId="3" applyFont="1" applyBorder="1" applyAlignment="1" applyProtection="1">
      <alignment horizontal="center" vertical="center" shrinkToFit="1"/>
      <protection locked="0"/>
    </xf>
    <xf numFmtId="0" fontId="5" fillId="0" borderId="105" xfId="3" applyFont="1" applyBorder="1" applyAlignment="1" applyProtection="1">
      <alignment horizontal="center" vertical="center" shrinkToFit="1"/>
      <protection locked="0"/>
    </xf>
    <xf numFmtId="0" fontId="5" fillId="0" borderId="141" xfId="3" applyFont="1" applyBorder="1" applyAlignment="1" applyProtection="1">
      <alignment horizontal="center" vertical="center" shrinkToFit="1"/>
      <protection locked="0"/>
    </xf>
    <xf numFmtId="0" fontId="54" fillId="0" borderId="127" xfId="3" applyFont="1" applyFill="1" applyBorder="1" applyAlignment="1">
      <alignment horizontal="center" vertical="center" shrinkToFit="1"/>
    </xf>
    <xf numFmtId="0" fontId="10" fillId="0" borderId="4" xfId="2" applyFont="1" applyFill="1" applyBorder="1">
      <alignment vertical="center"/>
    </xf>
  </cellXfs>
  <cellStyles count="6">
    <cellStyle name="ハイパーリンク" xfId="5" builtinId="8"/>
    <cellStyle name="桁区切り" xfId="1" builtinId="6"/>
    <cellStyle name="桁区切り 2" xfId="4"/>
    <cellStyle name="標準" xfId="0" builtinId="0"/>
    <cellStyle name="標準 2" xfId="3"/>
    <cellStyle name="標準 3" xfId="2"/>
  </cellStyles>
  <dxfs count="166"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  <border>
        <right style="hair">
          <color auto="1"/>
        </right>
        <vertical/>
        <horizontal/>
      </border>
    </dxf>
    <dxf>
      <fill>
        <patternFill>
          <bgColor theme="0" tint="-0.14996795556505021"/>
        </patternFill>
      </fill>
      <border>
        <right style="hair">
          <color auto="1"/>
        </right>
        <vertical/>
        <horizontal/>
      </border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theme="0" tint="-0.14996795556505021"/>
        </patternFill>
      </fill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  <border>
        <right style="hair">
          <color auto="1"/>
        </right>
        <vertical/>
        <horizontal/>
      </border>
    </dxf>
    <dxf>
      <fill>
        <patternFill patternType="none">
          <bgColor auto="1"/>
        </patternFill>
      </fill>
    </dxf>
    <dxf>
      <fill>
        <patternFill>
          <bgColor theme="0" tint="-0.14996795556505021"/>
        </patternFill>
      </fill>
      <border>
        <right style="hair">
          <color auto="1"/>
        </right>
        <vertical/>
        <horizontal/>
      </border>
    </dxf>
    <dxf>
      <fill>
        <patternFill>
          <bgColor rgb="FFFEE19A"/>
        </patternFill>
      </fill>
    </dxf>
    <dxf>
      <fill>
        <patternFill>
          <bgColor theme="0" tint="-0.14996795556505021"/>
        </patternFill>
      </fill>
      <border>
        <right style="hair">
          <color auto="1"/>
        </right>
        <vertical/>
        <horizontal/>
      </border>
    </dxf>
    <dxf>
      <fill>
        <patternFill>
          <bgColor rgb="FFFEE19A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  <border>
        <right style="hair">
          <color auto="1"/>
        </right>
        <vertical/>
        <horizontal/>
      </border>
    </dxf>
    <dxf>
      <fill>
        <patternFill patternType="none">
          <bgColor auto="1"/>
        </patternFill>
      </fill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theme="0" tint="-0.14996795556505021"/>
        </patternFill>
      </fill>
      <border>
        <right style="hair">
          <color auto="1"/>
        </right>
        <vertical/>
        <horizontal/>
      </border>
    </dxf>
    <dxf>
      <fill>
        <patternFill>
          <bgColor theme="0" tint="-0.14996795556505021"/>
        </patternFill>
      </fill>
      <border>
        <right style="hair">
          <color auto="1"/>
        </right>
        <vertical/>
        <horizontal/>
      </border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rgb="FFFEE19A"/>
        </patternFill>
      </fill>
    </dxf>
    <dxf>
      <fill>
        <patternFill>
          <bgColor theme="0" tint="-0.14996795556505021"/>
        </patternFill>
      </fill>
      <border>
        <right style="hair">
          <color auto="1"/>
        </right>
        <vertical/>
        <horizontal/>
      </border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  <border>
        <right style="hair">
          <color auto="1"/>
        </right>
        <vertical/>
        <horizontal/>
      </border>
    </dxf>
    <dxf>
      <fill>
        <patternFill patternType="none">
          <bgColor auto="1"/>
        </patternFill>
      </fill>
    </dxf>
    <dxf>
      <fill>
        <patternFill>
          <bgColor theme="0" tint="-0.14996795556505021"/>
        </patternFill>
      </fill>
      <border>
        <right style="hair">
          <color auto="1"/>
        </right>
        <vertical/>
        <horizontal/>
      </border>
    </dxf>
    <dxf>
      <fill>
        <patternFill>
          <bgColor rgb="FFFEE19A"/>
        </patternFill>
      </fill>
    </dxf>
    <dxf>
      <fill>
        <patternFill>
          <bgColor theme="0" tint="-0.14996795556505021"/>
        </patternFill>
      </fill>
      <border>
        <right style="hair">
          <color auto="1"/>
        </right>
        <vertical/>
        <horizontal/>
      </border>
    </dxf>
    <dxf>
      <fill>
        <patternFill>
          <bgColor rgb="FFFEE19A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  <border>
        <right style="hair">
          <color auto="1"/>
        </right>
        <vertical/>
        <horizontal/>
      </border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  <border>
        <right style="hair">
          <color auto="1"/>
        </right>
        <vertical/>
        <horizontal/>
      </border>
    </dxf>
    <dxf>
      <fill>
        <patternFill>
          <bgColor theme="0" tint="-0.14996795556505021"/>
        </patternFill>
      </fill>
      <border>
        <right style="hair">
          <color auto="1"/>
        </right>
        <vertical/>
        <horizontal/>
      </border>
    </dxf>
    <dxf>
      <fill>
        <patternFill>
          <bgColor theme="0" tint="-0.14996795556505021"/>
        </patternFill>
      </fill>
      <border>
        <right style="hair">
          <color auto="1"/>
        </right>
        <vertical/>
        <horizontal/>
      </border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DDEBF7"/>
      <color rgb="FFFEE19A"/>
      <color rgb="FFFFCC66"/>
      <color rgb="FFFFCC99"/>
      <color rgb="FFFFCCCC"/>
      <color rgb="FFFFFFCC"/>
      <color rgb="FF000099"/>
      <color rgb="FFCCECFF"/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fmlaLink="$AH$12" lockText="1" noThreeD="1"/>
</file>

<file path=xl/ctrlProps/ctrlProp2.xml><?xml version="1.0" encoding="utf-8"?>
<formControlPr xmlns="http://schemas.microsoft.com/office/spreadsheetml/2009/9/main" objectType="CheckBox" checked="Checked" fmlaLink="$AH$27" lockText="1" noThreeD="1"/>
</file>

<file path=xl/ctrlProps/ctrlProp3.xml><?xml version="1.0" encoding="utf-8"?>
<formControlPr xmlns="http://schemas.microsoft.com/office/spreadsheetml/2009/9/main" objectType="CheckBox" checked="Checked" fmlaLink="$AG$8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edu-data.jp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37</xdr:col>
      <xdr:colOff>57150</xdr:colOff>
      <xdr:row>9</xdr:row>
      <xdr:rowOff>314325</xdr:rowOff>
    </xdr:from>
    <xdr:to>
      <xdr:col>61</xdr:col>
      <xdr:colOff>145677</xdr:colOff>
      <xdr:row>12</xdr:row>
      <xdr:rowOff>268945</xdr:rowOff>
    </xdr:to>
    <xdr:grpSp>
      <xdr:nvGrpSpPr>
        <xdr:cNvPr id="8" name="グループ化 7"/>
        <xdr:cNvGrpSpPr/>
      </xdr:nvGrpSpPr>
      <xdr:grpSpPr>
        <a:xfrm>
          <a:off x="8629650" y="2990850"/>
          <a:ext cx="5803527" cy="983320"/>
          <a:chOff x="7419974" y="1284382"/>
          <a:chExt cx="5766585" cy="984038"/>
        </a:xfrm>
      </xdr:grpSpPr>
      <xdr:sp macro="" textlink="">
        <xdr:nvSpPr>
          <xdr:cNvPr id="9" name="正方形/長方形 8"/>
          <xdr:cNvSpPr/>
        </xdr:nvSpPr>
        <xdr:spPr>
          <a:xfrm>
            <a:off x="7419974" y="1285874"/>
            <a:ext cx="1924051" cy="982546"/>
          </a:xfrm>
          <a:prstGeom prst="rect">
            <a:avLst/>
          </a:prstGeom>
          <a:solidFill>
            <a:srgbClr val="FFFFCC"/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900" b="1" u="sng">
                <a:solidFill>
                  <a:schemeClr val="bg2">
                    <a:lumMod val="25000"/>
                  </a:schemeClr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黄色のセルは入力必須です。</a:t>
            </a:r>
          </a:p>
          <a:p>
            <a:pPr algn="l"/>
            <a:r>
              <a:rPr kumimoji="1" lang="ja-JP" altLang="en-US" sz="900">
                <a:solidFill>
                  <a:schemeClr val="bg2">
                    <a:lumMod val="25000"/>
                  </a:schemeClr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入力すると、黄色のセルは「白」になります。</a:t>
            </a:r>
          </a:p>
        </xdr:txBody>
      </xdr:sp>
      <xdr:sp macro="" textlink="">
        <xdr:nvSpPr>
          <xdr:cNvPr id="10" name="正方形/長方形 9"/>
          <xdr:cNvSpPr/>
        </xdr:nvSpPr>
        <xdr:spPr>
          <a:xfrm>
            <a:off x="9341241" y="1285121"/>
            <a:ext cx="1924051" cy="982545"/>
          </a:xfrm>
          <a:prstGeom prst="rect">
            <a:avLst/>
          </a:prstGeom>
          <a:solidFill>
            <a:srgbClr val="FEE19A"/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900" b="1" u="sng">
                <a:solidFill>
                  <a:schemeClr val="bg2">
                    <a:lumMod val="25000"/>
                  </a:schemeClr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オレンジ色のセルは選択式です。</a:t>
            </a:r>
            <a:endParaRPr kumimoji="1" lang="en-US" altLang="ja-JP" sz="900" b="1" u="sng">
              <a:solidFill>
                <a:schemeClr val="bg2">
                  <a:lumMod val="25000"/>
                </a:schemeClr>
              </a:solidFill>
              <a:latin typeface="メイリオ" panose="020B0604030504040204" pitchFamily="50" charset="-128"/>
              <a:ea typeface="メイリオ" panose="020B0604030504040204" pitchFamily="50" charset="-128"/>
            </a:endParaRPr>
          </a:p>
          <a:p>
            <a:pPr algn="l"/>
            <a:r>
              <a:rPr kumimoji="1" lang="ja-JP" altLang="en-US" sz="900">
                <a:solidFill>
                  <a:schemeClr val="bg2">
                    <a:lumMod val="25000"/>
                  </a:schemeClr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入力すると、オレンジ色のセルは「白」になります。</a:t>
            </a:r>
          </a:p>
        </xdr:txBody>
      </xdr:sp>
      <xdr:sp macro="" textlink="">
        <xdr:nvSpPr>
          <xdr:cNvPr id="11" name="正方形/長方形 10"/>
          <xdr:cNvSpPr/>
        </xdr:nvSpPr>
        <xdr:spPr>
          <a:xfrm>
            <a:off x="11262508" y="1284382"/>
            <a:ext cx="1924051" cy="982545"/>
          </a:xfrm>
          <a:prstGeom prst="rect">
            <a:avLst/>
          </a:prstGeom>
          <a:solidFill>
            <a:schemeClr val="accent1">
              <a:lumMod val="20000"/>
              <a:lumOff val="80000"/>
            </a:schemeClr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bg2">
                    <a:lumMod val="25000"/>
                  </a:schemeClr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青色セルは計算式設定有りのため、入力不要です。</a:t>
            </a:r>
          </a:p>
        </xdr:txBody>
      </xdr:sp>
    </xdr:grpSp>
    <xdr:clientData/>
  </xdr:twoCellAnchor>
  <xdr:twoCellAnchor>
    <xdr:from>
      <xdr:col>39</xdr:col>
      <xdr:colOff>66675</xdr:colOff>
      <xdr:row>2</xdr:row>
      <xdr:rowOff>9524</xdr:rowOff>
    </xdr:from>
    <xdr:to>
      <xdr:col>53</xdr:col>
      <xdr:colOff>114301</xdr:colOff>
      <xdr:row>8</xdr:row>
      <xdr:rowOff>76200</xdr:rowOff>
    </xdr:to>
    <xdr:grpSp>
      <xdr:nvGrpSpPr>
        <xdr:cNvPr id="4" name="グループ化 3"/>
        <xdr:cNvGrpSpPr/>
      </xdr:nvGrpSpPr>
      <xdr:grpSpPr>
        <a:xfrm>
          <a:off x="9115425" y="523874"/>
          <a:ext cx="3381376" cy="2038351"/>
          <a:chOff x="7381875" y="1790699"/>
          <a:chExt cx="3419476" cy="2105026"/>
        </a:xfrm>
      </xdr:grpSpPr>
      <xdr:sp macro="" textlink="">
        <xdr:nvSpPr>
          <xdr:cNvPr id="7" name="正方形/長方形 6"/>
          <xdr:cNvSpPr/>
        </xdr:nvSpPr>
        <xdr:spPr>
          <a:xfrm>
            <a:off x="7381875" y="1790699"/>
            <a:ext cx="3419476" cy="2105026"/>
          </a:xfrm>
          <a:prstGeom prst="rect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0" lang="ja-JP" altLang="en-US" sz="1100" b="1" i="0" u="sng" strike="noStrike">
                <a:solidFill>
                  <a:schemeClr val="lt1"/>
                </a:solidFill>
                <a:effectLst/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rPr>
              <a:t>学校コードについて</a:t>
            </a:r>
            <a:endParaRPr kumimoji="0" lang="en-US" altLang="ja-JP" sz="1100" b="1" i="0" u="sng" strike="noStrike">
              <a:solidFill>
                <a:schemeClr val="lt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endParaRPr>
          </a:p>
          <a:p>
            <a:pPr algn="l"/>
            <a:r>
              <a:rPr kumimoji="1" lang="ja-JP" altLang="en-US" sz="1100">
                <a:latin typeface="メイリオ" panose="020B0604030504040204" pitchFamily="50" charset="-128"/>
                <a:ea typeface="メイリオ" panose="020B0604030504040204" pitchFamily="50" charset="-128"/>
              </a:rPr>
              <a:t>学校コードが分からない場合は下記のボタンより</a:t>
            </a:r>
            <a:endParaRPr kumimoji="1" lang="en-US" altLang="ja-JP" sz="1100">
              <a:latin typeface="メイリオ" panose="020B0604030504040204" pitchFamily="50" charset="-128"/>
              <a:ea typeface="メイリオ" panose="020B0604030504040204" pitchFamily="50" charset="-128"/>
            </a:endParaRPr>
          </a:p>
          <a:p>
            <a:pPr algn="l"/>
            <a:r>
              <a:rPr kumimoji="1" lang="ja-JP" altLang="en-US" sz="1100">
                <a:latin typeface="メイリオ" panose="020B0604030504040204" pitchFamily="50" charset="-128"/>
                <a:ea typeface="メイリオ" panose="020B0604030504040204" pitchFamily="50" charset="-128"/>
              </a:rPr>
              <a:t>学校コードを検索してください。</a:t>
            </a:r>
          </a:p>
        </xdr:txBody>
      </xdr:sp>
      <xdr:sp macro="" textlink="">
        <xdr:nvSpPr>
          <xdr:cNvPr id="13" name="角丸四角形 12">
            <a:hlinkClick xmlns:r="http://schemas.openxmlformats.org/officeDocument/2006/relationships" r:id="rId1"/>
          </xdr:cNvPr>
          <xdr:cNvSpPr/>
        </xdr:nvSpPr>
        <xdr:spPr>
          <a:xfrm>
            <a:off x="7862888" y="2895600"/>
            <a:ext cx="2457450" cy="847725"/>
          </a:xfrm>
          <a:prstGeom prst="roundRect">
            <a:avLst/>
          </a:prstGeom>
          <a:gradFill flip="none" rotWithShape="1">
            <a:gsLst>
              <a:gs pos="0">
                <a:schemeClr val="accent3">
                  <a:lumMod val="67000"/>
                </a:schemeClr>
              </a:gs>
              <a:gs pos="48000">
                <a:schemeClr val="accent3">
                  <a:lumMod val="97000"/>
                  <a:lumOff val="3000"/>
                </a:schemeClr>
              </a:gs>
              <a:gs pos="100000">
                <a:schemeClr val="accent3">
                  <a:lumMod val="60000"/>
                  <a:lumOff val="40000"/>
                </a:schemeClr>
              </a:gs>
            </a:gsLst>
            <a:lin ang="16200000" scaled="1"/>
            <a:tileRect/>
          </a:gradFill>
          <a:ln>
            <a:noFill/>
          </a:ln>
          <a:scene3d>
            <a:camera prst="orthographicFront"/>
            <a:lightRig rig="threePt" dir="t"/>
          </a:scene3d>
          <a:sp3d>
            <a:bevelT prst="angle"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ja-JP" altLang="en-US" sz="1100" b="1">
                <a:solidFill>
                  <a:sysClr val="windowText" lastClr="000000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［文部科学省　学校コード］</a:t>
            </a:r>
            <a:endParaRPr kumimoji="1" lang="en-US" altLang="ja-JP" sz="1100" b="1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endParaRPr>
          </a:p>
          <a:p>
            <a:pPr algn="ctr"/>
            <a:r>
              <a:rPr kumimoji="1" lang="ja-JP" altLang="en-US" sz="1100" b="1">
                <a:solidFill>
                  <a:sysClr val="windowText" lastClr="000000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検索サイトへ移動します</a:t>
            </a:r>
            <a:endParaRPr kumimoji="1" lang="ja-JP" altLang="en-US" sz="1100" b="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endParaRP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11</xdr:row>
          <xdr:rowOff>47625</xdr:rowOff>
        </xdr:from>
        <xdr:to>
          <xdr:col>7</xdr:col>
          <xdr:colOff>114300</xdr:colOff>
          <xdr:row>11</xdr:row>
          <xdr:rowOff>285750</xdr:rowOff>
        </xdr:to>
        <xdr:sp macro="" textlink="">
          <xdr:nvSpPr>
            <xdr:cNvPr id="25602" name="Check Box 2" hidden="1">
              <a:extLst>
                <a:ext uri="{63B3BB69-23CF-44E3-9099-C40C66FF867C}">
                  <a14:compatExt spid="_x0000_s256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26</xdr:row>
          <xdr:rowOff>28575</xdr:rowOff>
        </xdr:from>
        <xdr:to>
          <xdr:col>7</xdr:col>
          <xdr:colOff>114300</xdr:colOff>
          <xdr:row>26</xdr:row>
          <xdr:rowOff>266700</xdr:rowOff>
        </xdr:to>
        <xdr:sp macro="" textlink="">
          <xdr:nvSpPr>
            <xdr:cNvPr id="25604" name="Check Box 4" hidden="1">
              <a:extLst>
                <a:ext uri="{63B3BB69-23CF-44E3-9099-C40C66FF867C}">
                  <a14:compatExt spid="_x0000_s256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9525</xdr:colOff>
          <xdr:row>7</xdr:row>
          <xdr:rowOff>0</xdr:rowOff>
        </xdr:from>
        <xdr:to>
          <xdr:col>18</xdr:col>
          <xdr:colOff>0</xdr:colOff>
          <xdr:row>8</xdr:row>
          <xdr:rowOff>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absolute">
    <xdr:from>
      <xdr:col>38</xdr:col>
      <xdr:colOff>219074</xdr:colOff>
      <xdr:row>2</xdr:row>
      <xdr:rowOff>114298</xdr:rowOff>
    </xdr:from>
    <xdr:to>
      <xdr:col>46</xdr:col>
      <xdr:colOff>374276</xdr:colOff>
      <xdr:row>5</xdr:row>
      <xdr:rowOff>307042</xdr:rowOff>
    </xdr:to>
    <xdr:grpSp>
      <xdr:nvGrpSpPr>
        <xdr:cNvPr id="4" name="グループ化 3"/>
        <xdr:cNvGrpSpPr/>
      </xdr:nvGrpSpPr>
      <xdr:grpSpPr>
        <a:xfrm>
          <a:off x="9001124" y="657223"/>
          <a:ext cx="5765427" cy="983319"/>
          <a:chOff x="8555698" y="1942087"/>
          <a:chExt cx="5728728" cy="984038"/>
        </a:xfrm>
      </xdr:grpSpPr>
      <xdr:sp macro="" textlink="">
        <xdr:nvSpPr>
          <xdr:cNvPr id="5" name="正方形/長方形 4"/>
          <xdr:cNvSpPr/>
        </xdr:nvSpPr>
        <xdr:spPr>
          <a:xfrm>
            <a:off x="8555698" y="1943579"/>
            <a:ext cx="1924051" cy="982546"/>
          </a:xfrm>
          <a:prstGeom prst="rect">
            <a:avLst/>
          </a:prstGeom>
          <a:solidFill>
            <a:srgbClr val="FFFFCC"/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900" b="1" u="sng">
                <a:solidFill>
                  <a:schemeClr val="bg2">
                    <a:lumMod val="25000"/>
                  </a:schemeClr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黄色のセルは入力必須です。</a:t>
            </a:r>
          </a:p>
          <a:p>
            <a:pPr algn="l"/>
            <a:r>
              <a:rPr kumimoji="1" lang="ja-JP" altLang="en-US" sz="900">
                <a:solidFill>
                  <a:schemeClr val="bg2">
                    <a:lumMod val="25000"/>
                  </a:schemeClr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入力すると、黄色のセルは「白」になります。</a:t>
            </a:r>
          </a:p>
        </xdr:txBody>
      </xdr:sp>
      <xdr:sp macro="" textlink="">
        <xdr:nvSpPr>
          <xdr:cNvPr id="7" name="正方形/長方形 6"/>
          <xdr:cNvSpPr/>
        </xdr:nvSpPr>
        <xdr:spPr>
          <a:xfrm>
            <a:off x="10439108" y="1942826"/>
            <a:ext cx="1924051" cy="982545"/>
          </a:xfrm>
          <a:prstGeom prst="rect">
            <a:avLst/>
          </a:prstGeom>
          <a:solidFill>
            <a:srgbClr val="FEE19A"/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900" b="1" u="sng">
                <a:solidFill>
                  <a:schemeClr val="bg2">
                    <a:lumMod val="25000"/>
                  </a:schemeClr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オレンジ色のセルは選択式です。</a:t>
            </a:r>
            <a:endParaRPr kumimoji="1" lang="en-US" altLang="ja-JP" sz="900" b="1" u="sng">
              <a:solidFill>
                <a:schemeClr val="bg2">
                  <a:lumMod val="25000"/>
                </a:schemeClr>
              </a:solidFill>
              <a:latin typeface="メイリオ" panose="020B0604030504040204" pitchFamily="50" charset="-128"/>
              <a:ea typeface="メイリオ" panose="020B0604030504040204" pitchFamily="50" charset="-128"/>
            </a:endParaRPr>
          </a:p>
          <a:p>
            <a:pPr algn="l"/>
            <a:r>
              <a:rPr kumimoji="1" lang="ja-JP" altLang="en-US" sz="900">
                <a:solidFill>
                  <a:schemeClr val="bg2">
                    <a:lumMod val="25000"/>
                  </a:schemeClr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入力すると、オレンジ色のセルは「白」になります。</a:t>
            </a:r>
          </a:p>
        </xdr:txBody>
      </xdr:sp>
      <xdr:sp macro="" textlink="">
        <xdr:nvSpPr>
          <xdr:cNvPr id="8" name="正方形/長方形 7"/>
          <xdr:cNvSpPr/>
        </xdr:nvSpPr>
        <xdr:spPr>
          <a:xfrm>
            <a:off x="12360375" y="1942087"/>
            <a:ext cx="1924051" cy="982545"/>
          </a:xfrm>
          <a:prstGeom prst="rect">
            <a:avLst/>
          </a:prstGeom>
          <a:solidFill>
            <a:schemeClr val="accent1">
              <a:lumMod val="20000"/>
              <a:lumOff val="80000"/>
            </a:schemeClr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bg2">
                    <a:lumMod val="25000"/>
                  </a:schemeClr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青色セルは計算式設定有りのため、入力不要です。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34</xdr:col>
      <xdr:colOff>71718</xdr:colOff>
      <xdr:row>0</xdr:row>
      <xdr:rowOff>89088</xdr:rowOff>
    </xdr:from>
    <xdr:to>
      <xdr:col>58</xdr:col>
      <xdr:colOff>47066</xdr:colOff>
      <xdr:row>4</xdr:row>
      <xdr:rowOff>2806</xdr:rowOff>
    </xdr:to>
    <xdr:grpSp>
      <xdr:nvGrpSpPr>
        <xdr:cNvPr id="13" name="グループ化 12"/>
        <xdr:cNvGrpSpPr/>
      </xdr:nvGrpSpPr>
      <xdr:grpSpPr>
        <a:xfrm>
          <a:off x="8167968" y="89088"/>
          <a:ext cx="5747498" cy="999568"/>
          <a:chOff x="7689861" y="1306671"/>
          <a:chExt cx="5710359" cy="995182"/>
        </a:xfrm>
      </xdr:grpSpPr>
      <xdr:sp macro="" textlink="">
        <xdr:nvSpPr>
          <xdr:cNvPr id="15" name="正方形/長方形 14"/>
          <xdr:cNvSpPr/>
        </xdr:nvSpPr>
        <xdr:spPr>
          <a:xfrm>
            <a:off x="7689861" y="1319307"/>
            <a:ext cx="1924051" cy="982546"/>
          </a:xfrm>
          <a:prstGeom prst="rect">
            <a:avLst/>
          </a:prstGeom>
          <a:solidFill>
            <a:srgbClr val="FFFFCC"/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900" b="1" u="sng">
                <a:solidFill>
                  <a:schemeClr val="bg2">
                    <a:lumMod val="25000"/>
                  </a:schemeClr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黄色のセルは入力必須です。</a:t>
            </a:r>
          </a:p>
          <a:p>
            <a:pPr algn="l"/>
            <a:r>
              <a:rPr kumimoji="1" lang="ja-JP" altLang="en-US" sz="900">
                <a:solidFill>
                  <a:schemeClr val="bg2">
                    <a:lumMod val="25000"/>
                  </a:schemeClr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入力すると、黄色のセルは「白」になります。</a:t>
            </a:r>
          </a:p>
        </xdr:txBody>
      </xdr:sp>
      <xdr:sp macro="" textlink="">
        <xdr:nvSpPr>
          <xdr:cNvPr id="17" name="正方形/長方形 16"/>
          <xdr:cNvSpPr/>
        </xdr:nvSpPr>
        <xdr:spPr>
          <a:xfrm>
            <a:off x="9566147" y="1318554"/>
            <a:ext cx="1924051" cy="982545"/>
          </a:xfrm>
          <a:prstGeom prst="rect">
            <a:avLst/>
          </a:prstGeom>
          <a:solidFill>
            <a:srgbClr val="FEE19A"/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900" b="1" u="sng">
                <a:solidFill>
                  <a:schemeClr val="bg2">
                    <a:lumMod val="25000"/>
                  </a:schemeClr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オレンジ色のセルは選択式です。</a:t>
            </a:r>
            <a:endParaRPr kumimoji="1" lang="en-US" altLang="ja-JP" sz="900" b="1" u="sng">
              <a:solidFill>
                <a:schemeClr val="bg2">
                  <a:lumMod val="25000"/>
                </a:schemeClr>
              </a:solidFill>
              <a:latin typeface="メイリオ" panose="020B0604030504040204" pitchFamily="50" charset="-128"/>
              <a:ea typeface="メイリオ" panose="020B0604030504040204" pitchFamily="50" charset="-128"/>
            </a:endParaRPr>
          </a:p>
          <a:p>
            <a:pPr algn="l"/>
            <a:r>
              <a:rPr kumimoji="1" lang="ja-JP" altLang="en-US" sz="900">
                <a:solidFill>
                  <a:schemeClr val="bg2">
                    <a:lumMod val="25000"/>
                  </a:schemeClr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入力すると、オレンジ色のセルは「白」になります。</a:t>
            </a:r>
          </a:p>
        </xdr:txBody>
      </xdr:sp>
      <xdr:sp macro="" textlink="">
        <xdr:nvSpPr>
          <xdr:cNvPr id="18" name="正方形/長方形 17"/>
          <xdr:cNvSpPr/>
        </xdr:nvSpPr>
        <xdr:spPr>
          <a:xfrm>
            <a:off x="11476169" y="1306671"/>
            <a:ext cx="1924051" cy="982545"/>
          </a:xfrm>
          <a:prstGeom prst="rect">
            <a:avLst/>
          </a:prstGeom>
          <a:solidFill>
            <a:schemeClr val="accent1">
              <a:lumMod val="20000"/>
              <a:lumOff val="80000"/>
            </a:schemeClr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bg2">
                    <a:lumMod val="25000"/>
                  </a:schemeClr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青色セルは計算式設定有りのため、入力不要です。</a:t>
            </a: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39</xdr:col>
      <xdr:colOff>224118</xdr:colOff>
      <xdr:row>0</xdr:row>
      <xdr:rowOff>112059</xdr:rowOff>
    </xdr:from>
    <xdr:to>
      <xdr:col>63</xdr:col>
      <xdr:colOff>160120</xdr:colOff>
      <xdr:row>5</xdr:row>
      <xdr:rowOff>40157</xdr:rowOff>
    </xdr:to>
    <xdr:grpSp>
      <xdr:nvGrpSpPr>
        <xdr:cNvPr id="20" name="グループ化 19"/>
        <xdr:cNvGrpSpPr/>
      </xdr:nvGrpSpPr>
      <xdr:grpSpPr>
        <a:xfrm>
          <a:off x="9425268" y="112059"/>
          <a:ext cx="5651002" cy="994898"/>
          <a:chOff x="8213716" y="1396736"/>
          <a:chExt cx="5732074" cy="1006508"/>
        </a:xfrm>
      </xdr:grpSpPr>
      <xdr:sp macro="" textlink="">
        <xdr:nvSpPr>
          <xdr:cNvPr id="21" name="正方形/長方形 20"/>
          <xdr:cNvSpPr/>
        </xdr:nvSpPr>
        <xdr:spPr>
          <a:xfrm>
            <a:off x="8213716" y="1420698"/>
            <a:ext cx="1924051" cy="982546"/>
          </a:xfrm>
          <a:prstGeom prst="rect">
            <a:avLst/>
          </a:prstGeom>
          <a:solidFill>
            <a:srgbClr val="FFFFCC"/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900" b="1" u="sng">
                <a:solidFill>
                  <a:schemeClr val="bg2">
                    <a:lumMod val="25000"/>
                  </a:schemeClr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黄色のセルは入力必須です。</a:t>
            </a:r>
          </a:p>
          <a:p>
            <a:pPr algn="l"/>
            <a:r>
              <a:rPr kumimoji="1" lang="ja-JP" altLang="en-US" sz="900">
                <a:solidFill>
                  <a:schemeClr val="bg2">
                    <a:lumMod val="25000"/>
                  </a:schemeClr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入力すると、黄色のセルは「白」になります。</a:t>
            </a:r>
          </a:p>
        </xdr:txBody>
      </xdr:sp>
      <xdr:sp macro="" textlink="">
        <xdr:nvSpPr>
          <xdr:cNvPr id="22" name="正方形/長方形 21"/>
          <xdr:cNvSpPr/>
        </xdr:nvSpPr>
        <xdr:spPr>
          <a:xfrm>
            <a:off x="10134984" y="1397475"/>
            <a:ext cx="1924051" cy="982545"/>
          </a:xfrm>
          <a:prstGeom prst="rect">
            <a:avLst/>
          </a:prstGeom>
          <a:solidFill>
            <a:srgbClr val="FEE19A"/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900" b="1" u="sng">
                <a:solidFill>
                  <a:schemeClr val="bg2">
                    <a:lumMod val="25000"/>
                  </a:schemeClr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オレンジ色のセルは選択式です。</a:t>
            </a:r>
            <a:endParaRPr kumimoji="1" lang="en-US" altLang="ja-JP" sz="900" b="1" u="sng">
              <a:solidFill>
                <a:schemeClr val="bg2">
                  <a:lumMod val="25000"/>
                </a:schemeClr>
              </a:solidFill>
              <a:latin typeface="メイリオ" panose="020B0604030504040204" pitchFamily="50" charset="-128"/>
              <a:ea typeface="メイリオ" panose="020B0604030504040204" pitchFamily="50" charset="-128"/>
            </a:endParaRPr>
          </a:p>
          <a:p>
            <a:pPr algn="l"/>
            <a:r>
              <a:rPr kumimoji="1" lang="ja-JP" altLang="en-US" sz="900">
                <a:solidFill>
                  <a:schemeClr val="bg2">
                    <a:lumMod val="25000"/>
                  </a:schemeClr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入力すると、オレンジ色のセルは「白」になります。</a:t>
            </a:r>
          </a:p>
        </xdr:txBody>
      </xdr:sp>
      <xdr:sp macro="" textlink="">
        <xdr:nvSpPr>
          <xdr:cNvPr id="23" name="正方形/長方形 22"/>
          <xdr:cNvSpPr/>
        </xdr:nvSpPr>
        <xdr:spPr>
          <a:xfrm>
            <a:off x="12021739" y="1396736"/>
            <a:ext cx="1924051" cy="982545"/>
          </a:xfrm>
          <a:prstGeom prst="rect">
            <a:avLst/>
          </a:prstGeom>
          <a:solidFill>
            <a:schemeClr val="accent1">
              <a:lumMod val="20000"/>
              <a:lumOff val="80000"/>
            </a:schemeClr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bg2">
                    <a:lumMod val="25000"/>
                  </a:schemeClr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青色セルは計算式設定有りのため、入力不要です。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xxx@xxxx.xx.xx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rgb="FFFFFF00"/>
    <pageSetUpPr fitToPage="1"/>
  </sheetPr>
  <dimension ref="B1:AT372"/>
  <sheetViews>
    <sheetView showGridLines="0" tabSelected="1" view="pageBreakPreview" zoomScaleNormal="100" zoomScaleSheetLayoutView="100" workbookViewId="0">
      <selection activeCell="AM1" sqref="AM1"/>
    </sheetView>
  </sheetViews>
  <sheetFormatPr defaultColWidth="3.125" defaultRowHeight="19.5" x14ac:dyDescent="0.4"/>
  <cols>
    <col min="1" max="1" width="3.125" style="2"/>
    <col min="2" max="7" width="3.125" style="27" customWidth="1"/>
    <col min="8" max="9" width="3.125" style="2"/>
    <col min="10" max="12" width="3.125" style="2" customWidth="1"/>
    <col min="13" max="17" width="3.125" style="2"/>
    <col min="18" max="19" width="3.125" style="2" customWidth="1"/>
    <col min="20" max="20" width="3.125" style="2"/>
    <col min="21" max="21" width="3.125" style="2" customWidth="1"/>
    <col min="22" max="23" width="3.125" style="2"/>
    <col min="24" max="24" width="3.125" style="2" customWidth="1"/>
    <col min="25" max="25" width="3.125" style="2"/>
    <col min="26" max="26" width="3.125" style="2" customWidth="1"/>
    <col min="27" max="33" width="3.125" style="2"/>
    <col min="34" max="34" width="3.125" style="2" customWidth="1"/>
    <col min="35" max="35" width="3.5" style="2" hidden="1" customWidth="1"/>
    <col min="36" max="36" width="3.125" style="2" customWidth="1"/>
    <col min="37" max="37" width="3.125" style="2"/>
    <col min="38" max="38" width="3.125" style="2" customWidth="1"/>
    <col min="39" max="39" width="3.125" style="2"/>
    <col min="40" max="44" width="3.125" style="27" customWidth="1"/>
    <col min="45" max="46" width="3.125" style="2"/>
    <col min="47" max="48" width="3.125" style="2" customWidth="1"/>
    <col min="49" max="53" width="3.125" style="2"/>
    <col min="54" max="55" width="3.125" style="2" customWidth="1"/>
    <col min="56" max="56" width="3.125" style="2"/>
    <col min="57" max="57" width="3.125" style="2" customWidth="1"/>
    <col min="58" max="59" width="3.125" style="2"/>
    <col min="60" max="60" width="3.125" style="2" customWidth="1"/>
    <col min="61" max="61" width="3.125" style="2"/>
    <col min="62" max="62" width="3.125" style="2" customWidth="1"/>
    <col min="63" max="16384" width="3.125" style="2"/>
  </cols>
  <sheetData>
    <row r="1" spans="2:36" x14ac:dyDescent="0.4">
      <c r="B1" s="2"/>
      <c r="C1" s="2"/>
      <c r="D1" s="2"/>
      <c r="E1" s="2"/>
      <c r="F1" s="2"/>
      <c r="G1" s="2"/>
    </row>
    <row r="2" spans="2:36" s="17" customFormat="1" ht="21.2" customHeight="1" x14ac:dyDescent="0.4">
      <c r="B2" s="230" t="s">
        <v>0</v>
      </c>
      <c r="C2" s="230"/>
      <c r="D2" s="230"/>
      <c r="E2" s="171"/>
      <c r="F2" s="244" t="s">
        <v>753</v>
      </c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44"/>
      <c r="AD2" s="244"/>
      <c r="AE2" s="244"/>
      <c r="AF2" s="18"/>
      <c r="AG2" s="18"/>
      <c r="AH2" s="18"/>
    </row>
    <row r="3" spans="2:36" s="17" customFormat="1" ht="21.2" customHeight="1" x14ac:dyDescent="0.4"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244"/>
      <c r="AD3" s="244"/>
      <c r="AE3" s="244"/>
      <c r="AF3" s="19"/>
      <c r="AG3" s="19"/>
      <c r="AH3" s="19"/>
    </row>
    <row r="4" spans="2:36" s="20" customFormat="1" ht="14.25" customHeight="1" x14ac:dyDescent="0.4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</row>
    <row r="5" spans="2:36" s="22" customFormat="1" ht="22.7" customHeight="1" thickBot="1" x14ac:dyDescent="0.45">
      <c r="B5" s="231" t="s">
        <v>407</v>
      </c>
      <c r="C5" s="232"/>
      <c r="D5" s="232"/>
      <c r="E5" s="232"/>
      <c r="F5" s="232"/>
      <c r="G5" s="232"/>
      <c r="H5" s="232"/>
      <c r="I5" s="232"/>
      <c r="J5" s="232"/>
      <c r="K5" s="232"/>
      <c r="L5" s="232"/>
      <c r="M5" s="232"/>
      <c r="N5" s="232"/>
      <c r="O5" s="232"/>
      <c r="P5" s="232"/>
      <c r="Q5" s="232"/>
      <c r="R5" s="232"/>
      <c r="S5" s="232"/>
      <c r="T5" s="232"/>
      <c r="U5" s="232"/>
      <c r="V5" s="232"/>
      <c r="W5" s="232"/>
      <c r="X5" s="232"/>
      <c r="Y5" s="232"/>
      <c r="Z5" s="232"/>
      <c r="AA5" s="232"/>
      <c r="AB5" s="232"/>
      <c r="AC5" s="232"/>
      <c r="AD5" s="232"/>
      <c r="AE5" s="232"/>
      <c r="AF5" s="232"/>
      <c r="AG5" s="232"/>
      <c r="AH5" s="233"/>
    </row>
    <row r="6" spans="2:36" s="23" customFormat="1" ht="21.75" customHeight="1" x14ac:dyDescent="0.4">
      <c r="B6" s="234" t="s">
        <v>210</v>
      </c>
      <c r="C6" s="235"/>
      <c r="D6" s="235"/>
      <c r="E6" s="235"/>
      <c r="F6" s="236"/>
      <c r="G6" s="240" t="s">
        <v>662</v>
      </c>
      <c r="H6" s="240"/>
      <c r="I6" s="240"/>
      <c r="J6" s="240"/>
      <c r="K6" s="240"/>
      <c r="L6" s="240"/>
      <c r="M6" s="240"/>
      <c r="N6" s="240"/>
      <c r="O6" s="240"/>
      <c r="P6" s="240"/>
      <c r="Q6" s="240"/>
      <c r="R6" s="240"/>
      <c r="S6" s="240"/>
      <c r="T6" s="240"/>
      <c r="U6" s="240"/>
      <c r="V6" s="240"/>
      <c r="W6" s="240"/>
      <c r="X6" s="240"/>
      <c r="Y6" s="240"/>
      <c r="Z6" s="240"/>
      <c r="AA6" s="240"/>
      <c r="AB6" s="240"/>
      <c r="AC6" s="240"/>
      <c r="AD6" s="240"/>
      <c r="AE6" s="240"/>
      <c r="AF6" s="240"/>
      <c r="AG6" s="240"/>
      <c r="AH6" s="241"/>
    </row>
    <row r="7" spans="2:36" s="24" customFormat="1" ht="48.75" customHeight="1" x14ac:dyDescent="0.4">
      <c r="B7" s="237" t="s">
        <v>2</v>
      </c>
      <c r="C7" s="238"/>
      <c r="D7" s="238"/>
      <c r="E7" s="238"/>
      <c r="F7" s="239"/>
      <c r="G7" s="242" t="s">
        <v>661</v>
      </c>
      <c r="H7" s="242"/>
      <c r="I7" s="242"/>
      <c r="J7" s="242"/>
      <c r="K7" s="242"/>
      <c r="L7" s="242"/>
      <c r="M7" s="242"/>
      <c r="N7" s="242"/>
      <c r="O7" s="242"/>
      <c r="P7" s="242"/>
      <c r="Q7" s="242"/>
      <c r="R7" s="242"/>
      <c r="S7" s="242"/>
      <c r="T7" s="242"/>
      <c r="U7" s="242"/>
      <c r="V7" s="242"/>
      <c r="W7" s="242"/>
      <c r="X7" s="242"/>
      <c r="Y7" s="242"/>
      <c r="Z7" s="242"/>
      <c r="AA7" s="242"/>
      <c r="AB7" s="242"/>
      <c r="AC7" s="242"/>
      <c r="AD7" s="242"/>
      <c r="AE7" s="242"/>
      <c r="AF7" s="242"/>
      <c r="AG7" s="242"/>
      <c r="AH7" s="243"/>
    </row>
    <row r="8" spans="2:36" s="24" customFormat="1" ht="27" customHeight="1" x14ac:dyDescent="0.4">
      <c r="B8" s="248" t="s">
        <v>6</v>
      </c>
      <c r="C8" s="249"/>
      <c r="D8" s="249"/>
      <c r="E8" s="249"/>
      <c r="F8" s="250"/>
      <c r="G8" s="270" t="s">
        <v>758</v>
      </c>
      <c r="H8" s="270"/>
      <c r="I8" s="270"/>
      <c r="J8" s="270"/>
      <c r="K8" s="270"/>
      <c r="L8" s="270"/>
      <c r="M8" s="270"/>
      <c r="N8" s="270"/>
      <c r="O8" s="270"/>
      <c r="P8" s="270"/>
      <c r="Q8" s="270"/>
      <c r="R8" s="270"/>
      <c r="S8" s="245"/>
      <c r="T8" s="246"/>
      <c r="U8" s="246"/>
      <c r="V8" s="246"/>
      <c r="W8" s="246"/>
      <c r="X8" s="246"/>
      <c r="Y8" s="246"/>
      <c r="Z8" s="246"/>
      <c r="AA8" s="246"/>
      <c r="AB8" s="246"/>
      <c r="AC8" s="246"/>
      <c r="AD8" s="246"/>
      <c r="AE8" s="246"/>
      <c r="AF8" s="246"/>
      <c r="AG8" s="246"/>
      <c r="AH8" s="247"/>
    </row>
    <row r="9" spans="2:36" s="24" customFormat="1" ht="15" customHeight="1" x14ac:dyDescent="0.4">
      <c r="B9" s="201" t="s">
        <v>1</v>
      </c>
      <c r="C9" s="202"/>
      <c r="D9" s="202"/>
      <c r="E9" s="202"/>
      <c r="F9" s="203"/>
      <c r="G9" s="272" t="s">
        <v>663</v>
      </c>
      <c r="H9" s="272"/>
      <c r="I9" s="272"/>
      <c r="J9" s="272"/>
      <c r="K9" s="272"/>
      <c r="L9" s="272"/>
      <c r="M9" s="272"/>
      <c r="N9" s="272"/>
      <c r="O9" s="272"/>
      <c r="P9" s="272"/>
      <c r="Q9" s="272"/>
      <c r="R9" s="273"/>
      <c r="S9" s="281" t="s">
        <v>505</v>
      </c>
      <c r="T9" s="271"/>
      <c r="U9" s="271"/>
      <c r="V9" s="271"/>
      <c r="W9" s="271"/>
      <c r="X9" s="271"/>
      <c r="Y9" s="271"/>
      <c r="Z9" s="271" t="s">
        <v>506</v>
      </c>
      <c r="AA9" s="271"/>
      <c r="AB9" s="271"/>
      <c r="AC9" s="271"/>
      <c r="AD9" s="271"/>
      <c r="AE9" s="271" t="s">
        <v>507</v>
      </c>
      <c r="AF9" s="271"/>
      <c r="AG9" s="271"/>
      <c r="AH9" s="282"/>
    </row>
    <row r="10" spans="2:36" s="24" customFormat="1" ht="27" customHeight="1" x14ac:dyDescent="0.4">
      <c r="B10" s="268"/>
      <c r="C10" s="191"/>
      <c r="D10" s="191"/>
      <c r="E10" s="191"/>
      <c r="F10" s="269"/>
      <c r="G10" s="274"/>
      <c r="H10" s="274"/>
      <c r="I10" s="274"/>
      <c r="J10" s="274"/>
      <c r="K10" s="274"/>
      <c r="L10" s="274"/>
      <c r="M10" s="274"/>
      <c r="N10" s="274"/>
      <c r="O10" s="274"/>
      <c r="P10" s="274"/>
      <c r="Q10" s="274"/>
      <c r="R10" s="275"/>
      <c r="S10" s="283" t="s">
        <v>664</v>
      </c>
      <c r="T10" s="284"/>
      <c r="U10" s="284"/>
      <c r="V10" s="284"/>
      <c r="W10" s="284"/>
      <c r="X10" s="284"/>
      <c r="Y10" s="284"/>
      <c r="Z10" s="276" t="s">
        <v>665</v>
      </c>
      <c r="AA10" s="277"/>
      <c r="AB10" s="277"/>
      <c r="AC10" s="277"/>
      <c r="AD10" s="278"/>
      <c r="AE10" s="279" t="s">
        <v>666</v>
      </c>
      <c r="AF10" s="279"/>
      <c r="AG10" s="279"/>
      <c r="AH10" s="280"/>
    </row>
    <row r="11" spans="2:36" s="24" customFormat="1" ht="27" customHeight="1" x14ac:dyDescent="0.4">
      <c r="B11" s="257" t="s">
        <v>3</v>
      </c>
      <c r="C11" s="258"/>
      <c r="D11" s="258"/>
      <c r="E11" s="258"/>
      <c r="F11" s="259"/>
      <c r="G11" s="254" t="s">
        <v>667</v>
      </c>
      <c r="H11" s="254"/>
      <c r="I11" s="254"/>
      <c r="J11" s="254"/>
      <c r="K11" s="254"/>
      <c r="L11" s="254"/>
      <c r="M11" s="254"/>
      <c r="N11" s="254"/>
      <c r="O11" s="254"/>
      <c r="P11" s="254"/>
      <c r="Q11" s="254"/>
      <c r="R11" s="254"/>
      <c r="S11" s="254"/>
      <c r="T11" s="254"/>
      <c r="U11" s="254"/>
      <c r="V11" s="254"/>
      <c r="W11" s="254"/>
      <c r="X11" s="254"/>
      <c r="Y11" s="254"/>
      <c r="Z11" s="254"/>
      <c r="AA11" s="254"/>
      <c r="AB11" s="254"/>
      <c r="AC11" s="254"/>
      <c r="AD11" s="254"/>
      <c r="AE11" s="254"/>
      <c r="AF11" s="254"/>
      <c r="AG11" s="254"/>
      <c r="AH11" s="255"/>
    </row>
    <row r="12" spans="2:36" s="24" customFormat="1" ht="27" customHeight="1" x14ac:dyDescent="0.4">
      <c r="B12" s="260"/>
      <c r="C12" s="261"/>
      <c r="D12" s="261"/>
      <c r="E12" s="261"/>
      <c r="F12" s="262"/>
      <c r="G12" s="256"/>
      <c r="H12" s="256"/>
      <c r="I12" s="285" t="s">
        <v>262</v>
      </c>
      <c r="J12" s="285"/>
      <c r="K12" s="285"/>
      <c r="L12" s="285"/>
      <c r="M12" s="285"/>
      <c r="N12" s="285"/>
      <c r="O12" s="285"/>
      <c r="P12" s="285"/>
      <c r="Q12" s="285"/>
      <c r="R12" s="285"/>
      <c r="S12" s="285"/>
      <c r="T12" s="285"/>
      <c r="U12" s="285"/>
      <c r="V12" s="285"/>
      <c r="W12" s="285"/>
      <c r="X12" s="285"/>
      <c r="Y12" s="285"/>
      <c r="Z12" s="285"/>
      <c r="AA12" s="285"/>
      <c r="AB12" s="285"/>
      <c r="AC12" s="285"/>
      <c r="AD12" s="285"/>
      <c r="AE12" s="285"/>
      <c r="AF12" s="285"/>
      <c r="AG12" s="89" t="str">
        <f>IF(AH12=TRUE,"引継ぎOK","")</f>
        <v>引継ぎOK</v>
      </c>
      <c r="AH12" s="90" t="b">
        <v>1</v>
      </c>
    </row>
    <row r="13" spans="2:36" s="24" customFormat="1" ht="27" customHeight="1" x14ac:dyDescent="0.4">
      <c r="B13" s="251" t="s">
        <v>4</v>
      </c>
      <c r="C13" s="252"/>
      <c r="D13" s="252"/>
      <c r="E13" s="252"/>
      <c r="F13" s="253"/>
      <c r="G13" s="263" t="s">
        <v>668</v>
      </c>
      <c r="H13" s="263"/>
      <c r="I13" s="263"/>
      <c r="J13" s="102" t="s">
        <v>263</v>
      </c>
      <c r="K13" s="263" t="s">
        <v>669</v>
      </c>
      <c r="L13" s="263"/>
      <c r="M13" s="263"/>
      <c r="N13" s="263"/>
      <c r="O13" s="102" t="s">
        <v>263</v>
      </c>
      <c r="P13" s="263" t="s">
        <v>669</v>
      </c>
      <c r="Q13" s="263"/>
      <c r="R13" s="264"/>
      <c r="S13" s="265" t="s">
        <v>264</v>
      </c>
      <c r="T13" s="252"/>
      <c r="U13" s="252"/>
      <c r="V13" s="253"/>
      <c r="W13" s="266" t="s">
        <v>670</v>
      </c>
      <c r="X13" s="266"/>
      <c r="Y13" s="266"/>
      <c r="Z13" s="266"/>
      <c r="AA13" s="266"/>
      <c r="AB13" s="266"/>
      <c r="AC13" s="266"/>
      <c r="AD13" s="266"/>
      <c r="AE13" s="266"/>
      <c r="AF13" s="266"/>
      <c r="AG13" s="266"/>
      <c r="AH13" s="267"/>
      <c r="AI13" s="24" t="str">
        <f>G13&amp;"-"&amp;K13&amp;"-"&amp;P13</f>
        <v>00-0000-0000</v>
      </c>
      <c r="AJ13" s="26"/>
    </row>
    <row r="14" spans="2:36" s="24" customFormat="1" ht="27" customHeight="1" x14ac:dyDescent="0.4">
      <c r="B14" s="251" t="s">
        <v>69</v>
      </c>
      <c r="C14" s="252"/>
      <c r="D14" s="252"/>
      <c r="E14" s="252"/>
      <c r="F14" s="253"/>
      <c r="G14" s="309" t="s">
        <v>671</v>
      </c>
      <c r="H14" s="310"/>
      <c r="I14" s="310"/>
      <c r="J14" s="310"/>
      <c r="K14" s="310"/>
      <c r="L14" s="310"/>
      <c r="M14" s="310"/>
      <c r="N14" s="310"/>
      <c r="O14" s="310"/>
      <c r="P14" s="310"/>
      <c r="Q14" s="310"/>
      <c r="R14" s="310"/>
      <c r="S14" s="310"/>
      <c r="T14" s="310"/>
      <c r="U14" s="310"/>
      <c r="V14" s="310"/>
      <c r="W14" s="310"/>
      <c r="X14" s="310"/>
      <c r="Y14" s="310"/>
      <c r="Z14" s="310"/>
      <c r="AA14" s="310"/>
      <c r="AB14" s="310"/>
      <c r="AC14" s="310"/>
      <c r="AD14" s="310"/>
      <c r="AE14" s="310"/>
      <c r="AF14" s="310"/>
      <c r="AG14" s="310"/>
      <c r="AH14" s="311"/>
      <c r="AJ14" s="26"/>
    </row>
    <row r="15" spans="2:36" s="24" customFormat="1" ht="27" customHeight="1" x14ac:dyDescent="0.4">
      <c r="B15" s="302" t="s">
        <v>265</v>
      </c>
      <c r="C15" s="303"/>
      <c r="D15" s="303"/>
      <c r="E15" s="304"/>
      <c r="F15" s="305"/>
      <c r="G15" s="197">
        <v>300</v>
      </c>
      <c r="H15" s="197"/>
      <c r="I15" s="197"/>
      <c r="J15" s="197"/>
      <c r="K15" s="197"/>
      <c r="L15" s="197"/>
      <c r="M15" s="197"/>
      <c r="N15" s="197"/>
      <c r="O15" s="197"/>
      <c r="P15" s="229" t="s">
        <v>68</v>
      </c>
      <c r="Q15" s="229"/>
      <c r="R15" s="301"/>
      <c r="S15" s="306"/>
      <c r="T15" s="307"/>
      <c r="U15" s="307"/>
      <c r="V15" s="307"/>
      <c r="W15" s="307"/>
      <c r="X15" s="307"/>
      <c r="Y15" s="307"/>
      <c r="Z15" s="307"/>
      <c r="AA15" s="307"/>
      <c r="AB15" s="307"/>
      <c r="AC15" s="307"/>
      <c r="AD15" s="307"/>
      <c r="AE15" s="307"/>
      <c r="AF15" s="307"/>
      <c r="AG15" s="307"/>
      <c r="AH15" s="308"/>
    </row>
    <row r="16" spans="2:36" s="22" customFormat="1" ht="66.75" customHeight="1" thickBot="1" x14ac:dyDescent="0.45">
      <c r="B16" s="296" t="s">
        <v>403</v>
      </c>
      <c r="C16" s="297"/>
      <c r="D16" s="297"/>
      <c r="E16" s="297"/>
      <c r="F16" s="298"/>
      <c r="G16" s="299" t="s">
        <v>672</v>
      </c>
      <c r="H16" s="299"/>
      <c r="I16" s="299"/>
      <c r="J16" s="299"/>
      <c r="K16" s="299"/>
      <c r="L16" s="299"/>
      <c r="M16" s="299"/>
      <c r="N16" s="299"/>
      <c r="O16" s="299"/>
      <c r="P16" s="299"/>
      <c r="Q16" s="299"/>
      <c r="R16" s="299"/>
      <c r="S16" s="299"/>
      <c r="T16" s="299"/>
      <c r="U16" s="299"/>
      <c r="V16" s="299"/>
      <c r="W16" s="299"/>
      <c r="X16" s="299"/>
      <c r="Y16" s="299"/>
      <c r="Z16" s="299"/>
      <c r="AA16" s="299"/>
      <c r="AB16" s="299"/>
      <c r="AC16" s="299"/>
      <c r="AD16" s="299"/>
      <c r="AE16" s="299"/>
      <c r="AF16" s="299"/>
      <c r="AG16" s="299"/>
      <c r="AH16" s="300"/>
    </row>
    <row r="18" spans="2:42" ht="22.7" customHeight="1" thickBot="1" x14ac:dyDescent="0.45">
      <c r="B18" s="231" t="s">
        <v>408</v>
      </c>
      <c r="C18" s="232"/>
      <c r="D18" s="232"/>
      <c r="E18" s="232"/>
      <c r="F18" s="232"/>
      <c r="G18" s="232"/>
      <c r="H18" s="232"/>
      <c r="I18" s="232"/>
      <c r="J18" s="232"/>
      <c r="K18" s="232"/>
      <c r="L18" s="232"/>
      <c r="M18" s="232"/>
      <c r="N18" s="232"/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  <c r="AE18" s="232"/>
      <c r="AF18" s="232"/>
      <c r="AG18" s="232"/>
      <c r="AH18" s="233"/>
    </row>
    <row r="19" spans="2:42" ht="27.75" customHeight="1" x14ac:dyDescent="0.4">
      <c r="B19" s="289" t="s">
        <v>11</v>
      </c>
      <c r="C19" s="290"/>
      <c r="D19" s="290"/>
      <c r="E19" s="290"/>
      <c r="F19" s="291"/>
      <c r="G19" s="292" t="s">
        <v>243</v>
      </c>
      <c r="H19" s="293"/>
      <c r="I19" s="293"/>
      <c r="J19" s="293"/>
      <c r="K19" s="293"/>
      <c r="L19" s="293"/>
      <c r="M19" s="293"/>
      <c r="N19" s="293"/>
      <c r="O19" s="293"/>
      <c r="P19" s="293"/>
      <c r="Q19" s="293"/>
      <c r="R19" s="294"/>
      <c r="S19" s="295" t="str">
        <f>IF(G19="文化施設等","施設名","")</f>
        <v/>
      </c>
      <c r="T19" s="295"/>
      <c r="U19" s="295"/>
      <c r="V19" s="295"/>
      <c r="W19" s="199"/>
      <c r="X19" s="199"/>
      <c r="Y19" s="199"/>
      <c r="Z19" s="199"/>
      <c r="AA19" s="199"/>
      <c r="AB19" s="199"/>
      <c r="AC19" s="199"/>
      <c r="AD19" s="199"/>
      <c r="AE19" s="199"/>
      <c r="AF19" s="199"/>
      <c r="AG19" s="199"/>
      <c r="AH19" s="200"/>
    </row>
    <row r="20" spans="2:42" ht="27.75" customHeight="1" x14ac:dyDescent="0.4">
      <c r="B20" s="226" t="s">
        <v>444</v>
      </c>
      <c r="C20" s="227"/>
      <c r="D20" s="227"/>
      <c r="E20" s="227"/>
      <c r="F20" s="228"/>
      <c r="G20" s="312" t="s">
        <v>673</v>
      </c>
      <c r="H20" s="313"/>
      <c r="I20" s="313"/>
      <c r="J20" s="313"/>
      <c r="K20" s="313"/>
      <c r="L20" s="313"/>
      <c r="M20" s="313"/>
      <c r="N20" s="313"/>
      <c r="O20" s="313"/>
      <c r="P20" s="313"/>
      <c r="Q20" s="313"/>
      <c r="R20" s="314"/>
      <c r="S20" s="227" t="str">
        <f>IF(G20="あり","参加校名","")</f>
        <v>参加校名</v>
      </c>
      <c r="T20" s="227"/>
      <c r="U20" s="227"/>
      <c r="V20" s="227"/>
      <c r="W20" s="197" t="s">
        <v>674</v>
      </c>
      <c r="X20" s="197"/>
      <c r="Y20" s="197"/>
      <c r="Z20" s="197"/>
      <c r="AA20" s="197"/>
      <c r="AB20" s="197"/>
      <c r="AC20" s="197"/>
      <c r="AD20" s="197"/>
      <c r="AE20" s="197"/>
      <c r="AF20" s="197"/>
      <c r="AG20" s="197"/>
      <c r="AH20" s="198"/>
      <c r="AN20" s="2"/>
      <c r="AO20" s="2"/>
      <c r="AP20" s="2"/>
    </row>
    <row r="21" spans="2:42" ht="27.75" customHeight="1" x14ac:dyDescent="0.4">
      <c r="B21" s="201" t="s">
        <v>12</v>
      </c>
      <c r="C21" s="202"/>
      <c r="D21" s="202"/>
      <c r="E21" s="202"/>
      <c r="F21" s="203"/>
      <c r="G21" s="174" t="s">
        <v>13</v>
      </c>
      <c r="H21" s="175"/>
      <c r="I21" s="176"/>
      <c r="J21" s="180" t="s">
        <v>70</v>
      </c>
      <c r="K21" s="181"/>
      <c r="L21" s="181"/>
      <c r="M21" s="181"/>
      <c r="N21" s="181"/>
      <c r="O21" s="181"/>
      <c r="P21" s="181"/>
      <c r="Q21" s="181"/>
      <c r="R21" s="182"/>
      <c r="S21" s="188" t="s">
        <v>750</v>
      </c>
      <c r="T21" s="189"/>
      <c r="U21" s="189"/>
      <c r="V21" s="189"/>
      <c r="W21" s="189"/>
      <c r="X21" s="189"/>
      <c r="Y21" s="189"/>
      <c r="Z21" s="189"/>
      <c r="AA21" s="189"/>
      <c r="AB21" s="189"/>
      <c r="AC21" s="189"/>
      <c r="AD21" s="189"/>
      <c r="AE21" s="189"/>
      <c r="AF21" s="189"/>
      <c r="AG21" s="189"/>
      <c r="AH21" s="190"/>
      <c r="AN21" s="2"/>
      <c r="AO21" s="2"/>
      <c r="AP21" s="2"/>
    </row>
    <row r="22" spans="2:42" ht="27.75" customHeight="1" x14ac:dyDescent="0.4">
      <c r="B22" s="286"/>
      <c r="C22" s="287"/>
      <c r="D22" s="287"/>
      <c r="E22" s="287"/>
      <c r="F22" s="288"/>
      <c r="G22" s="177" t="s">
        <v>14</v>
      </c>
      <c r="H22" s="178"/>
      <c r="I22" s="179"/>
      <c r="J22" s="183" t="s">
        <v>749</v>
      </c>
      <c r="K22" s="184"/>
      <c r="L22" s="184"/>
      <c r="M22" s="184"/>
      <c r="N22" s="184"/>
      <c r="O22" s="184"/>
      <c r="P22" s="184"/>
      <c r="Q22" s="184"/>
      <c r="R22" s="185"/>
      <c r="S22" s="191" t="str">
        <f>IF(RIGHT(J22,3)="その他","その他の場合","")</f>
        <v>その他の場合</v>
      </c>
      <c r="T22" s="191"/>
      <c r="U22" s="191"/>
      <c r="V22" s="191"/>
      <c r="W22" s="192" t="s">
        <v>751</v>
      </c>
      <c r="X22" s="193"/>
      <c r="Y22" s="193"/>
      <c r="Z22" s="193"/>
      <c r="AA22" s="193"/>
      <c r="AB22" s="193"/>
      <c r="AC22" s="193"/>
      <c r="AD22" s="193"/>
      <c r="AE22" s="193"/>
      <c r="AF22" s="193"/>
      <c r="AG22" s="193"/>
      <c r="AH22" s="194"/>
    </row>
    <row r="23" spans="2:42" ht="27.75" customHeight="1" x14ac:dyDescent="0.4">
      <c r="B23" s="226" t="s">
        <v>15</v>
      </c>
      <c r="C23" s="227"/>
      <c r="D23" s="227"/>
      <c r="E23" s="227"/>
      <c r="F23" s="228"/>
      <c r="G23" s="186">
        <f>【様式３】実施希望調書【様式４】経費計画書!$H$6</f>
        <v>3</v>
      </c>
      <c r="H23" s="187"/>
      <c r="I23" s="187"/>
      <c r="J23" s="187"/>
      <c r="K23" s="187"/>
      <c r="L23" s="229" t="s">
        <v>16</v>
      </c>
      <c r="M23" s="229"/>
      <c r="N23" s="195" t="str">
        <f>TEXT(【様式３】実施希望調書【様式４】経費計画書!$K$70,"yyyy/mm/dd")</f>
        <v>2026/05/20</v>
      </c>
      <c r="O23" s="195"/>
      <c r="P23" s="195"/>
      <c r="Q23" s="195"/>
      <c r="R23" s="195"/>
      <c r="S23" s="195"/>
      <c r="T23" s="195"/>
      <c r="U23" s="195" t="str">
        <f>TEXT(【様式３】実施希望調書【様式４】経費計画書!$S$70,"yyyy/mm/dd")</f>
        <v>2026/06/05</v>
      </c>
      <c r="V23" s="195"/>
      <c r="W23" s="195"/>
      <c r="X23" s="195"/>
      <c r="Y23" s="195"/>
      <c r="Z23" s="195"/>
      <c r="AA23" s="195"/>
      <c r="AB23" s="195" t="str">
        <f>TEXT(【様式３】実施希望調書【様式４】経費計画書!$AA$70,"yyyy/mm/dd")</f>
        <v>2026/06/06</v>
      </c>
      <c r="AC23" s="195"/>
      <c r="AD23" s="195"/>
      <c r="AE23" s="195"/>
      <c r="AF23" s="195"/>
      <c r="AG23" s="195"/>
      <c r="AH23" s="196"/>
    </row>
    <row r="24" spans="2:42" ht="27.75" customHeight="1" x14ac:dyDescent="0.4">
      <c r="B24" s="215" t="s">
        <v>409</v>
      </c>
      <c r="C24" s="216"/>
      <c r="D24" s="216"/>
      <c r="E24" s="216"/>
      <c r="F24" s="217"/>
      <c r="G24" s="210" t="str">
        <f>IFERROR(VLOOKUP("○",【様式２】被派遣者略歴表!$B$16:$I$30,3,0),"")</f>
        <v>芸術　花子</v>
      </c>
      <c r="H24" s="210"/>
      <c r="I24" s="210"/>
      <c r="J24" s="210"/>
      <c r="K24" s="210"/>
      <c r="L24" s="210"/>
      <c r="M24" s="210"/>
      <c r="N24" s="210"/>
      <c r="O24" s="210"/>
      <c r="P24" s="210"/>
      <c r="Q24" s="210"/>
      <c r="R24" s="210"/>
      <c r="S24" s="224" t="s">
        <v>412</v>
      </c>
      <c r="T24" s="224"/>
      <c r="U24" s="224"/>
      <c r="V24" s="224"/>
      <c r="W24" s="224"/>
      <c r="X24" s="224"/>
      <c r="Y24" s="224"/>
      <c r="Z24" s="224"/>
      <c r="AA24" s="224"/>
      <c r="AB24" s="224"/>
      <c r="AC24" s="224"/>
      <c r="AD24" s="224"/>
      <c r="AE24" s="224"/>
      <c r="AF24" s="224"/>
      <c r="AG24" s="224"/>
      <c r="AH24" s="225"/>
    </row>
    <row r="25" spans="2:42" ht="27.75" customHeight="1" x14ac:dyDescent="0.4">
      <c r="B25" s="211" t="s">
        <v>17</v>
      </c>
      <c r="C25" s="212"/>
      <c r="D25" s="212"/>
      <c r="E25" s="212"/>
      <c r="F25" s="213"/>
      <c r="G25" s="222" t="str">
        <f>IF(【様式２】被派遣者略歴表!$F$7="","",【様式２】被派遣者略歴表!$F$7)</f>
        <v>●●室内管弦楽団</v>
      </c>
      <c r="H25" s="222"/>
      <c r="I25" s="222"/>
      <c r="J25" s="222"/>
      <c r="K25" s="222"/>
      <c r="L25" s="222"/>
      <c r="M25" s="222"/>
      <c r="N25" s="222"/>
      <c r="O25" s="222"/>
      <c r="P25" s="222"/>
      <c r="Q25" s="222"/>
      <c r="R25" s="222"/>
      <c r="S25" s="222"/>
      <c r="T25" s="222"/>
      <c r="U25" s="222"/>
      <c r="V25" s="222"/>
      <c r="W25" s="222"/>
      <c r="X25" s="222"/>
      <c r="Y25" s="222"/>
      <c r="Z25" s="222"/>
      <c r="AA25" s="222"/>
      <c r="AB25" s="222"/>
      <c r="AC25" s="222"/>
      <c r="AD25" s="222"/>
      <c r="AE25" s="222"/>
      <c r="AF25" s="222"/>
      <c r="AG25" s="222"/>
      <c r="AH25" s="223"/>
    </row>
    <row r="26" spans="2:42" ht="27.75" customHeight="1" x14ac:dyDescent="0.4">
      <c r="B26" s="201" t="s">
        <v>18</v>
      </c>
      <c r="C26" s="202"/>
      <c r="D26" s="202"/>
      <c r="E26" s="202"/>
      <c r="F26" s="203"/>
      <c r="G26" s="214" t="s">
        <v>675</v>
      </c>
      <c r="H26" s="214"/>
      <c r="I26" s="214"/>
      <c r="J26" s="214"/>
      <c r="K26" s="214"/>
      <c r="L26" s="214"/>
      <c r="M26" s="214"/>
      <c r="N26" s="214"/>
      <c r="O26" s="214"/>
      <c r="P26" s="214"/>
      <c r="Q26" s="214"/>
      <c r="R26" s="214"/>
      <c r="S26" s="218" t="str">
        <f>IF($G$26="その他","その他の場合","")</f>
        <v/>
      </c>
      <c r="T26" s="219"/>
      <c r="U26" s="219"/>
      <c r="V26" s="219"/>
      <c r="W26" s="220"/>
      <c r="X26" s="220"/>
      <c r="Y26" s="220"/>
      <c r="Z26" s="220"/>
      <c r="AA26" s="220"/>
      <c r="AB26" s="220"/>
      <c r="AC26" s="220"/>
      <c r="AD26" s="220"/>
      <c r="AE26" s="220"/>
      <c r="AF26" s="220"/>
      <c r="AG26" s="220"/>
      <c r="AH26" s="221"/>
    </row>
    <row r="27" spans="2:42" ht="27.75" customHeight="1" thickBot="1" x14ac:dyDescent="0.45">
      <c r="B27" s="204"/>
      <c r="C27" s="205"/>
      <c r="D27" s="205"/>
      <c r="E27" s="205"/>
      <c r="F27" s="206"/>
      <c r="G27" s="207"/>
      <c r="H27" s="207"/>
      <c r="I27" s="208" t="s">
        <v>405</v>
      </c>
      <c r="J27" s="208"/>
      <c r="K27" s="208"/>
      <c r="L27" s="208"/>
      <c r="M27" s="208"/>
      <c r="N27" s="208"/>
      <c r="O27" s="208"/>
      <c r="P27" s="208"/>
      <c r="Q27" s="208"/>
      <c r="R27" s="208"/>
      <c r="S27" s="209"/>
      <c r="T27" s="209"/>
      <c r="U27" s="209"/>
      <c r="V27" s="209"/>
      <c r="W27" s="209"/>
      <c r="X27" s="209"/>
      <c r="Y27" s="209"/>
      <c r="Z27" s="209"/>
      <c r="AA27" s="209"/>
      <c r="AB27" s="209"/>
      <c r="AC27" s="209"/>
      <c r="AD27" s="209"/>
      <c r="AE27" s="209"/>
      <c r="AF27" s="209"/>
      <c r="AG27" s="91" t="str">
        <f>IF(AH27=TRUE,"連携OK","")</f>
        <v>連携OK</v>
      </c>
      <c r="AH27" s="92" t="b">
        <v>1</v>
      </c>
    </row>
    <row r="76" spans="44:46" ht="27" x14ac:dyDescent="0.4">
      <c r="AR76" s="27" ph="1"/>
      <c r="AS76" s="2" ph="1"/>
      <c r="AT76" s="2" ph="1"/>
    </row>
    <row r="77" spans="44:46" ht="27" x14ac:dyDescent="0.4">
      <c r="AR77" s="27" ph="1"/>
      <c r="AS77" s="2" ph="1"/>
      <c r="AT77" s="2" ph="1"/>
    </row>
    <row r="78" spans="44:46" ht="27" x14ac:dyDescent="0.4">
      <c r="AR78" s="27" ph="1"/>
      <c r="AS78" s="2" ph="1"/>
      <c r="AT78" s="2" ph="1"/>
    </row>
    <row r="79" spans="44:46" ht="27" x14ac:dyDescent="0.4">
      <c r="AR79" s="27" ph="1"/>
      <c r="AS79" s="2" ph="1"/>
      <c r="AT79" s="2" ph="1"/>
    </row>
    <row r="81" spans="44:46" ht="27" x14ac:dyDescent="0.4">
      <c r="AR81" s="27" ph="1"/>
      <c r="AS81" s="2" ph="1"/>
      <c r="AT81" s="2" ph="1"/>
    </row>
    <row r="82" spans="44:46" ht="27" x14ac:dyDescent="0.4">
      <c r="AR82" s="27" ph="1"/>
      <c r="AS82" s="2" ph="1"/>
      <c r="AT82" s="2" ph="1"/>
    </row>
    <row r="83" spans="44:46" ht="27" x14ac:dyDescent="0.4">
      <c r="AR83" s="27" ph="1"/>
      <c r="AS83" s="2" ph="1"/>
      <c r="AT83" s="2" ph="1"/>
    </row>
    <row r="84" spans="44:46" ht="27" x14ac:dyDescent="0.4">
      <c r="AR84" s="27" ph="1"/>
      <c r="AS84" s="2" ph="1"/>
      <c r="AT84" s="2" ph="1"/>
    </row>
    <row r="85" spans="44:46" ht="27" x14ac:dyDescent="0.4">
      <c r="AR85" s="27" ph="1"/>
      <c r="AS85" s="2" ph="1"/>
      <c r="AT85" s="2" ph="1"/>
    </row>
    <row r="86" spans="44:46" ht="27" x14ac:dyDescent="0.4">
      <c r="AR86" s="27" ph="1"/>
      <c r="AS86" s="2" ph="1"/>
      <c r="AT86" s="2" ph="1"/>
    </row>
    <row r="87" spans="44:46" ht="27" x14ac:dyDescent="0.4">
      <c r="AR87" s="27" ph="1"/>
      <c r="AS87" s="2" ph="1"/>
      <c r="AT87" s="2" ph="1"/>
    </row>
    <row r="88" spans="44:46" ht="27" x14ac:dyDescent="0.4">
      <c r="AR88" s="27" ph="1"/>
      <c r="AS88" s="2" ph="1"/>
      <c r="AT88" s="2" ph="1"/>
    </row>
    <row r="89" spans="44:46" ht="27" x14ac:dyDescent="0.4">
      <c r="AR89" s="27" ph="1"/>
      <c r="AS89" s="2" ph="1"/>
      <c r="AT89" s="2" ph="1"/>
    </row>
    <row r="90" spans="44:46" ht="27" x14ac:dyDescent="0.4">
      <c r="AR90" s="27" ph="1"/>
      <c r="AS90" s="2" ph="1"/>
      <c r="AT90" s="2" ph="1"/>
    </row>
    <row r="91" spans="44:46" ht="27" x14ac:dyDescent="0.4">
      <c r="AR91" s="27" ph="1"/>
      <c r="AS91" s="2" ph="1"/>
      <c r="AT91" s="2" ph="1"/>
    </row>
    <row r="92" spans="44:46" ht="27" x14ac:dyDescent="0.4">
      <c r="AR92" s="27" ph="1"/>
      <c r="AS92" s="2" ph="1"/>
      <c r="AT92" s="2" ph="1"/>
    </row>
    <row r="93" spans="44:46" ht="27" x14ac:dyDescent="0.4">
      <c r="AR93" s="27" ph="1"/>
      <c r="AS93" s="2" ph="1"/>
      <c r="AT93" s="2" ph="1"/>
    </row>
    <row r="94" spans="44:46" ht="27" x14ac:dyDescent="0.4">
      <c r="AR94" s="27" ph="1"/>
      <c r="AS94" s="2" ph="1"/>
      <c r="AT94" s="2" ph="1"/>
    </row>
    <row r="95" spans="44:46" ht="27" x14ac:dyDescent="0.4">
      <c r="AR95" s="27" ph="1"/>
      <c r="AS95" s="2" ph="1"/>
      <c r="AT95" s="2" ph="1"/>
    </row>
    <row r="96" spans="44:46" ht="27" x14ac:dyDescent="0.4">
      <c r="AR96" s="27" ph="1"/>
      <c r="AS96" s="2" ph="1"/>
      <c r="AT96" s="2" ph="1"/>
    </row>
    <row r="97" spans="44:46" ht="27" x14ac:dyDescent="0.4">
      <c r="AR97" s="27" ph="1"/>
      <c r="AS97" s="2" ph="1"/>
      <c r="AT97" s="2" ph="1"/>
    </row>
    <row r="98" spans="44:46" ht="27" x14ac:dyDescent="0.4">
      <c r="AR98" s="27" ph="1"/>
      <c r="AS98" s="2" ph="1"/>
      <c r="AT98" s="2" ph="1"/>
    </row>
    <row r="99" spans="44:46" ht="27" x14ac:dyDescent="0.4">
      <c r="AR99" s="27" ph="1"/>
      <c r="AS99" s="2" ph="1"/>
      <c r="AT99" s="2" ph="1"/>
    </row>
    <row r="100" spans="44:46" ht="27" x14ac:dyDescent="0.4">
      <c r="AR100" s="27" ph="1"/>
      <c r="AS100" s="2" ph="1"/>
      <c r="AT100" s="2" ph="1"/>
    </row>
    <row r="101" spans="44:46" ht="27" x14ac:dyDescent="0.4">
      <c r="AR101" s="27" ph="1"/>
      <c r="AS101" s="2" ph="1"/>
      <c r="AT101" s="2" ph="1"/>
    </row>
    <row r="102" spans="44:46" ht="27" x14ac:dyDescent="0.4">
      <c r="AR102" s="27" ph="1"/>
      <c r="AS102" s="2" ph="1"/>
      <c r="AT102" s="2" ph="1"/>
    </row>
    <row r="103" spans="44:46" ht="27" x14ac:dyDescent="0.4">
      <c r="AR103" s="27" ph="1"/>
      <c r="AS103" s="2" ph="1"/>
      <c r="AT103" s="2" ph="1"/>
    </row>
    <row r="104" spans="44:46" ht="27" x14ac:dyDescent="0.4">
      <c r="AR104" s="27" ph="1"/>
      <c r="AS104" s="2" ph="1"/>
      <c r="AT104" s="2" ph="1"/>
    </row>
    <row r="105" spans="44:46" ht="27" x14ac:dyDescent="0.4">
      <c r="AR105" s="27" ph="1"/>
      <c r="AS105" s="2" ph="1"/>
      <c r="AT105" s="2" ph="1"/>
    </row>
    <row r="107" spans="44:46" ht="27" x14ac:dyDescent="0.4">
      <c r="AR107" s="27" ph="1"/>
      <c r="AS107" s="2" ph="1"/>
      <c r="AT107" s="2" ph="1"/>
    </row>
    <row r="110" spans="44:46" ht="27" x14ac:dyDescent="0.4">
      <c r="AR110" s="27" ph="1"/>
      <c r="AS110" s="2" ph="1"/>
      <c r="AT110" s="2" ph="1"/>
    </row>
    <row r="111" spans="44:46" ht="27" x14ac:dyDescent="0.4">
      <c r="AR111" s="27" ph="1"/>
      <c r="AS111" s="2" ph="1"/>
      <c r="AT111" s="2" ph="1"/>
    </row>
    <row r="113" spans="7:46" ht="27" x14ac:dyDescent="0.4">
      <c r="AR113" s="27" ph="1"/>
      <c r="AS113" s="2" ph="1"/>
      <c r="AT113" s="2" ph="1"/>
    </row>
    <row r="115" spans="7:46" ht="27" x14ac:dyDescent="0.4">
      <c r="AR115" s="27" ph="1"/>
      <c r="AS115" s="2" ph="1"/>
      <c r="AT115" s="2" ph="1"/>
    </row>
    <row r="116" spans="7:46" ht="27" x14ac:dyDescent="0.4">
      <c r="AR116" s="27" ph="1"/>
      <c r="AS116" s="2" ph="1"/>
      <c r="AT116" s="2" ph="1"/>
    </row>
    <row r="117" spans="7:46" ht="27" x14ac:dyDescent="0.4">
      <c r="AR117" s="27" ph="1"/>
      <c r="AS117" s="2" ph="1"/>
      <c r="AT117" s="2" ph="1"/>
    </row>
    <row r="118" spans="7:46" ht="27" x14ac:dyDescent="0.4">
      <c r="AR118" s="27" ph="1"/>
      <c r="AS118" s="2" ph="1"/>
      <c r="AT118" s="2" ph="1"/>
    </row>
    <row r="120" spans="7:46" ht="27" x14ac:dyDescent="0.4">
      <c r="AR120" s="27" ph="1"/>
      <c r="AS120" s="2" ph="1"/>
      <c r="AT120" s="2" ph="1"/>
    </row>
    <row r="121" spans="7:46" ht="27" x14ac:dyDescent="0.4">
      <c r="G121" s="27" ph="1"/>
      <c r="H121" s="2" ph="1"/>
      <c r="I121" s="2" ph="1"/>
      <c r="AR121" s="27" ph="1"/>
      <c r="AS121" s="2" ph="1"/>
      <c r="AT121" s="2" ph="1"/>
    </row>
    <row r="122" spans="7:46" ht="27" x14ac:dyDescent="0.4">
      <c r="G122" s="27" ph="1"/>
      <c r="H122" s="2" ph="1"/>
      <c r="I122" s="2" ph="1"/>
      <c r="AR122" s="27" ph="1"/>
      <c r="AS122" s="2" ph="1"/>
      <c r="AT122" s="2" ph="1"/>
    </row>
    <row r="123" spans="7:46" ht="27" x14ac:dyDescent="0.4">
      <c r="G123" s="27" ph="1"/>
      <c r="H123" s="2" ph="1"/>
      <c r="I123" s="2" ph="1"/>
      <c r="AR123" s="27" ph="1"/>
      <c r="AS123" s="2" ph="1"/>
      <c r="AT123" s="2" ph="1"/>
    </row>
    <row r="124" spans="7:46" ht="27" x14ac:dyDescent="0.4">
      <c r="G124" s="27" ph="1"/>
      <c r="H124" s="2" ph="1"/>
      <c r="I124" s="2" ph="1"/>
      <c r="AR124" s="27" ph="1"/>
      <c r="AS124" s="2" ph="1"/>
      <c r="AT124" s="2" ph="1"/>
    </row>
    <row r="125" spans="7:46" ht="27" x14ac:dyDescent="0.4">
      <c r="G125" s="27" ph="1"/>
      <c r="H125" s="2" ph="1"/>
      <c r="I125" s="2" ph="1"/>
      <c r="AR125" s="27" ph="1"/>
      <c r="AS125" s="2" ph="1"/>
      <c r="AT125" s="2" ph="1"/>
    </row>
    <row r="126" spans="7:46" ht="27" x14ac:dyDescent="0.4">
      <c r="G126" s="27" ph="1"/>
      <c r="H126" s="2" ph="1"/>
      <c r="I126" s="2" ph="1"/>
      <c r="AR126" s="27" ph="1"/>
      <c r="AS126" s="2" ph="1"/>
      <c r="AT126" s="2" ph="1"/>
    </row>
    <row r="128" spans="7:46" ht="27" x14ac:dyDescent="0.4">
      <c r="G128" s="27" ph="1"/>
      <c r="H128" s="2" ph="1"/>
      <c r="I128" s="2" ph="1"/>
      <c r="AR128" s="27" ph="1"/>
      <c r="AS128" s="2" ph="1"/>
      <c r="AT128" s="2" ph="1"/>
    </row>
    <row r="130" spans="7:46" ht="27" x14ac:dyDescent="0.4">
      <c r="G130" s="27" ph="1"/>
      <c r="H130" s="2" ph="1"/>
      <c r="I130" s="2" ph="1"/>
      <c r="AR130" s="27" ph="1"/>
      <c r="AS130" s="2" ph="1"/>
      <c r="AT130" s="2" ph="1"/>
    </row>
    <row r="131" spans="7:46" ht="27" x14ac:dyDescent="0.4">
      <c r="G131" s="27" ph="1"/>
      <c r="H131" s="2" ph="1"/>
      <c r="I131" s="2" ph="1"/>
      <c r="AR131" s="27" ph="1"/>
      <c r="AS131" s="2" ph="1"/>
      <c r="AT131" s="2" ph="1"/>
    </row>
    <row r="132" spans="7:46" ht="27" x14ac:dyDescent="0.4">
      <c r="G132" s="27" ph="1"/>
      <c r="H132" s="2" ph="1"/>
      <c r="I132" s="2" ph="1"/>
      <c r="AR132" s="27" ph="1"/>
      <c r="AS132" s="2" ph="1"/>
      <c r="AT132" s="2" ph="1"/>
    </row>
    <row r="133" spans="7:46" ht="27" x14ac:dyDescent="0.4">
      <c r="G133" s="27" ph="1"/>
      <c r="H133" s="2" ph="1"/>
      <c r="I133" s="2" ph="1"/>
      <c r="AR133" s="27" ph="1"/>
      <c r="AS133" s="2" ph="1"/>
      <c r="AT133" s="2" ph="1"/>
    </row>
    <row r="134" spans="7:46" ht="27" x14ac:dyDescent="0.4">
      <c r="G134" s="27" ph="1"/>
      <c r="H134" s="2" ph="1"/>
      <c r="I134" s="2" ph="1"/>
      <c r="AR134" s="27" ph="1"/>
      <c r="AS134" s="2" ph="1"/>
      <c r="AT134" s="2" ph="1"/>
    </row>
    <row r="136" spans="7:46" ht="27" x14ac:dyDescent="0.4">
      <c r="G136" s="27" ph="1"/>
      <c r="H136" s="2" ph="1"/>
      <c r="I136" s="2" ph="1"/>
      <c r="AR136" s="27" ph="1"/>
      <c r="AS136" s="2" ph="1"/>
      <c r="AT136" s="2" ph="1"/>
    </row>
    <row r="137" spans="7:46" ht="27" x14ac:dyDescent="0.4">
      <c r="G137" s="27" ph="1"/>
      <c r="H137" s="2" ph="1"/>
      <c r="I137" s="2" ph="1"/>
      <c r="AR137" s="27" ph="1"/>
      <c r="AS137" s="2" ph="1"/>
      <c r="AT137" s="2" ph="1"/>
    </row>
    <row r="138" spans="7:46" ht="27" x14ac:dyDescent="0.4">
      <c r="G138" s="27" ph="1"/>
      <c r="H138" s="2" ph="1"/>
      <c r="I138" s="2" ph="1"/>
      <c r="AR138" s="27" ph="1"/>
      <c r="AS138" s="2" ph="1"/>
      <c r="AT138" s="2" ph="1"/>
    </row>
    <row r="139" spans="7:46" ht="27" x14ac:dyDescent="0.4">
      <c r="G139" s="27" ph="1"/>
      <c r="H139" s="2" ph="1"/>
      <c r="I139" s="2" ph="1"/>
      <c r="AR139" s="27" ph="1"/>
      <c r="AS139" s="2" ph="1"/>
      <c r="AT139" s="2" ph="1"/>
    </row>
    <row r="140" spans="7:46" ht="27" x14ac:dyDescent="0.4">
      <c r="G140" s="27" ph="1"/>
      <c r="H140" s="2" ph="1"/>
      <c r="I140" s="2" ph="1"/>
      <c r="AR140" s="27" ph="1"/>
      <c r="AS140" s="2" ph="1"/>
      <c r="AT140" s="2" ph="1"/>
    </row>
    <row r="141" spans="7:46" ht="27" x14ac:dyDescent="0.4">
      <c r="G141" s="27" ph="1"/>
      <c r="H141" s="2" ph="1"/>
      <c r="I141" s="2" ph="1"/>
      <c r="AR141" s="27" ph="1"/>
      <c r="AS141" s="2" ph="1"/>
      <c r="AT141" s="2" ph="1"/>
    </row>
    <row r="142" spans="7:46" ht="27" x14ac:dyDescent="0.4">
      <c r="G142" s="27" ph="1"/>
      <c r="H142" s="2" ph="1"/>
      <c r="I142" s="2" ph="1"/>
      <c r="AR142" s="27" ph="1"/>
      <c r="AS142" s="2" ph="1"/>
      <c r="AT142" s="2" ph="1"/>
    </row>
    <row r="144" spans="7:46" ht="27" x14ac:dyDescent="0.4">
      <c r="G144" s="27" ph="1"/>
      <c r="H144" s="2" ph="1"/>
      <c r="I144" s="2" ph="1"/>
      <c r="AR144" s="27" ph="1"/>
      <c r="AS144" s="2" ph="1"/>
      <c r="AT144" s="2" ph="1"/>
    </row>
    <row r="145" spans="7:46" ht="27" x14ac:dyDescent="0.4">
      <c r="G145" s="27" ph="1"/>
      <c r="H145" s="2" ph="1"/>
      <c r="I145" s="2" ph="1"/>
      <c r="AR145" s="27" ph="1"/>
      <c r="AS145" s="2" ph="1"/>
      <c r="AT145" s="2" ph="1"/>
    </row>
    <row r="146" spans="7:46" ht="27" x14ac:dyDescent="0.4">
      <c r="G146" s="27" ph="1"/>
      <c r="H146" s="2" ph="1"/>
      <c r="I146" s="2" ph="1"/>
      <c r="AR146" s="27" ph="1"/>
      <c r="AS146" s="2" ph="1"/>
      <c r="AT146" s="2" ph="1"/>
    </row>
    <row r="147" spans="7:46" ht="27" x14ac:dyDescent="0.4">
      <c r="G147" s="27" ph="1"/>
      <c r="H147" s="2" ph="1"/>
      <c r="I147" s="2" ph="1"/>
      <c r="AR147" s="27" ph="1"/>
      <c r="AS147" s="2" ph="1"/>
      <c r="AT147" s="2" ph="1"/>
    </row>
    <row r="148" spans="7:46" ht="27" x14ac:dyDescent="0.4">
      <c r="G148" s="27" ph="1"/>
      <c r="H148" s="2" ph="1"/>
      <c r="I148" s="2" ph="1"/>
      <c r="AR148" s="27" ph="1"/>
      <c r="AS148" s="2" ph="1"/>
      <c r="AT148" s="2" ph="1"/>
    </row>
    <row r="150" spans="7:46" ht="27" x14ac:dyDescent="0.4">
      <c r="G150" s="27" ph="1"/>
      <c r="H150" s="2" ph="1"/>
      <c r="I150" s="2" ph="1"/>
      <c r="AR150" s="27" ph="1"/>
      <c r="AS150" s="2" ph="1"/>
      <c r="AT150" s="2" ph="1"/>
    </row>
    <row r="151" spans="7:46" ht="27" x14ac:dyDescent="0.4">
      <c r="G151" s="27" ph="1"/>
      <c r="H151" s="2" ph="1"/>
      <c r="I151" s="2" ph="1"/>
      <c r="AR151" s="27" ph="1"/>
      <c r="AS151" s="2" ph="1"/>
      <c r="AT151" s="2" ph="1"/>
    </row>
    <row r="152" spans="7:46" ht="27" x14ac:dyDescent="0.4">
      <c r="G152" s="27" ph="1"/>
      <c r="H152" s="2" ph="1"/>
      <c r="I152" s="2" ph="1"/>
      <c r="AR152" s="27" ph="1"/>
      <c r="AS152" s="2" ph="1"/>
      <c r="AT152" s="2" ph="1"/>
    </row>
    <row r="153" spans="7:46" ht="27" x14ac:dyDescent="0.4">
      <c r="G153" s="27" ph="1"/>
      <c r="H153" s="2" ph="1"/>
      <c r="I153" s="2" ph="1"/>
      <c r="AR153" s="27" ph="1"/>
      <c r="AS153" s="2" ph="1"/>
      <c r="AT153" s="2" ph="1"/>
    </row>
    <row r="154" spans="7:46" ht="27" x14ac:dyDescent="0.4">
      <c r="G154" s="27" ph="1"/>
      <c r="H154" s="2" ph="1"/>
      <c r="I154" s="2" ph="1"/>
      <c r="AR154" s="27" ph="1"/>
      <c r="AS154" s="2" ph="1"/>
      <c r="AT154" s="2" ph="1"/>
    </row>
    <row r="155" spans="7:46" ht="27" x14ac:dyDescent="0.4">
      <c r="G155" s="27" ph="1"/>
      <c r="H155" s="2" ph="1"/>
      <c r="I155" s="2" ph="1"/>
      <c r="AR155" s="27" ph="1"/>
      <c r="AS155" s="2" ph="1"/>
      <c r="AT155" s="2" ph="1"/>
    </row>
    <row r="156" spans="7:46" ht="27" x14ac:dyDescent="0.4">
      <c r="G156" s="27" ph="1"/>
      <c r="H156" s="2" ph="1"/>
      <c r="I156" s="2" ph="1"/>
      <c r="AR156" s="27" ph="1"/>
      <c r="AS156" s="2" ph="1"/>
      <c r="AT156" s="2" ph="1"/>
    </row>
    <row r="157" spans="7:46" ht="27" x14ac:dyDescent="0.4">
      <c r="G157" s="27" ph="1"/>
      <c r="H157" s="2" ph="1"/>
      <c r="I157" s="2" ph="1"/>
      <c r="AR157" s="27" ph="1"/>
      <c r="AS157" s="2" ph="1"/>
      <c r="AT157" s="2" ph="1"/>
    </row>
    <row r="158" spans="7:46" ht="27" x14ac:dyDescent="0.4">
      <c r="G158" s="27" ph="1"/>
      <c r="H158" s="2" ph="1"/>
      <c r="I158" s="2" ph="1"/>
      <c r="AR158" s="27" ph="1"/>
      <c r="AS158" s="2" ph="1"/>
      <c r="AT158" s="2" ph="1"/>
    </row>
    <row r="159" spans="7:46" ht="27" x14ac:dyDescent="0.4">
      <c r="G159" s="27" ph="1"/>
      <c r="H159" s="2" ph="1"/>
      <c r="I159" s="2" ph="1"/>
      <c r="AR159" s="27" ph="1"/>
      <c r="AS159" s="2" ph="1"/>
      <c r="AT159" s="2" ph="1"/>
    </row>
    <row r="161" spans="7:46" ht="27" x14ac:dyDescent="0.4">
      <c r="G161" s="27" ph="1"/>
      <c r="H161" s="2" ph="1"/>
      <c r="I161" s="2" ph="1"/>
      <c r="AR161" s="27" ph="1"/>
      <c r="AS161" s="2" ph="1"/>
      <c r="AT161" s="2" ph="1"/>
    </row>
    <row r="162" spans="7:46" ht="27" x14ac:dyDescent="0.4">
      <c r="G162" s="27" ph="1"/>
      <c r="H162" s="2" ph="1"/>
      <c r="I162" s="2" ph="1"/>
      <c r="AR162" s="27" ph="1"/>
      <c r="AS162" s="2" ph="1"/>
      <c r="AT162" s="2" ph="1"/>
    </row>
    <row r="163" spans="7:46" ht="27" x14ac:dyDescent="0.4">
      <c r="G163" s="27" ph="1"/>
      <c r="H163" s="2" ph="1"/>
      <c r="I163" s="2" ph="1"/>
      <c r="AR163" s="27" ph="1"/>
      <c r="AS163" s="2" ph="1"/>
      <c r="AT163" s="2" ph="1"/>
    </row>
    <row r="164" spans="7:46" ht="27" x14ac:dyDescent="0.4">
      <c r="G164" s="27" ph="1"/>
      <c r="H164" s="2" ph="1"/>
      <c r="I164" s="2" ph="1"/>
      <c r="AR164" s="27" ph="1"/>
      <c r="AS164" s="2" ph="1"/>
      <c r="AT164" s="2" ph="1"/>
    </row>
    <row r="165" spans="7:46" ht="27" x14ac:dyDescent="0.4">
      <c r="G165" s="27" ph="1"/>
      <c r="H165" s="2" ph="1"/>
      <c r="I165" s="2" ph="1"/>
      <c r="AR165" s="27" ph="1"/>
      <c r="AS165" s="2" ph="1"/>
      <c r="AT165" s="2" ph="1"/>
    </row>
    <row r="166" spans="7:46" ht="27" x14ac:dyDescent="0.4">
      <c r="G166" s="27" ph="1"/>
      <c r="H166" s="2" ph="1"/>
      <c r="I166" s="2" ph="1"/>
      <c r="AR166" s="27" ph="1"/>
      <c r="AS166" s="2" ph="1"/>
      <c r="AT166" s="2" ph="1"/>
    </row>
    <row r="167" spans="7:46" ht="27" x14ac:dyDescent="0.4">
      <c r="G167" s="27" ph="1"/>
      <c r="H167" s="2" ph="1"/>
      <c r="I167" s="2" ph="1"/>
      <c r="AR167" s="27" ph="1"/>
      <c r="AS167" s="2" ph="1"/>
      <c r="AT167" s="2" ph="1"/>
    </row>
    <row r="169" spans="7:46" ht="27" x14ac:dyDescent="0.4">
      <c r="G169" s="27" ph="1"/>
      <c r="H169" s="2" ph="1"/>
      <c r="I169" s="2" ph="1"/>
      <c r="AR169" s="27" ph="1"/>
      <c r="AS169" s="2" ph="1"/>
      <c r="AT169" s="2" ph="1"/>
    </row>
    <row r="171" spans="7:46" ht="27" x14ac:dyDescent="0.4">
      <c r="G171" s="27" ph="1"/>
      <c r="H171" s="2" ph="1"/>
      <c r="I171" s="2" ph="1"/>
      <c r="AR171" s="27" ph="1"/>
      <c r="AS171" s="2" ph="1"/>
      <c r="AT171" s="2" ph="1"/>
    </row>
    <row r="173" spans="7:46" ht="27" x14ac:dyDescent="0.4">
      <c r="G173" s="27" ph="1"/>
      <c r="H173" s="2" ph="1"/>
      <c r="I173" s="2" ph="1"/>
      <c r="AR173" s="27" ph="1"/>
      <c r="AS173" s="2" ph="1"/>
      <c r="AT173" s="2" ph="1"/>
    </row>
    <row r="174" spans="7:46" ht="27" x14ac:dyDescent="0.4">
      <c r="G174" s="27" ph="1"/>
      <c r="H174" s="2" ph="1"/>
      <c r="I174" s="2" ph="1"/>
      <c r="AR174" s="27" ph="1"/>
      <c r="AS174" s="2" ph="1"/>
      <c r="AT174" s="2" ph="1"/>
    </row>
    <row r="175" spans="7:46" ht="27" x14ac:dyDescent="0.4">
      <c r="G175" s="27" ph="1"/>
      <c r="H175" s="2" ph="1"/>
      <c r="I175" s="2" ph="1"/>
      <c r="AR175" s="27" ph="1"/>
      <c r="AS175" s="2" ph="1"/>
      <c r="AT175" s="2" ph="1"/>
    </row>
    <row r="176" spans="7:46" ht="27" x14ac:dyDescent="0.4">
      <c r="G176" s="27" ph="1"/>
      <c r="H176" s="2" ph="1"/>
      <c r="I176" s="2" ph="1"/>
      <c r="AR176" s="27" ph="1"/>
      <c r="AS176" s="2" ph="1"/>
      <c r="AT176" s="2" ph="1"/>
    </row>
    <row r="177" spans="7:46" ht="27" x14ac:dyDescent="0.4">
      <c r="G177" s="27" ph="1"/>
      <c r="H177" s="2" ph="1"/>
      <c r="I177" s="2" ph="1"/>
      <c r="AR177" s="27" ph="1"/>
      <c r="AS177" s="2" ph="1"/>
      <c r="AT177" s="2" ph="1"/>
    </row>
    <row r="179" spans="7:46" ht="27" x14ac:dyDescent="0.4">
      <c r="G179" s="27" ph="1"/>
      <c r="H179" s="2" ph="1"/>
      <c r="I179" s="2" ph="1"/>
      <c r="AR179" s="27" ph="1"/>
      <c r="AS179" s="2" ph="1"/>
      <c r="AT179" s="2" ph="1"/>
    </row>
    <row r="180" spans="7:46" ht="27" x14ac:dyDescent="0.4">
      <c r="G180" s="27" ph="1"/>
      <c r="H180" s="2" ph="1"/>
      <c r="I180" s="2" ph="1"/>
      <c r="AR180" s="27" ph="1"/>
      <c r="AS180" s="2" ph="1"/>
      <c r="AT180" s="2" ph="1"/>
    </row>
    <row r="181" spans="7:46" ht="27" x14ac:dyDescent="0.4">
      <c r="G181" s="27" ph="1"/>
      <c r="H181" s="2" ph="1"/>
      <c r="I181" s="2" ph="1"/>
      <c r="AR181" s="27" ph="1"/>
      <c r="AS181" s="2" ph="1"/>
      <c r="AT181" s="2" ph="1"/>
    </row>
    <row r="182" spans="7:46" ht="27" x14ac:dyDescent="0.4">
      <c r="G182" s="27" ph="1"/>
      <c r="H182" s="2" ph="1"/>
      <c r="I182" s="2" ph="1"/>
      <c r="AR182" s="27" ph="1"/>
      <c r="AS182" s="2" ph="1"/>
      <c r="AT182" s="2" ph="1"/>
    </row>
    <row r="183" spans="7:46" ht="27" x14ac:dyDescent="0.4">
      <c r="G183" s="27" ph="1"/>
      <c r="H183" s="2" ph="1"/>
      <c r="I183" s="2" ph="1"/>
      <c r="AR183" s="27" ph="1"/>
      <c r="AS183" s="2" ph="1"/>
      <c r="AT183" s="2" ph="1"/>
    </row>
    <row r="184" spans="7:46" ht="27" x14ac:dyDescent="0.4">
      <c r="G184" s="27" ph="1"/>
      <c r="H184" s="2" ph="1"/>
      <c r="I184" s="2" ph="1"/>
      <c r="AR184" s="27" ph="1"/>
      <c r="AS184" s="2" ph="1"/>
      <c r="AT184" s="2" ph="1"/>
    </row>
    <row r="185" spans="7:46" ht="27" x14ac:dyDescent="0.4">
      <c r="G185" s="27" ph="1"/>
      <c r="H185" s="2" ph="1"/>
      <c r="I185" s="2" ph="1"/>
      <c r="AR185" s="27" ph="1"/>
      <c r="AS185" s="2" ph="1"/>
      <c r="AT185" s="2" ph="1"/>
    </row>
    <row r="187" spans="7:46" ht="27" x14ac:dyDescent="0.4">
      <c r="G187" s="27" ph="1"/>
      <c r="H187" s="2" ph="1"/>
      <c r="I187" s="2" ph="1"/>
      <c r="AR187" s="27" ph="1"/>
      <c r="AS187" s="2" ph="1"/>
      <c r="AT187" s="2" ph="1"/>
    </row>
    <row r="189" spans="7:46" ht="27" x14ac:dyDescent="0.4">
      <c r="G189" s="27" ph="1"/>
      <c r="H189" s="2" ph="1"/>
      <c r="I189" s="2" ph="1"/>
      <c r="AR189" s="27" ph="1"/>
      <c r="AS189" s="2" ph="1"/>
      <c r="AT189" s="2" ph="1"/>
    </row>
    <row r="190" spans="7:46" ht="27" x14ac:dyDescent="0.4">
      <c r="G190" s="27" ph="1"/>
      <c r="H190" s="2" ph="1"/>
      <c r="I190" s="2" ph="1"/>
      <c r="AR190" s="27" ph="1"/>
      <c r="AS190" s="2" ph="1"/>
      <c r="AT190" s="2" ph="1"/>
    </row>
    <row r="191" spans="7:46" ht="27" x14ac:dyDescent="0.4">
      <c r="G191" s="27" ph="1"/>
      <c r="H191" s="2" ph="1"/>
      <c r="I191" s="2" ph="1"/>
      <c r="AR191" s="27" ph="1"/>
      <c r="AS191" s="2" ph="1"/>
      <c r="AT191" s="2" ph="1"/>
    </row>
    <row r="192" spans="7:46" ht="27" x14ac:dyDescent="0.4">
      <c r="G192" s="27" ph="1"/>
      <c r="H192" s="2" ph="1"/>
      <c r="I192" s="2" ph="1"/>
      <c r="AR192" s="27" ph="1"/>
      <c r="AS192" s="2" ph="1"/>
      <c r="AT192" s="2" ph="1"/>
    </row>
    <row r="193" spans="7:46" ht="27" x14ac:dyDescent="0.4">
      <c r="G193" s="27" ph="1"/>
      <c r="H193" s="2" ph="1"/>
      <c r="I193" s="2" ph="1"/>
      <c r="AR193" s="27" ph="1"/>
      <c r="AS193" s="2" ph="1"/>
      <c r="AT193" s="2" ph="1"/>
    </row>
    <row r="195" spans="7:46" ht="27" x14ac:dyDescent="0.4">
      <c r="G195" s="27" ph="1"/>
      <c r="H195" s="2" ph="1"/>
      <c r="I195" s="2" ph="1"/>
      <c r="AR195" s="27" ph="1"/>
      <c r="AS195" s="2" ph="1"/>
      <c r="AT195" s="2" ph="1"/>
    </row>
    <row r="196" spans="7:46" ht="27" x14ac:dyDescent="0.4">
      <c r="G196" s="27" ph="1"/>
      <c r="H196" s="2" ph="1"/>
      <c r="I196" s="2" ph="1"/>
      <c r="AR196" s="27" ph="1"/>
      <c r="AS196" s="2" ph="1"/>
      <c r="AT196" s="2" ph="1"/>
    </row>
    <row r="197" spans="7:46" ht="27" x14ac:dyDescent="0.4">
      <c r="G197" s="27" ph="1"/>
      <c r="H197" s="2" ph="1"/>
      <c r="I197" s="2" ph="1"/>
      <c r="AR197" s="27" ph="1"/>
      <c r="AS197" s="2" ph="1"/>
      <c r="AT197" s="2" ph="1"/>
    </row>
    <row r="198" spans="7:46" ht="27" x14ac:dyDescent="0.4">
      <c r="G198" s="27" ph="1"/>
      <c r="H198" s="2" ph="1"/>
      <c r="I198" s="2" ph="1"/>
      <c r="AR198" s="27" ph="1"/>
      <c r="AS198" s="2" ph="1"/>
      <c r="AT198" s="2" ph="1"/>
    </row>
    <row r="199" spans="7:46" ht="27" x14ac:dyDescent="0.4">
      <c r="G199" s="27" ph="1"/>
      <c r="H199" s="2" ph="1"/>
      <c r="I199" s="2" ph="1"/>
      <c r="AR199" s="27" ph="1"/>
      <c r="AS199" s="2" ph="1"/>
      <c r="AT199" s="2" ph="1"/>
    </row>
    <row r="200" spans="7:46" ht="27" x14ac:dyDescent="0.4">
      <c r="G200" s="27" ph="1"/>
      <c r="H200" s="2" ph="1"/>
      <c r="I200" s="2" ph="1"/>
      <c r="AR200" s="27" ph="1"/>
      <c r="AS200" s="2" ph="1"/>
      <c r="AT200" s="2" ph="1"/>
    </row>
    <row r="201" spans="7:46" ht="27" x14ac:dyDescent="0.4">
      <c r="G201" s="27" ph="1"/>
      <c r="H201" s="2" ph="1"/>
      <c r="I201" s="2" ph="1"/>
      <c r="AR201" s="27" ph="1"/>
      <c r="AS201" s="2" ph="1"/>
      <c r="AT201" s="2" ph="1"/>
    </row>
    <row r="203" spans="7:46" ht="27" x14ac:dyDescent="0.4">
      <c r="G203" s="27" ph="1"/>
      <c r="H203" s="2" ph="1"/>
      <c r="I203" s="2" ph="1"/>
      <c r="AR203" s="27" ph="1"/>
      <c r="AS203" s="2" ph="1"/>
      <c r="AT203" s="2" ph="1"/>
    </row>
    <row r="204" spans="7:46" ht="27" x14ac:dyDescent="0.4">
      <c r="G204" s="27" ph="1"/>
      <c r="H204" s="2" ph="1"/>
      <c r="I204" s="2" ph="1"/>
      <c r="AR204" s="27" ph="1"/>
      <c r="AS204" s="2" ph="1"/>
      <c r="AT204" s="2" ph="1"/>
    </row>
    <row r="205" spans="7:46" ht="27" x14ac:dyDescent="0.4">
      <c r="G205" s="27" ph="1"/>
      <c r="H205" s="2" ph="1"/>
      <c r="I205" s="2" ph="1"/>
      <c r="AR205" s="27" ph="1"/>
      <c r="AS205" s="2" ph="1"/>
      <c r="AT205" s="2" ph="1"/>
    </row>
    <row r="206" spans="7:46" ht="27" x14ac:dyDescent="0.4">
      <c r="G206" s="27" ph="1"/>
      <c r="H206" s="2" ph="1"/>
      <c r="I206" s="2" ph="1"/>
      <c r="AR206" s="27" ph="1"/>
      <c r="AS206" s="2" ph="1"/>
      <c r="AT206" s="2" ph="1"/>
    </row>
    <row r="207" spans="7:46" ht="27" x14ac:dyDescent="0.4">
      <c r="G207" s="27" ph="1"/>
      <c r="H207" s="2" ph="1"/>
      <c r="I207" s="2" ph="1"/>
      <c r="AR207" s="27" ph="1"/>
      <c r="AS207" s="2" ph="1"/>
      <c r="AT207" s="2" ph="1"/>
    </row>
    <row r="209" spans="7:46" ht="27" x14ac:dyDescent="0.4">
      <c r="G209" s="27" ph="1"/>
      <c r="H209" s="2" ph="1"/>
      <c r="I209" s="2" ph="1"/>
      <c r="AR209" s="27" ph="1"/>
      <c r="AS209" s="2" ph="1"/>
      <c r="AT209" s="2" ph="1"/>
    </row>
    <row r="210" spans="7:46" ht="27" x14ac:dyDescent="0.4">
      <c r="G210" s="27" ph="1"/>
      <c r="H210" s="2" ph="1"/>
      <c r="I210" s="2" ph="1"/>
      <c r="AR210" s="27" ph="1"/>
      <c r="AS210" s="2" ph="1"/>
      <c r="AT210" s="2" ph="1"/>
    </row>
    <row r="211" spans="7:46" ht="27" x14ac:dyDescent="0.4">
      <c r="G211" s="27" ph="1"/>
      <c r="H211" s="2" ph="1"/>
      <c r="I211" s="2" ph="1"/>
      <c r="AR211" s="27" ph="1"/>
      <c r="AS211" s="2" ph="1"/>
      <c r="AT211" s="2" ph="1"/>
    </row>
    <row r="212" spans="7:46" ht="27" x14ac:dyDescent="0.4">
      <c r="G212" s="27" ph="1"/>
      <c r="H212" s="2" ph="1"/>
      <c r="I212" s="2" ph="1"/>
      <c r="AR212" s="27" ph="1"/>
      <c r="AS212" s="2" ph="1"/>
      <c r="AT212" s="2" ph="1"/>
    </row>
    <row r="213" spans="7:46" ht="27" x14ac:dyDescent="0.4">
      <c r="G213" s="27" ph="1"/>
      <c r="H213" s="2" ph="1"/>
      <c r="I213" s="2" ph="1"/>
      <c r="AR213" s="27" ph="1"/>
      <c r="AS213" s="2" ph="1"/>
      <c r="AT213" s="2" ph="1"/>
    </row>
    <row r="214" spans="7:46" ht="27" x14ac:dyDescent="0.4">
      <c r="G214" s="27" ph="1"/>
      <c r="H214" s="2" ph="1"/>
      <c r="I214" s="2" ph="1"/>
      <c r="AR214" s="27" ph="1"/>
      <c r="AS214" s="2" ph="1"/>
      <c r="AT214" s="2" ph="1"/>
    </row>
    <row r="215" spans="7:46" ht="27" x14ac:dyDescent="0.4">
      <c r="G215" s="27" ph="1"/>
      <c r="H215" s="2" ph="1"/>
      <c r="I215" s="2" ph="1"/>
      <c r="AR215" s="27" ph="1"/>
      <c r="AS215" s="2" ph="1"/>
      <c r="AT215" s="2" ph="1"/>
    </row>
    <row r="216" spans="7:46" ht="27" x14ac:dyDescent="0.4">
      <c r="G216" s="27" ph="1"/>
      <c r="H216" s="2" ph="1"/>
      <c r="I216" s="2" ph="1"/>
      <c r="AR216" s="27" ph="1"/>
      <c r="AS216" s="2" ph="1"/>
      <c r="AT216" s="2" ph="1"/>
    </row>
    <row r="217" spans="7:46" ht="27" x14ac:dyDescent="0.4">
      <c r="G217" s="27" ph="1"/>
      <c r="H217" s="2" ph="1"/>
      <c r="I217" s="2" ph="1"/>
      <c r="AR217" s="27" ph="1"/>
      <c r="AS217" s="2" ph="1"/>
      <c r="AT217" s="2" ph="1"/>
    </row>
    <row r="218" spans="7:46" ht="27" x14ac:dyDescent="0.4">
      <c r="G218" s="27" ph="1"/>
      <c r="H218" s="2" ph="1"/>
      <c r="I218" s="2" ph="1"/>
      <c r="AR218" s="27" ph="1"/>
      <c r="AS218" s="2" ph="1"/>
      <c r="AT218" s="2" ph="1"/>
    </row>
    <row r="220" spans="7:46" ht="27" x14ac:dyDescent="0.4">
      <c r="G220" s="27" ph="1"/>
      <c r="H220" s="2" ph="1"/>
      <c r="I220" s="2" ph="1"/>
      <c r="AR220" s="27" ph="1"/>
      <c r="AS220" s="2" ph="1"/>
      <c r="AT220" s="2" ph="1"/>
    </row>
    <row r="221" spans="7:46" ht="27" x14ac:dyDescent="0.4">
      <c r="G221" s="27" ph="1"/>
      <c r="H221" s="2" ph="1"/>
      <c r="I221" s="2" ph="1"/>
      <c r="AR221" s="27" ph="1"/>
      <c r="AS221" s="2" ph="1"/>
      <c r="AT221" s="2" ph="1"/>
    </row>
    <row r="222" spans="7:46" ht="27" x14ac:dyDescent="0.4">
      <c r="G222" s="27" ph="1"/>
      <c r="H222" s="2" ph="1"/>
      <c r="I222" s="2" ph="1"/>
      <c r="AR222" s="27" ph="1"/>
      <c r="AS222" s="2" ph="1"/>
      <c r="AT222" s="2" ph="1"/>
    </row>
    <row r="223" spans="7:46" ht="27" x14ac:dyDescent="0.4">
      <c r="G223" s="27" ph="1"/>
      <c r="H223" s="2" ph="1"/>
      <c r="I223" s="2" ph="1"/>
      <c r="AR223" s="27" ph="1"/>
      <c r="AS223" s="2" ph="1"/>
      <c r="AT223" s="2" ph="1"/>
    </row>
    <row r="225" spans="7:46" ht="27" x14ac:dyDescent="0.4">
      <c r="G225" s="27" ph="1"/>
      <c r="H225" s="2" ph="1"/>
      <c r="I225" s="2" ph="1"/>
      <c r="AR225" s="27" ph="1"/>
      <c r="AS225" s="2" ph="1"/>
      <c r="AT225" s="2" ph="1"/>
    </row>
    <row r="226" spans="7:46" ht="27" x14ac:dyDescent="0.4">
      <c r="G226" s="27" ph="1"/>
      <c r="H226" s="2" ph="1"/>
      <c r="I226" s="2" ph="1"/>
      <c r="AR226" s="27" ph="1"/>
      <c r="AS226" s="2" ph="1"/>
      <c r="AT226" s="2" ph="1"/>
    </row>
    <row r="227" spans="7:46" ht="27" x14ac:dyDescent="0.4">
      <c r="G227" s="27" ph="1"/>
      <c r="H227" s="2" ph="1"/>
      <c r="I227" s="2" ph="1"/>
      <c r="AR227" s="27" ph="1"/>
      <c r="AS227" s="2" ph="1"/>
      <c r="AT227" s="2" ph="1"/>
    </row>
    <row r="228" spans="7:46" ht="27" x14ac:dyDescent="0.4">
      <c r="G228" s="27" ph="1"/>
      <c r="H228" s="2" ph="1"/>
      <c r="I228" s="2" ph="1"/>
      <c r="AR228" s="27" ph="1"/>
      <c r="AS228" s="2" ph="1"/>
      <c r="AT228" s="2" ph="1"/>
    </row>
    <row r="229" spans="7:46" ht="27" x14ac:dyDescent="0.4">
      <c r="G229" s="27" ph="1"/>
      <c r="H229" s="2" ph="1"/>
      <c r="I229" s="2" ph="1"/>
      <c r="AR229" s="27" ph="1"/>
      <c r="AS229" s="2" ph="1"/>
      <c r="AT229" s="2" ph="1"/>
    </row>
    <row r="230" spans="7:46" ht="27" x14ac:dyDescent="0.4">
      <c r="G230" s="27" ph="1"/>
      <c r="H230" s="2" ph="1"/>
      <c r="I230" s="2" ph="1"/>
      <c r="AR230" s="27" ph="1"/>
      <c r="AS230" s="2" ph="1"/>
      <c r="AT230" s="2" ph="1"/>
    </row>
    <row r="232" spans="7:46" ht="27" x14ac:dyDescent="0.4">
      <c r="G232" s="27" ph="1"/>
      <c r="H232" s="2" ph="1"/>
      <c r="I232" s="2" ph="1"/>
      <c r="AR232" s="27" ph="1"/>
      <c r="AS232" s="2" ph="1"/>
      <c r="AT232" s="2" ph="1"/>
    </row>
    <row r="233" spans="7:46" ht="27" x14ac:dyDescent="0.4">
      <c r="G233" s="27" ph="1"/>
      <c r="H233" s="2" ph="1"/>
      <c r="I233" s="2" ph="1"/>
      <c r="AR233" s="27" ph="1"/>
      <c r="AS233" s="2" ph="1"/>
      <c r="AT233" s="2" ph="1"/>
    </row>
    <row r="234" spans="7:46" ht="27" x14ac:dyDescent="0.4">
      <c r="G234" s="27" ph="1"/>
      <c r="H234" s="2" ph="1"/>
      <c r="I234" s="2" ph="1"/>
      <c r="AR234" s="27" ph="1"/>
      <c r="AS234" s="2" ph="1"/>
      <c r="AT234" s="2" ph="1"/>
    </row>
    <row r="235" spans="7:46" ht="27" x14ac:dyDescent="0.4">
      <c r="G235" s="27" ph="1"/>
      <c r="H235" s="2" ph="1"/>
      <c r="I235" s="2" ph="1"/>
      <c r="AR235" s="27" ph="1"/>
      <c r="AS235" s="2" ph="1"/>
      <c r="AT235" s="2" ph="1"/>
    </row>
    <row r="236" spans="7:46" ht="27" x14ac:dyDescent="0.4">
      <c r="G236" s="27" ph="1"/>
      <c r="H236" s="2" ph="1"/>
      <c r="I236" s="2" ph="1"/>
      <c r="AR236" s="27" ph="1"/>
      <c r="AS236" s="2" ph="1"/>
      <c r="AT236" s="2" ph="1"/>
    </row>
    <row r="237" spans="7:46" ht="27" x14ac:dyDescent="0.4">
      <c r="G237" s="27" ph="1"/>
      <c r="H237" s="2" ph="1"/>
      <c r="I237" s="2" ph="1"/>
      <c r="AR237" s="27" ph="1"/>
      <c r="AS237" s="2" ph="1"/>
      <c r="AT237" s="2" ph="1"/>
    </row>
    <row r="238" spans="7:46" ht="27" x14ac:dyDescent="0.4">
      <c r="G238" s="27" ph="1"/>
      <c r="H238" s="2" ph="1"/>
      <c r="I238" s="2" ph="1"/>
      <c r="AR238" s="27" ph="1"/>
      <c r="AS238" s="2" ph="1"/>
      <c r="AT238" s="2" ph="1"/>
    </row>
    <row r="239" spans="7:46" ht="27" x14ac:dyDescent="0.4">
      <c r="G239" s="27" ph="1"/>
      <c r="H239" s="2" ph="1"/>
      <c r="I239" s="2" ph="1"/>
      <c r="AR239" s="27" ph="1"/>
      <c r="AS239" s="2" ph="1"/>
      <c r="AT239" s="2" ph="1"/>
    </row>
    <row r="240" spans="7:46" ht="27" x14ac:dyDescent="0.4">
      <c r="G240" s="27" ph="1"/>
      <c r="H240" s="2" ph="1"/>
      <c r="I240" s="2" ph="1"/>
      <c r="AR240" s="27" ph="1"/>
      <c r="AS240" s="2" ph="1"/>
      <c r="AT240" s="2" ph="1"/>
    </row>
    <row r="241" spans="7:46" ht="27" x14ac:dyDescent="0.4">
      <c r="G241" s="27" ph="1"/>
      <c r="H241" s="2" ph="1"/>
      <c r="I241" s="2" ph="1"/>
      <c r="AR241" s="27" ph="1"/>
      <c r="AS241" s="2" ph="1"/>
      <c r="AT241" s="2" ph="1"/>
    </row>
    <row r="242" spans="7:46" ht="27" x14ac:dyDescent="0.4">
      <c r="G242" s="27" ph="1"/>
      <c r="H242" s="2" ph="1"/>
      <c r="I242" s="2" ph="1"/>
      <c r="AR242" s="27" ph="1"/>
      <c r="AS242" s="2" ph="1"/>
      <c r="AT242" s="2" ph="1"/>
    </row>
    <row r="243" spans="7:46" ht="27" x14ac:dyDescent="0.4">
      <c r="G243" s="27" ph="1"/>
      <c r="H243" s="2" ph="1"/>
      <c r="I243" s="2" ph="1"/>
      <c r="AR243" s="27" ph="1"/>
      <c r="AS243" s="2" ph="1"/>
      <c r="AT243" s="2" ph="1"/>
    </row>
    <row r="244" spans="7:46" ht="27" x14ac:dyDescent="0.4">
      <c r="G244" s="27" ph="1"/>
      <c r="H244" s="2" ph="1"/>
      <c r="I244" s="2" ph="1"/>
      <c r="AR244" s="27" ph="1"/>
      <c r="AS244" s="2" ph="1"/>
      <c r="AT244" s="2" ph="1"/>
    </row>
    <row r="245" spans="7:46" ht="27" x14ac:dyDescent="0.4">
      <c r="G245" s="27" ph="1"/>
      <c r="H245" s="2" ph="1"/>
      <c r="I245" s="2" ph="1"/>
      <c r="AR245" s="27" ph="1"/>
      <c r="AS245" s="2" ph="1"/>
      <c r="AT245" s="2" ph="1"/>
    </row>
    <row r="246" spans="7:46" ht="27" x14ac:dyDescent="0.4">
      <c r="G246" s="27" ph="1"/>
      <c r="H246" s="2" ph="1"/>
      <c r="I246" s="2" ph="1"/>
      <c r="AR246" s="27" ph="1"/>
      <c r="AS246" s="2" ph="1"/>
      <c r="AT246" s="2" ph="1"/>
    </row>
    <row r="247" spans="7:46" ht="27" x14ac:dyDescent="0.4">
      <c r="G247" s="27" ph="1"/>
      <c r="H247" s="2" ph="1"/>
      <c r="I247" s="2" ph="1"/>
      <c r="AR247" s="27" ph="1"/>
      <c r="AS247" s="2" ph="1"/>
      <c r="AT247" s="2" ph="1"/>
    </row>
    <row r="248" spans="7:46" ht="27" x14ac:dyDescent="0.4">
      <c r="G248" s="27" ph="1"/>
      <c r="H248" s="2" ph="1"/>
      <c r="I248" s="2" ph="1"/>
      <c r="AR248" s="27" ph="1"/>
      <c r="AS248" s="2" ph="1"/>
      <c r="AT248" s="2" ph="1"/>
    </row>
    <row r="249" spans="7:46" ht="27" x14ac:dyDescent="0.4">
      <c r="G249" s="27" ph="1"/>
      <c r="H249" s="2" ph="1"/>
      <c r="I249" s="2" ph="1"/>
      <c r="AR249" s="27" ph="1"/>
      <c r="AS249" s="2" ph="1"/>
      <c r="AT249" s="2" ph="1"/>
    </row>
    <row r="250" spans="7:46" ht="27" x14ac:dyDescent="0.4">
      <c r="G250" s="27" ph="1"/>
      <c r="H250" s="2" ph="1"/>
      <c r="I250" s="2" ph="1"/>
      <c r="AR250" s="27" ph="1"/>
      <c r="AS250" s="2" ph="1"/>
      <c r="AT250" s="2" ph="1"/>
    </row>
    <row r="251" spans="7:46" ht="27" x14ac:dyDescent="0.4">
      <c r="G251" s="27" ph="1"/>
      <c r="H251" s="2" ph="1"/>
      <c r="I251" s="2" ph="1"/>
      <c r="AR251" s="27" ph="1"/>
      <c r="AS251" s="2" ph="1"/>
      <c r="AT251" s="2" ph="1"/>
    </row>
    <row r="252" spans="7:46" ht="27" x14ac:dyDescent="0.4">
      <c r="G252" s="27" ph="1"/>
      <c r="H252" s="2" ph="1"/>
      <c r="I252" s="2" ph="1"/>
      <c r="AR252" s="27" ph="1"/>
      <c r="AS252" s="2" ph="1"/>
      <c r="AT252" s="2" ph="1"/>
    </row>
    <row r="253" spans="7:46" ht="27" x14ac:dyDescent="0.4">
      <c r="G253" s="27" ph="1"/>
      <c r="H253" s="2" ph="1"/>
      <c r="I253" s="2" ph="1"/>
      <c r="AR253" s="27" ph="1"/>
      <c r="AS253" s="2" ph="1"/>
      <c r="AT253" s="2" ph="1"/>
    </row>
    <row r="254" spans="7:46" ht="27" x14ac:dyDescent="0.4">
      <c r="G254" s="27" ph="1"/>
      <c r="H254" s="2" ph="1"/>
      <c r="I254" s="2" ph="1"/>
      <c r="AR254" s="27" ph="1"/>
      <c r="AS254" s="2" ph="1"/>
      <c r="AT254" s="2" ph="1"/>
    </row>
    <row r="255" spans="7:46" ht="27" x14ac:dyDescent="0.4">
      <c r="G255" s="27" ph="1"/>
      <c r="H255" s="2" ph="1"/>
      <c r="I255" s="2" ph="1"/>
      <c r="AR255" s="27" ph="1"/>
      <c r="AS255" s="2" ph="1"/>
      <c r="AT255" s="2" ph="1"/>
    </row>
    <row r="256" spans="7:46" ht="27" x14ac:dyDescent="0.4">
      <c r="G256" s="27" ph="1"/>
      <c r="H256" s="2" ph="1"/>
      <c r="I256" s="2" ph="1"/>
      <c r="AR256" s="27" ph="1"/>
      <c r="AS256" s="2" ph="1"/>
      <c r="AT256" s="2" ph="1"/>
    </row>
    <row r="258" spans="7:46" ht="27" x14ac:dyDescent="0.4">
      <c r="G258" s="27" ph="1"/>
      <c r="H258" s="2" ph="1"/>
      <c r="I258" s="2" ph="1"/>
      <c r="AR258" s="27" ph="1"/>
      <c r="AS258" s="2" ph="1"/>
      <c r="AT258" s="2" ph="1"/>
    </row>
    <row r="259" spans="7:46" ht="27" x14ac:dyDescent="0.4">
      <c r="G259" s="27" ph="1"/>
      <c r="H259" s="2" ph="1"/>
      <c r="I259" s="2" ph="1"/>
      <c r="AR259" s="27" ph="1"/>
      <c r="AS259" s="2" ph="1"/>
      <c r="AT259" s="2" ph="1"/>
    </row>
    <row r="260" spans="7:46" ht="27" x14ac:dyDescent="0.4">
      <c r="G260" s="27" ph="1"/>
      <c r="H260" s="2" ph="1"/>
      <c r="I260" s="2" ph="1"/>
      <c r="AR260" s="27" ph="1"/>
      <c r="AS260" s="2" ph="1"/>
      <c r="AT260" s="2" ph="1"/>
    </row>
    <row r="261" spans="7:46" ht="27" x14ac:dyDescent="0.4">
      <c r="G261" s="27" ph="1"/>
      <c r="H261" s="2" ph="1"/>
      <c r="I261" s="2" ph="1"/>
      <c r="AR261" s="27" ph="1"/>
      <c r="AS261" s="2" ph="1"/>
      <c r="AT261" s="2" ph="1"/>
    </row>
    <row r="263" spans="7:46" ht="27" x14ac:dyDescent="0.4">
      <c r="G263" s="27" ph="1"/>
      <c r="H263" s="2" ph="1"/>
      <c r="I263" s="2" ph="1"/>
      <c r="AR263" s="27" ph="1"/>
      <c r="AS263" s="2" ph="1"/>
      <c r="AT263" s="2" ph="1"/>
    </row>
    <row r="264" spans="7:46" ht="27" x14ac:dyDescent="0.4">
      <c r="G264" s="27" ph="1"/>
      <c r="H264" s="2" ph="1"/>
      <c r="I264" s="2" ph="1"/>
      <c r="AR264" s="27" ph="1"/>
      <c r="AS264" s="2" ph="1"/>
      <c r="AT264" s="2" ph="1"/>
    </row>
    <row r="265" spans="7:46" ht="27" x14ac:dyDescent="0.4">
      <c r="G265" s="27" ph="1"/>
      <c r="H265" s="2" ph="1"/>
      <c r="I265" s="2" ph="1"/>
      <c r="AR265" s="27" ph="1"/>
      <c r="AS265" s="2" ph="1"/>
      <c r="AT265" s="2" ph="1"/>
    </row>
    <row r="266" spans="7:46" ht="27" x14ac:dyDescent="0.4">
      <c r="G266" s="27" ph="1"/>
      <c r="H266" s="2" ph="1"/>
      <c r="I266" s="2" ph="1"/>
      <c r="AR266" s="27" ph="1"/>
      <c r="AS266" s="2" ph="1"/>
      <c r="AT266" s="2" ph="1"/>
    </row>
    <row r="267" spans="7:46" ht="27" x14ac:dyDescent="0.4">
      <c r="G267" s="27" ph="1"/>
      <c r="H267" s="2" ph="1"/>
      <c r="I267" s="2" ph="1"/>
      <c r="AR267" s="27" ph="1"/>
      <c r="AS267" s="2" ph="1"/>
      <c r="AT267" s="2" ph="1"/>
    </row>
    <row r="268" spans="7:46" ht="27" x14ac:dyDescent="0.4">
      <c r="G268" s="27" ph="1"/>
      <c r="H268" s="2" ph="1"/>
      <c r="I268" s="2" ph="1"/>
      <c r="AR268" s="27" ph="1"/>
      <c r="AS268" s="2" ph="1"/>
      <c r="AT268" s="2" ph="1"/>
    </row>
    <row r="270" spans="7:46" ht="27" x14ac:dyDescent="0.4">
      <c r="G270" s="27" ph="1"/>
      <c r="H270" s="2" ph="1"/>
      <c r="I270" s="2" ph="1"/>
      <c r="AR270" s="27" ph="1"/>
      <c r="AS270" s="2" ph="1"/>
      <c r="AT270" s="2" ph="1"/>
    </row>
    <row r="271" spans="7:46" ht="27" x14ac:dyDescent="0.4">
      <c r="G271" s="27" ph="1"/>
      <c r="H271" s="2" ph="1"/>
      <c r="I271" s="2" ph="1"/>
      <c r="AR271" s="27" ph="1"/>
      <c r="AS271" s="2" ph="1"/>
      <c r="AT271" s="2" ph="1"/>
    </row>
    <row r="272" spans="7:46" ht="27" x14ac:dyDescent="0.4">
      <c r="G272" s="27" ph="1"/>
      <c r="H272" s="2" ph="1"/>
      <c r="I272" s="2" ph="1"/>
      <c r="AR272" s="27" ph="1"/>
      <c r="AS272" s="2" ph="1"/>
      <c r="AT272" s="2" ph="1"/>
    </row>
    <row r="273" spans="7:46" ht="27" x14ac:dyDescent="0.4">
      <c r="G273" s="27" ph="1"/>
      <c r="H273" s="2" ph="1"/>
      <c r="I273" s="2" ph="1"/>
      <c r="AR273" s="27" ph="1"/>
      <c r="AS273" s="2" ph="1"/>
      <c r="AT273" s="2" ph="1"/>
    </row>
    <row r="274" spans="7:46" ht="27" x14ac:dyDescent="0.4">
      <c r="G274" s="27" ph="1"/>
      <c r="H274" s="2" ph="1"/>
      <c r="I274" s="2" ph="1"/>
      <c r="AR274" s="27" ph="1"/>
      <c r="AS274" s="2" ph="1"/>
      <c r="AT274" s="2" ph="1"/>
    </row>
    <row r="275" spans="7:46" ht="27" x14ac:dyDescent="0.4">
      <c r="G275" s="27" ph="1"/>
      <c r="H275" s="2" ph="1"/>
      <c r="I275" s="2" ph="1"/>
      <c r="AR275" s="27" ph="1"/>
      <c r="AS275" s="2" ph="1"/>
      <c r="AT275" s="2" ph="1"/>
    </row>
    <row r="276" spans="7:46" ht="27" x14ac:dyDescent="0.4">
      <c r="G276" s="27" ph="1"/>
      <c r="H276" s="2" ph="1"/>
      <c r="I276" s="2" ph="1"/>
      <c r="AR276" s="27" ph="1"/>
      <c r="AS276" s="2" ph="1"/>
      <c r="AT276" s="2" ph="1"/>
    </row>
    <row r="277" spans="7:46" ht="27" x14ac:dyDescent="0.4">
      <c r="G277" s="27" ph="1"/>
      <c r="H277" s="2" ph="1"/>
      <c r="I277" s="2" ph="1"/>
      <c r="AR277" s="27" ph="1"/>
      <c r="AS277" s="2" ph="1"/>
      <c r="AT277" s="2" ph="1"/>
    </row>
    <row r="278" spans="7:46" ht="27" x14ac:dyDescent="0.4">
      <c r="G278" s="27" ph="1"/>
      <c r="H278" s="2" ph="1"/>
      <c r="I278" s="2" ph="1"/>
      <c r="AR278" s="27" ph="1"/>
      <c r="AS278" s="2" ph="1"/>
      <c r="AT278" s="2" ph="1"/>
    </row>
    <row r="279" spans="7:46" ht="27" x14ac:dyDescent="0.4">
      <c r="G279" s="27" ph="1"/>
      <c r="H279" s="2" ph="1"/>
      <c r="I279" s="2" ph="1"/>
      <c r="AR279" s="27" ph="1"/>
      <c r="AS279" s="2" ph="1"/>
      <c r="AT279" s="2" ph="1"/>
    </row>
    <row r="280" spans="7:46" ht="27" x14ac:dyDescent="0.4">
      <c r="G280" s="27" ph="1"/>
      <c r="H280" s="2" ph="1"/>
      <c r="I280" s="2" ph="1"/>
      <c r="AR280" s="27" ph="1"/>
      <c r="AS280" s="2" ph="1"/>
      <c r="AT280" s="2" ph="1"/>
    </row>
    <row r="281" spans="7:46" ht="27" x14ac:dyDescent="0.4">
      <c r="G281" s="27" ph="1"/>
      <c r="H281" s="2" ph="1"/>
      <c r="I281" s="2" ph="1"/>
      <c r="AR281" s="27" ph="1"/>
      <c r="AS281" s="2" ph="1"/>
      <c r="AT281" s="2" ph="1"/>
    </row>
    <row r="282" spans="7:46" ht="27" x14ac:dyDescent="0.4">
      <c r="G282" s="27" ph="1"/>
      <c r="H282" s="2" ph="1"/>
      <c r="I282" s="2" ph="1"/>
      <c r="AR282" s="27" ph="1"/>
      <c r="AS282" s="2" ph="1"/>
      <c r="AT282" s="2" ph="1"/>
    </row>
    <row r="283" spans="7:46" ht="27" x14ac:dyDescent="0.4">
      <c r="G283" s="27" ph="1"/>
      <c r="H283" s="2" ph="1"/>
      <c r="I283" s="2" ph="1"/>
      <c r="AR283" s="27" ph="1"/>
      <c r="AS283" s="2" ph="1"/>
      <c r="AT283" s="2" ph="1"/>
    </row>
    <row r="284" spans="7:46" ht="27" x14ac:dyDescent="0.4">
      <c r="G284" s="27" ph="1"/>
      <c r="H284" s="2" ph="1"/>
      <c r="I284" s="2" ph="1"/>
      <c r="AR284" s="27" ph="1"/>
      <c r="AS284" s="2" ph="1"/>
      <c r="AT284" s="2" ph="1"/>
    </row>
    <row r="286" spans="7:46" ht="27" x14ac:dyDescent="0.4">
      <c r="G286" s="27" ph="1"/>
      <c r="H286" s="2" ph="1"/>
      <c r="I286" s="2" ph="1"/>
      <c r="AR286" s="27" ph="1"/>
      <c r="AS286" s="2" ph="1"/>
      <c r="AT286" s="2" ph="1"/>
    </row>
    <row r="287" spans="7:46" ht="27" x14ac:dyDescent="0.4">
      <c r="G287" s="27" ph="1"/>
      <c r="H287" s="2" ph="1"/>
      <c r="I287" s="2" ph="1"/>
      <c r="AR287" s="27" ph="1"/>
      <c r="AS287" s="2" ph="1"/>
      <c r="AT287" s="2" ph="1"/>
    </row>
    <row r="288" spans="7:46" ht="27" x14ac:dyDescent="0.4">
      <c r="G288" s="27" ph="1"/>
      <c r="H288" s="2" ph="1"/>
      <c r="I288" s="2" ph="1"/>
      <c r="AR288" s="27" ph="1"/>
      <c r="AS288" s="2" ph="1"/>
      <c r="AT288" s="2" ph="1"/>
    </row>
    <row r="289" spans="7:46" ht="27" x14ac:dyDescent="0.4">
      <c r="G289" s="27" ph="1"/>
      <c r="H289" s="2" ph="1"/>
      <c r="I289" s="2" ph="1"/>
      <c r="AR289" s="27" ph="1"/>
      <c r="AS289" s="2" ph="1"/>
      <c r="AT289" s="2" ph="1"/>
    </row>
    <row r="290" spans="7:46" ht="27" x14ac:dyDescent="0.4">
      <c r="G290" s="27" ph="1"/>
      <c r="H290" s="2" ph="1"/>
      <c r="I290" s="2" ph="1"/>
      <c r="AR290" s="27" ph="1"/>
      <c r="AS290" s="2" ph="1"/>
      <c r="AT290" s="2" ph="1"/>
    </row>
    <row r="291" spans="7:46" ht="27" x14ac:dyDescent="0.4">
      <c r="G291" s="27" ph="1"/>
      <c r="H291" s="2" ph="1"/>
      <c r="I291" s="2" ph="1"/>
      <c r="AR291" s="27" ph="1"/>
      <c r="AS291" s="2" ph="1"/>
      <c r="AT291" s="2" ph="1"/>
    </row>
    <row r="292" spans="7:46" ht="27" x14ac:dyDescent="0.4">
      <c r="G292" s="27" ph="1"/>
      <c r="H292" s="2" ph="1"/>
      <c r="I292" s="2" ph="1"/>
      <c r="AR292" s="27" ph="1"/>
      <c r="AS292" s="2" ph="1"/>
      <c r="AT292" s="2" ph="1"/>
    </row>
    <row r="293" spans="7:46" ht="27" x14ac:dyDescent="0.4">
      <c r="G293" s="27" ph="1"/>
      <c r="H293" s="2" ph="1"/>
      <c r="I293" s="2" ph="1"/>
      <c r="AR293" s="27" ph="1"/>
      <c r="AS293" s="2" ph="1"/>
      <c r="AT293" s="2" ph="1"/>
    </row>
    <row r="294" spans="7:46" ht="27" x14ac:dyDescent="0.4">
      <c r="G294" s="27" ph="1"/>
      <c r="H294" s="2" ph="1"/>
      <c r="I294" s="2" ph="1"/>
      <c r="AR294" s="27" ph="1"/>
      <c r="AS294" s="2" ph="1"/>
      <c r="AT294" s="2" ph="1"/>
    </row>
    <row r="295" spans="7:46" ht="27" x14ac:dyDescent="0.4">
      <c r="G295" s="27" ph="1"/>
      <c r="H295" s="2" ph="1"/>
      <c r="I295" s="2" ph="1"/>
      <c r="AR295" s="27" ph="1"/>
      <c r="AS295" s="2" ph="1"/>
      <c r="AT295" s="2" ph="1"/>
    </row>
    <row r="296" spans="7:46" ht="27" x14ac:dyDescent="0.4">
      <c r="G296" s="27" ph="1"/>
      <c r="H296" s="2" ph="1"/>
      <c r="I296" s="2" ph="1"/>
      <c r="AR296" s="27" ph="1"/>
      <c r="AS296" s="2" ph="1"/>
      <c r="AT296" s="2" ph="1"/>
    </row>
    <row r="297" spans="7:46" ht="27" x14ac:dyDescent="0.4">
      <c r="G297" s="27" ph="1"/>
      <c r="H297" s="2" ph="1"/>
      <c r="I297" s="2" ph="1"/>
      <c r="AR297" s="27" ph="1"/>
      <c r="AS297" s="2" ph="1"/>
      <c r="AT297" s="2" ph="1"/>
    </row>
    <row r="299" spans="7:46" ht="27" x14ac:dyDescent="0.4">
      <c r="G299" s="27" ph="1"/>
      <c r="H299" s="2" ph="1"/>
      <c r="I299" s="2" ph="1"/>
      <c r="AR299" s="27" ph="1"/>
      <c r="AS299" s="2" ph="1"/>
      <c r="AT299" s="2" ph="1"/>
    </row>
    <row r="300" spans="7:46" ht="27" x14ac:dyDescent="0.4">
      <c r="G300" s="27" ph="1"/>
      <c r="H300" s="2" ph="1"/>
      <c r="I300" s="2" ph="1"/>
      <c r="AR300" s="27" ph="1"/>
      <c r="AS300" s="2" ph="1"/>
      <c r="AT300" s="2" ph="1"/>
    </row>
    <row r="301" spans="7:46" ht="27" x14ac:dyDescent="0.4">
      <c r="G301" s="27" ph="1"/>
      <c r="H301" s="2" ph="1"/>
      <c r="I301" s="2" ph="1"/>
      <c r="AR301" s="27" ph="1"/>
      <c r="AS301" s="2" ph="1"/>
      <c r="AT301" s="2" ph="1"/>
    </row>
    <row r="302" spans="7:46" ht="27" x14ac:dyDescent="0.4">
      <c r="G302" s="27" ph="1"/>
      <c r="H302" s="2" ph="1"/>
      <c r="I302" s="2" ph="1"/>
      <c r="AR302" s="27" ph="1"/>
      <c r="AS302" s="2" ph="1"/>
      <c r="AT302" s="2" ph="1"/>
    </row>
    <row r="303" spans="7:46" ht="27" x14ac:dyDescent="0.4">
      <c r="G303" s="27" ph="1"/>
      <c r="H303" s="2" ph="1"/>
      <c r="I303" s="2" ph="1"/>
      <c r="AR303" s="27" ph="1"/>
      <c r="AS303" s="2" ph="1"/>
      <c r="AT303" s="2" ph="1"/>
    </row>
    <row r="304" spans="7:46" ht="27" x14ac:dyDescent="0.4">
      <c r="G304" s="27" ph="1"/>
      <c r="H304" s="2" ph="1"/>
      <c r="I304" s="2" ph="1"/>
      <c r="AR304" s="27" ph="1"/>
      <c r="AS304" s="2" ph="1"/>
      <c r="AT304" s="2" ph="1"/>
    </row>
    <row r="305" spans="7:46" ht="27" x14ac:dyDescent="0.4">
      <c r="G305" s="27" ph="1"/>
      <c r="H305" s="2" ph="1"/>
      <c r="I305" s="2" ph="1"/>
      <c r="AR305" s="27" ph="1"/>
      <c r="AS305" s="2" ph="1"/>
      <c r="AT305" s="2" ph="1"/>
    </row>
    <row r="307" spans="7:46" ht="27" x14ac:dyDescent="0.4">
      <c r="G307" s="27" ph="1"/>
      <c r="H307" s="2" ph="1"/>
      <c r="I307" s="2" ph="1"/>
      <c r="AR307" s="27" ph="1"/>
      <c r="AS307" s="2" ph="1"/>
      <c r="AT307" s="2" ph="1"/>
    </row>
    <row r="308" spans="7:46" ht="27" x14ac:dyDescent="0.4">
      <c r="G308" s="27" ph="1"/>
      <c r="H308" s="2" ph="1"/>
      <c r="I308" s="2" ph="1"/>
      <c r="AR308" s="27" ph="1"/>
      <c r="AS308" s="2" ph="1"/>
      <c r="AT308" s="2" ph="1"/>
    </row>
    <row r="309" spans="7:46" ht="27" x14ac:dyDescent="0.4">
      <c r="G309" s="27" ph="1"/>
      <c r="H309" s="2" ph="1"/>
      <c r="I309" s="2" ph="1"/>
      <c r="AR309" s="27" ph="1"/>
      <c r="AS309" s="2" ph="1"/>
      <c r="AT309" s="2" ph="1"/>
    </row>
    <row r="310" spans="7:46" ht="27" x14ac:dyDescent="0.4">
      <c r="G310" s="27" ph="1"/>
      <c r="H310" s="2" ph="1"/>
      <c r="I310" s="2" ph="1"/>
      <c r="AR310" s="27" ph="1"/>
      <c r="AS310" s="2" ph="1"/>
      <c r="AT310" s="2" ph="1"/>
    </row>
    <row r="311" spans="7:46" ht="27" x14ac:dyDescent="0.4">
      <c r="G311" s="27" ph="1"/>
      <c r="H311" s="2" ph="1"/>
      <c r="I311" s="2" ph="1"/>
      <c r="AR311" s="27" ph="1"/>
      <c r="AS311" s="2" ph="1"/>
      <c r="AT311" s="2" ph="1"/>
    </row>
    <row r="312" spans="7:46" ht="27" x14ac:dyDescent="0.4">
      <c r="G312" s="27" ph="1"/>
      <c r="H312" s="2" ph="1"/>
      <c r="I312" s="2" ph="1"/>
      <c r="AR312" s="27" ph="1"/>
      <c r="AS312" s="2" ph="1"/>
      <c r="AT312" s="2" ph="1"/>
    </row>
    <row r="313" spans="7:46" ht="27" x14ac:dyDescent="0.4">
      <c r="G313" s="27" ph="1"/>
      <c r="H313" s="2" ph="1"/>
      <c r="I313" s="2" ph="1"/>
      <c r="AR313" s="27" ph="1"/>
      <c r="AS313" s="2" ph="1"/>
      <c r="AT313" s="2" ph="1"/>
    </row>
    <row r="314" spans="7:46" ht="27" x14ac:dyDescent="0.4">
      <c r="G314" s="27" ph="1"/>
      <c r="H314" s="2" ph="1"/>
      <c r="I314" s="2" ph="1"/>
      <c r="AR314" s="27" ph="1"/>
      <c r="AS314" s="2" ph="1"/>
      <c r="AT314" s="2" ph="1"/>
    </row>
    <row r="315" spans="7:46" ht="27" x14ac:dyDescent="0.4">
      <c r="G315" s="27" ph="1"/>
      <c r="H315" s="2" ph="1"/>
      <c r="I315" s="2" ph="1"/>
      <c r="AR315" s="27" ph="1"/>
      <c r="AS315" s="2" ph="1"/>
      <c r="AT315" s="2" ph="1"/>
    </row>
    <row r="316" spans="7:46" ht="27" x14ac:dyDescent="0.4">
      <c r="G316" s="27" ph="1"/>
      <c r="H316" s="2" ph="1"/>
      <c r="I316" s="2" ph="1"/>
      <c r="AR316" s="27" ph="1"/>
      <c r="AS316" s="2" ph="1"/>
      <c r="AT316" s="2" ph="1"/>
    </row>
    <row r="317" spans="7:46" ht="27" x14ac:dyDescent="0.4">
      <c r="G317" s="27" ph="1"/>
      <c r="H317" s="2" ph="1"/>
      <c r="I317" s="2" ph="1"/>
      <c r="AR317" s="27" ph="1"/>
      <c r="AS317" s="2" ph="1"/>
      <c r="AT317" s="2" ph="1"/>
    </row>
    <row r="318" spans="7:46" ht="27" x14ac:dyDescent="0.4">
      <c r="G318" s="27" ph="1"/>
      <c r="H318" s="2" ph="1"/>
      <c r="I318" s="2" ph="1"/>
      <c r="AR318" s="27" ph="1"/>
      <c r="AS318" s="2" ph="1"/>
      <c r="AT318" s="2" ph="1"/>
    </row>
    <row r="320" spans="7:46" ht="27" x14ac:dyDescent="0.4">
      <c r="G320" s="27" ph="1"/>
      <c r="H320" s="2" ph="1"/>
      <c r="I320" s="2" ph="1"/>
      <c r="AR320" s="27" ph="1"/>
      <c r="AS320" s="2" ph="1"/>
      <c r="AT320" s="2" ph="1"/>
    </row>
    <row r="321" spans="7:46" ht="27" x14ac:dyDescent="0.4">
      <c r="G321" s="27" ph="1"/>
      <c r="H321" s="2" ph="1"/>
      <c r="I321" s="2" ph="1"/>
      <c r="AR321" s="27" ph="1"/>
      <c r="AS321" s="2" ph="1"/>
      <c r="AT321" s="2" ph="1"/>
    </row>
    <row r="322" spans="7:46" ht="27" x14ac:dyDescent="0.4">
      <c r="G322" s="27" ph="1"/>
      <c r="H322" s="2" ph="1"/>
      <c r="I322" s="2" ph="1"/>
      <c r="AR322" s="27" ph="1"/>
      <c r="AS322" s="2" ph="1"/>
      <c r="AT322" s="2" ph="1"/>
    </row>
    <row r="323" spans="7:46" ht="27" x14ac:dyDescent="0.4">
      <c r="G323" s="27" ph="1"/>
      <c r="H323" s="2" ph="1"/>
      <c r="I323" s="2" ph="1"/>
      <c r="AR323" s="27" ph="1"/>
      <c r="AS323" s="2" ph="1"/>
      <c r="AT323" s="2" ph="1"/>
    </row>
    <row r="324" spans="7:46" ht="27" x14ac:dyDescent="0.4">
      <c r="G324" s="27" ph="1"/>
      <c r="H324" s="2" ph="1"/>
      <c r="I324" s="2" ph="1"/>
      <c r="AR324" s="27" ph="1"/>
      <c r="AS324" s="2" ph="1"/>
      <c r="AT324" s="2" ph="1"/>
    </row>
    <row r="325" spans="7:46" ht="27" x14ac:dyDescent="0.4">
      <c r="G325" s="27" ph="1"/>
      <c r="H325" s="2" ph="1"/>
      <c r="I325" s="2" ph="1"/>
      <c r="AR325" s="27" ph="1"/>
      <c r="AS325" s="2" ph="1"/>
      <c r="AT325" s="2" ph="1"/>
    </row>
    <row r="326" spans="7:46" ht="27" x14ac:dyDescent="0.4">
      <c r="G326" s="27" ph="1"/>
      <c r="H326" s="2" ph="1"/>
      <c r="I326" s="2" ph="1"/>
      <c r="AR326" s="27" ph="1"/>
      <c r="AS326" s="2" ph="1"/>
      <c r="AT326" s="2" ph="1"/>
    </row>
    <row r="327" spans="7:46" ht="27" x14ac:dyDescent="0.4">
      <c r="G327" s="27" ph="1"/>
      <c r="H327" s="2" ph="1"/>
      <c r="I327" s="2" ph="1"/>
      <c r="AR327" s="27" ph="1"/>
      <c r="AS327" s="2" ph="1"/>
      <c r="AT327" s="2" ph="1"/>
    </row>
    <row r="328" spans="7:46" ht="27" x14ac:dyDescent="0.4">
      <c r="G328" s="27" ph="1"/>
      <c r="H328" s="2" ph="1"/>
      <c r="I328" s="2" ph="1"/>
      <c r="AR328" s="27" ph="1"/>
      <c r="AS328" s="2" ph="1"/>
      <c r="AT328" s="2" ph="1"/>
    </row>
    <row r="329" spans="7:46" ht="27" x14ac:dyDescent="0.4">
      <c r="G329" s="27" ph="1"/>
      <c r="H329" s="2" ph="1"/>
      <c r="I329" s="2" ph="1"/>
      <c r="AR329" s="27" ph="1"/>
      <c r="AS329" s="2" ph="1"/>
      <c r="AT329" s="2" ph="1"/>
    </row>
    <row r="330" spans="7:46" ht="27" x14ac:dyDescent="0.4">
      <c r="G330" s="27" ph="1"/>
      <c r="H330" s="2" ph="1"/>
      <c r="I330" s="2" ph="1"/>
      <c r="AR330" s="27" ph="1"/>
      <c r="AS330" s="2" ph="1"/>
      <c r="AT330" s="2" ph="1"/>
    </row>
    <row r="331" spans="7:46" ht="27" x14ac:dyDescent="0.4">
      <c r="G331" s="27" ph="1"/>
      <c r="H331" s="2" ph="1"/>
      <c r="I331" s="2" ph="1"/>
      <c r="AR331" s="27" ph="1"/>
      <c r="AS331" s="2" ph="1"/>
      <c r="AT331" s="2" ph="1"/>
    </row>
    <row r="332" spans="7:46" ht="27" x14ac:dyDescent="0.4">
      <c r="G332" s="27" ph="1"/>
      <c r="H332" s="2" ph="1"/>
      <c r="I332" s="2" ph="1"/>
      <c r="AR332" s="27" ph="1"/>
      <c r="AS332" s="2" ph="1"/>
      <c r="AT332" s="2" ph="1"/>
    </row>
    <row r="333" spans="7:46" ht="27" x14ac:dyDescent="0.4">
      <c r="G333" s="27" ph="1"/>
      <c r="H333" s="2" ph="1"/>
      <c r="I333" s="2" ph="1"/>
      <c r="AR333" s="27" ph="1"/>
      <c r="AS333" s="2" ph="1"/>
      <c r="AT333" s="2" ph="1"/>
    </row>
    <row r="334" spans="7:46" ht="27" x14ac:dyDescent="0.4">
      <c r="G334" s="27" ph="1"/>
      <c r="H334" s="2" ph="1"/>
      <c r="I334" s="2" ph="1"/>
      <c r="AR334" s="27" ph="1"/>
      <c r="AS334" s="2" ph="1"/>
      <c r="AT334" s="2" ph="1"/>
    </row>
    <row r="335" spans="7:46" ht="27" x14ac:dyDescent="0.4">
      <c r="G335" s="27" ph="1"/>
      <c r="H335" s="2" ph="1"/>
      <c r="I335" s="2" ph="1"/>
      <c r="AR335" s="27" ph="1"/>
      <c r="AS335" s="2" ph="1"/>
      <c r="AT335" s="2" ph="1"/>
    </row>
    <row r="336" spans="7:46" ht="27" x14ac:dyDescent="0.4">
      <c r="G336" s="27" ph="1"/>
      <c r="H336" s="2" ph="1"/>
      <c r="I336" s="2" ph="1"/>
      <c r="AR336" s="27" ph="1"/>
      <c r="AS336" s="2" ph="1"/>
      <c r="AT336" s="2" ph="1"/>
    </row>
    <row r="337" spans="7:46" ht="27" x14ac:dyDescent="0.4">
      <c r="G337" s="27" ph="1"/>
      <c r="H337" s="2" ph="1"/>
      <c r="I337" s="2" ph="1"/>
      <c r="AR337" s="27" ph="1"/>
      <c r="AS337" s="2" ph="1"/>
      <c r="AT337" s="2" ph="1"/>
    </row>
    <row r="338" spans="7:46" ht="27" x14ac:dyDescent="0.4">
      <c r="G338" s="27" ph="1"/>
      <c r="H338" s="2" ph="1"/>
      <c r="I338" s="2" ph="1"/>
      <c r="AR338" s="27" ph="1"/>
      <c r="AS338" s="2" ph="1"/>
      <c r="AT338" s="2" ph="1"/>
    </row>
    <row r="339" spans="7:46" ht="27" x14ac:dyDescent="0.4">
      <c r="G339" s="27" ph="1"/>
      <c r="H339" s="2" ph="1"/>
      <c r="I339" s="2" ph="1"/>
      <c r="AR339" s="27" ph="1"/>
      <c r="AS339" s="2" ph="1"/>
      <c r="AT339" s="2" ph="1"/>
    </row>
    <row r="340" spans="7:46" ht="27" x14ac:dyDescent="0.4">
      <c r="G340" s="27" ph="1"/>
      <c r="H340" s="2" ph="1"/>
      <c r="I340" s="2" ph="1"/>
      <c r="AR340" s="27" ph="1"/>
      <c r="AS340" s="2" ph="1"/>
      <c r="AT340" s="2" ph="1"/>
    </row>
    <row r="341" spans="7:46" ht="27" x14ac:dyDescent="0.4">
      <c r="G341" s="27" ph="1"/>
      <c r="H341" s="2" ph="1"/>
      <c r="I341" s="2" ph="1"/>
      <c r="AR341" s="27" ph="1"/>
      <c r="AS341" s="2" ph="1"/>
      <c r="AT341" s="2" ph="1"/>
    </row>
    <row r="342" spans="7:46" ht="27" x14ac:dyDescent="0.4">
      <c r="G342" s="27" ph="1"/>
      <c r="H342" s="2" ph="1"/>
      <c r="I342" s="2" ph="1"/>
      <c r="AR342" s="27" ph="1"/>
      <c r="AS342" s="2" ph="1"/>
      <c r="AT342" s="2" ph="1"/>
    </row>
    <row r="343" spans="7:46" ht="27" x14ac:dyDescent="0.4">
      <c r="G343" s="27" ph="1"/>
      <c r="H343" s="2" ph="1"/>
      <c r="I343" s="2" ph="1"/>
      <c r="AR343" s="27" ph="1"/>
      <c r="AS343" s="2" ph="1"/>
      <c r="AT343" s="2" ph="1"/>
    </row>
    <row r="344" spans="7:46" ht="27" x14ac:dyDescent="0.4">
      <c r="G344" s="27" ph="1"/>
      <c r="H344" s="2" ph="1"/>
      <c r="I344" s="2" ph="1"/>
      <c r="AR344" s="27" ph="1"/>
      <c r="AS344" s="2" ph="1"/>
      <c r="AT344" s="2" ph="1"/>
    </row>
    <row r="345" spans="7:46" ht="27" x14ac:dyDescent="0.4">
      <c r="G345" s="27" ph="1"/>
      <c r="H345" s="2" ph="1"/>
      <c r="I345" s="2" ph="1"/>
      <c r="AR345" s="27" ph="1"/>
      <c r="AS345" s="2" ph="1"/>
      <c r="AT345" s="2" ph="1"/>
    </row>
    <row r="346" spans="7:46" ht="27" x14ac:dyDescent="0.4">
      <c r="G346" s="27" ph="1"/>
      <c r="H346" s="2" ph="1"/>
      <c r="I346" s="2" ph="1"/>
      <c r="AR346" s="27" ph="1"/>
      <c r="AS346" s="2" ph="1"/>
      <c r="AT346" s="2" ph="1"/>
    </row>
    <row r="347" spans="7:46" ht="27" x14ac:dyDescent="0.4">
      <c r="G347" s="27" ph="1"/>
      <c r="H347" s="2" ph="1"/>
      <c r="I347" s="2" ph="1"/>
      <c r="AR347" s="27" ph="1"/>
      <c r="AS347" s="2" ph="1"/>
      <c r="AT347" s="2" ph="1"/>
    </row>
    <row r="348" spans="7:46" ht="27" x14ac:dyDescent="0.4">
      <c r="G348" s="27" ph="1"/>
      <c r="H348" s="2" ph="1"/>
      <c r="I348" s="2" ph="1"/>
      <c r="AR348" s="27" ph="1"/>
      <c r="AS348" s="2" ph="1"/>
      <c r="AT348" s="2" ph="1"/>
    </row>
    <row r="349" spans="7:46" ht="27" x14ac:dyDescent="0.4">
      <c r="G349" s="27" ph="1"/>
      <c r="H349" s="2" ph="1"/>
      <c r="I349" s="2" ph="1"/>
      <c r="AR349" s="27" ph="1"/>
      <c r="AS349" s="2" ph="1"/>
      <c r="AT349" s="2" ph="1"/>
    </row>
    <row r="350" spans="7:46" ht="27" x14ac:dyDescent="0.4">
      <c r="G350" s="27" ph="1"/>
      <c r="H350" s="2" ph="1"/>
      <c r="I350" s="2" ph="1"/>
      <c r="AR350" s="27" ph="1"/>
      <c r="AS350" s="2" ph="1"/>
      <c r="AT350" s="2" ph="1"/>
    </row>
    <row r="351" spans="7:46" ht="27" x14ac:dyDescent="0.4">
      <c r="G351" s="27" ph="1"/>
      <c r="H351" s="2" ph="1"/>
      <c r="I351" s="2" ph="1"/>
      <c r="AR351" s="27" ph="1"/>
      <c r="AS351" s="2" ph="1"/>
      <c r="AT351" s="2" ph="1"/>
    </row>
    <row r="352" spans="7:46" ht="27" x14ac:dyDescent="0.4">
      <c r="G352" s="27" ph="1"/>
      <c r="H352" s="2" ph="1"/>
      <c r="I352" s="2" ph="1"/>
      <c r="AR352" s="27" ph="1"/>
      <c r="AS352" s="2" ph="1"/>
      <c r="AT352" s="2" ph="1"/>
    </row>
    <row r="353" spans="7:46" ht="27" x14ac:dyDescent="0.4">
      <c r="G353" s="27" ph="1"/>
      <c r="H353" s="2" ph="1"/>
      <c r="I353" s="2" ph="1"/>
      <c r="AR353" s="27" ph="1"/>
      <c r="AS353" s="2" ph="1"/>
      <c r="AT353" s="2" ph="1"/>
    </row>
    <row r="354" spans="7:46" ht="27" x14ac:dyDescent="0.4">
      <c r="G354" s="27" ph="1"/>
      <c r="H354" s="2" ph="1"/>
      <c r="I354" s="2" ph="1"/>
      <c r="AR354" s="27" ph="1"/>
      <c r="AS354" s="2" ph="1"/>
      <c r="AT354" s="2" ph="1"/>
    </row>
    <row r="355" spans="7:46" ht="27" x14ac:dyDescent="0.4">
      <c r="G355" s="27" ph="1"/>
      <c r="H355" s="2" ph="1"/>
      <c r="I355" s="2" ph="1"/>
      <c r="AR355" s="27" ph="1"/>
      <c r="AS355" s="2" ph="1"/>
      <c r="AT355" s="2" ph="1"/>
    </row>
    <row r="356" spans="7:46" ht="27" x14ac:dyDescent="0.4">
      <c r="G356" s="27" ph="1"/>
      <c r="H356" s="2" ph="1"/>
      <c r="I356" s="2" ph="1"/>
      <c r="AR356" s="27" ph="1"/>
      <c r="AS356" s="2" ph="1"/>
      <c r="AT356" s="2" ph="1"/>
    </row>
    <row r="357" spans="7:46" ht="27" x14ac:dyDescent="0.4">
      <c r="G357" s="27" ph="1"/>
      <c r="H357" s="2" ph="1"/>
      <c r="I357" s="2" ph="1"/>
      <c r="AR357" s="27" ph="1"/>
      <c r="AS357" s="2" ph="1"/>
      <c r="AT357" s="2" ph="1"/>
    </row>
    <row r="358" spans="7:46" ht="27" x14ac:dyDescent="0.4">
      <c r="G358" s="27" ph="1"/>
      <c r="H358" s="2" ph="1"/>
      <c r="I358" s="2" ph="1"/>
      <c r="AR358" s="27" ph="1"/>
      <c r="AS358" s="2" ph="1"/>
      <c r="AT358" s="2" ph="1"/>
    </row>
    <row r="359" spans="7:46" ht="27" x14ac:dyDescent="0.4">
      <c r="G359" s="27" ph="1"/>
      <c r="H359" s="2" ph="1"/>
      <c r="I359" s="2" ph="1"/>
      <c r="AR359" s="27" ph="1"/>
      <c r="AS359" s="2" ph="1"/>
      <c r="AT359" s="2" ph="1"/>
    </row>
    <row r="360" spans="7:46" ht="27" x14ac:dyDescent="0.4">
      <c r="G360" s="27" ph="1"/>
      <c r="H360" s="2" ph="1"/>
      <c r="I360" s="2" ph="1"/>
      <c r="AR360" s="27" ph="1"/>
      <c r="AS360" s="2" ph="1"/>
      <c r="AT360" s="2" ph="1"/>
    </row>
    <row r="361" spans="7:46" ht="27" x14ac:dyDescent="0.4">
      <c r="G361" s="27" ph="1"/>
      <c r="H361" s="2" ph="1"/>
      <c r="I361" s="2" ph="1"/>
      <c r="AR361" s="27" ph="1"/>
      <c r="AS361" s="2" ph="1"/>
      <c r="AT361" s="2" ph="1"/>
    </row>
    <row r="362" spans="7:46" ht="27" x14ac:dyDescent="0.4">
      <c r="G362" s="27" ph="1"/>
      <c r="H362" s="2" ph="1"/>
      <c r="I362" s="2" ph="1"/>
      <c r="AR362" s="27" ph="1"/>
      <c r="AS362" s="2" ph="1"/>
      <c r="AT362" s="2" ph="1"/>
    </row>
    <row r="363" spans="7:46" ht="27" x14ac:dyDescent="0.4">
      <c r="G363" s="27" ph="1"/>
      <c r="H363" s="2" ph="1"/>
      <c r="I363" s="2" ph="1"/>
      <c r="AR363" s="27" ph="1"/>
      <c r="AS363" s="2" ph="1"/>
      <c r="AT363" s="2" ph="1"/>
    </row>
    <row r="364" spans="7:46" ht="27" x14ac:dyDescent="0.4">
      <c r="G364" s="27" ph="1"/>
      <c r="H364" s="2" ph="1"/>
      <c r="I364" s="2" ph="1"/>
      <c r="AR364" s="27" ph="1"/>
      <c r="AS364" s="2" ph="1"/>
      <c r="AT364" s="2" ph="1"/>
    </row>
    <row r="365" spans="7:46" ht="27" x14ac:dyDescent="0.4">
      <c r="G365" s="27" ph="1"/>
      <c r="H365" s="2" ph="1"/>
      <c r="I365" s="2" ph="1"/>
      <c r="AR365" s="27" ph="1"/>
      <c r="AS365" s="2" ph="1"/>
      <c r="AT365" s="2" ph="1"/>
    </row>
    <row r="366" spans="7:46" ht="27" x14ac:dyDescent="0.4">
      <c r="G366" s="27" ph="1"/>
      <c r="H366" s="2" ph="1"/>
      <c r="I366" s="2" ph="1"/>
      <c r="AR366" s="27" ph="1"/>
      <c r="AS366" s="2" ph="1"/>
      <c r="AT366" s="2" ph="1"/>
    </row>
    <row r="367" spans="7:46" ht="27" x14ac:dyDescent="0.4">
      <c r="G367" s="27" ph="1"/>
      <c r="H367" s="2" ph="1"/>
      <c r="I367" s="2" ph="1"/>
      <c r="AR367" s="27" ph="1"/>
      <c r="AS367" s="2" ph="1"/>
      <c r="AT367" s="2" ph="1"/>
    </row>
    <row r="368" spans="7:46" ht="27" x14ac:dyDescent="0.4">
      <c r="G368" s="27" ph="1"/>
      <c r="H368" s="2" ph="1"/>
      <c r="I368" s="2" ph="1"/>
      <c r="AR368" s="27" ph="1"/>
      <c r="AS368" s="2" ph="1"/>
      <c r="AT368" s="2" ph="1"/>
    </row>
    <row r="369" spans="7:46" ht="27" x14ac:dyDescent="0.4">
      <c r="G369" s="27" ph="1"/>
      <c r="H369" s="2" ph="1"/>
      <c r="I369" s="2" ph="1"/>
      <c r="AR369" s="27" ph="1"/>
      <c r="AS369" s="2" ph="1"/>
      <c r="AT369" s="2" ph="1"/>
    </row>
    <row r="370" spans="7:46" ht="27" x14ac:dyDescent="0.4">
      <c r="G370" s="27" ph="1"/>
      <c r="H370" s="2" ph="1"/>
      <c r="I370" s="2" ph="1"/>
      <c r="AR370" s="27" ph="1"/>
      <c r="AS370" s="2" ph="1"/>
      <c r="AT370" s="2" ph="1"/>
    </row>
    <row r="371" spans="7:46" ht="27" x14ac:dyDescent="0.4">
      <c r="G371" s="27" ph="1"/>
      <c r="H371" s="2" ph="1"/>
      <c r="I371" s="2" ph="1"/>
      <c r="AR371" s="27" ph="1"/>
      <c r="AS371" s="2" ph="1"/>
      <c r="AT371" s="2" ph="1"/>
    </row>
    <row r="372" spans="7:46" ht="27" x14ac:dyDescent="0.4">
      <c r="G372" s="27" ph="1"/>
      <c r="H372" s="2" ph="1"/>
      <c r="I372" s="2" ph="1"/>
      <c r="AR372" s="27" ph="1"/>
      <c r="AS372" s="2" ph="1"/>
      <c r="AT372" s="2" ph="1"/>
    </row>
  </sheetData>
  <sheetProtection formatRows="0" selectLockedCells="1"/>
  <mergeCells count="70">
    <mergeCell ref="I12:AF12"/>
    <mergeCell ref="B18:AH18"/>
    <mergeCell ref="B21:F22"/>
    <mergeCell ref="B19:F19"/>
    <mergeCell ref="G19:R19"/>
    <mergeCell ref="S19:V19"/>
    <mergeCell ref="B20:F20"/>
    <mergeCell ref="B16:F16"/>
    <mergeCell ref="G16:AH16"/>
    <mergeCell ref="P15:R15"/>
    <mergeCell ref="B15:F15"/>
    <mergeCell ref="G15:O15"/>
    <mergeCell ref="S15:AH15"/>
    <mergeCell ref="G14:AH14"/>
    <mergeCell ref="G20:R20"/>
    <mergeCell ref="S20:V20"/>
    <mergeCell ref="Z10:AD10"/>
    <mergeCell ref="AE10:AH10"/>
    <mergeCell ref="S9:Y9"/>
    <mergeCell ref="AE9:AH9"/>
    <mergeCell ref="S10:Y10"/>
    <mergeCell ref="S8:AH8"/>
    <mergeCell ref="B8:F8"/>
    <mergeCell ref="B13:F13"/>
    <mergeCell ref="B14:F14"/>
    <mergeCell ref="G11:AH11"/>
    <mergeCell ref="G12:H12"/>
    <mergeCell ref="B11:F12"/>
    <mergeCell ref="G13:I13"/>
    <mergeCell ref="K13:N13"/>
    <mergeCell ref="P13:R13"/>
    <mergeCell ref="S13:V13"/>
    <mergeCell ref="W13:AH13"/>
    <mergeCell ref="B9:F10"/>
    <mergeCell ref="G8:R8"/>
    <mergeCell ref="Z9:AD9"/>
    <mergeCell ref="G9:R10"/>
    <mergeCell ref="B2:D2"/>
    <mergeCell ref="B5:AH5"/>
    <mergeCell ref="B6:F6"/>
    <mergeCell ref="B7:F7"/>
    <mergeCell ref="G6:AH6"/>
    <mergeCell ref="G7:AH7"/>
    <mergeCell ref="F2:AE3"/>
    <mergeCell ref="W20:AH20"/>
    <mergeCell ref="W19:AH19"/>
    <mergeCell ref="B26:F27"/>
    <mergeCell ref="G27:H27"/>
    <mergeCell ref="I27:AF27"/>
    <mergeCell ref="G24:R24"/>
    <mergeCell ref="B25:F25"/>
    <mergeCell ref="G26:R26"/>
    <mergeCell ref="B24:F24"/>
    <mergeCell ref="S26:V26"/>
    <mergeCell ref="W26:AH26"/>
    <mergeCell ref="G25:AH25"/>
    <mergeCell ref="S24:AH24"/>
    <mergeCell ref="B23:F23"/>
    <mergeCell ref="L23:M23"/>
    <mergeCell ref="U23:AA23"/>
    <mergeCell ref="S21:AH21"/>
    <mergeCell ref="S22:V22"/>
    <mergeCell ref="W22:AH22"/>
    <mergeCell ref="AB23:AH23"/>
    <mergeCell ref="N23:T23"/>
    <mergeCell ref="G21:I21"/>
    <mergeCell ref="G22:I22"/>
    <mergeCell ref="J21:R21"/>
    <mergeCell ref="J22:R22"/>
    <mergeCell ref="G23:K23"/>
  </mergeCells>
  <phoneticPr fontId="4" type="Hiragana" alignment="distributed"/>
  <conditionalFormatting sqref="G6:AH6">
    <cfRule type="containsBlanks" dxfId="165" priority="18">
      <formula>LEN(TRIM(G6))=0</formula>
    </cfRule>
  </conditionalFormatting>
  <conditionalFormatting sqref="G7:AH7">
    <cfRule type="containsBlanks" dxfId="164" priority="17">
      <formula>LEN(TRIM(G7))=0</formula>
    </cfRule>
  </conditionalFormatting>
  <conditionalFormatting sqref="G9:R10">
    <cfRule type="containsBlanks" dxfId="163" priority="16">
      <formula>LEN(TRIM(G9))=0</formula>
    </cfRule>
  </conditionalFormatting>
  <conditionalFormatting sqref="G11:AH11">
    <cfRule type="containsBlanks" dxfId="162" priority="15">
      <formula>LEN(TRIM(G11))=0</formula>
    </cfRule>
  </conditionalFormatting>
  <conditionalFormatting sqref="G13:I13">
    <cfRule type="containsBlanks" dxfId="161" priority="14">
      <formula>LEN(TRIM(G13))=0</formula>
    </cfRule>
  </conditionalFormatting>
  <conditionalFormatting sqref="K13:N13">
    <cfRule type="containsBlanks" dxfId="160" priority="13">
      <formula>LEN(TRIM(K13))=0</formula>
    </cfRule>
  </conditionalFormatting>
  <conditionalFormatting sqref="P13:R13">
    <cfRule type="containsBlanks" dxfId="159" priority="12">
      <formula>LEN(TRIM(P13))=0</formula>
    </cfRule>
  </conditionalFormatting>
  <conditionalFormatting sqref="G14:AH14">
    <cfRule type="containsBlanks" dxfId="158" priority="19" stopIfTrue="1">
      <formula>LEN(TRIM(G14))=0</formula>
    </cfRule>
  </conditionalFormatting>
  <conditionalFormatting sqref="W13:AH13">
    <cfRule type="containsBlanks" dxfId="157" priority="20" stopIfTrue="1">
      <formula>LEN(TRIM(W13))=0</formula>
    </cfRule>
  </conditionalFormatting>
  <conditionalFormatting sqref="G8:R8">
    <cfRule type="containsBlanks" dxfId="156" priority="21" stopIfTrue="1">
      <formula>LEN(TRIM(G8))=0</formula>
    </cfRule>
  </conditionalFormatting>
  <conditionalFormatting sqref="G15:O15">
    <cfRule type="containsBlanks" dxfId="155" priority="22" stopIfTrue="1">
      <formula>LEN(TRIM(G15))=0</formula>
    </cfRule>
  </conditionalFormatting>
  <conditionalFormatting sqref="G16:AH16">
    <cfRule type="containsBlanks" dxfId="154" priority="23" stopIfTrue="1">
      <formula>LEN(TRIM(G16))=0</formula>
    </cfRule>
  </conditionalFormatting>
  <conditionalFormatting sqref="G19:R19">
    <cfRule type="containsBlanks" dxfId="153" priority="24" stopIfTrue="1">
      <formula>LEN(TRIM(G19))=0</formula>
    </cfRule>
  </conditionalFormatting>
  <conditionalFormatting sqref="G20:R20">
    <cfRule type="containsBlanks" dxfId="152" priority="25" stopIfTrue="1">
      <formula>LEN(TRIM(G20))=0</formula>
    </cfRule>
  </conditionalFormatting>
  <conditionalFormatting sqref="J21:R21">
    <cfRule type="containsBlanks" dxfId="151" priority="26" stopIfTrue="1">
      <formula>LEN(TRIM(J21))=0</formula>
    </cfRule>
  </conditionalFormatting>
  <conditionalFormatting sqref="J22:R22">
    <cfRule type="containsBlanks" dxfId="150" priority="27" stopIfTrue="1">
      <formula>LEN(TRIM(J22))=0</formula>
    </cfRule>
  </conditionalFormatting>
  <conditionalFormatting sqref="G26:R26">
    <cfRule type="containsBlanks" dxfId="149" priority="28" stopIfTrue="1">
      <formula>LEN(TRIM(G26))=0</formula>
    </cfRule>
  </conditionalFormatting>
  <conditionalFormatting sqref="W19:AH19">
    <cfRule type="expression" dxfId="148" priority="9">
      <formula>$S19=""</formula>
    </cfRule>
    <cfRule type="containsBlanks" dxfId="147" priority="29" stopIfTrue="1">
      <formula>LEN(TRIM(W19))=0</formula>
    </cfRule>
  </conditionalFormatting>
  <conditionalFormatting sqref="W20:AH20">
    <cfRule type="expression" dxfId="146" priority="7">
      <formula>$S20=""</formula>
    </cfRule>
    <cfRule type="containsBlanks" dxfId="145" priority="30" stopIfTrue="1">
      <formula>LEN(TRIM(W20))=0</formula>
    </cfRule>
  </conditionalFormatting>
  <conditionalFormatting sqref="S19:V19">
    <cfRule type="expression" dxfId="144" priority="11">
      <formula>$S$19="施設名"</formula>
    </cfRule>
  </conditionalFormatting>
  <conditionalFormatting sqref="S20:V20">
    <cfRule type="expression" dxfId="143" priority="8">
      <formula>$S$19="施設名"</formula>
    </cfRule>
  </conditionalFormatting>
  <conditionalFormatting sqref="S22:V22">
    <cfRule type="expression" dxfId="142" priority="6">
      <formula>$S$22="その他の場合"</formula>
    </cfRule>
  </conditionalFormatting>
  <conditionalFormatting sqref="W22:AH22">
    <cfRule type="expression" dxfId="141" priority="4">
      <formula>$S22=""</formula>
    </cfRule>
    <cfRule type="containsBlanks" dxfId="140" priority="5" stopIfTrue="1">
      <formula>LEN(TRIM(W22))=0</formula>
    </cfRule>
  </conditionalFormatting>
  <conditionalFormatting sqref="S26:V26">
    <cfRule type="expression" dxfId="139" priority="3">
      <formula>$S$22="その他の場合"</formula>
    </cfRule>
  </conditionalFormatting>
  <conditionalFormatting sqref="W26:AH26">
    <cfRule type="expression" dxfId="138" priority="1">
      <formula>$S26=""</formula>
    </cfRule>
    <cfRule type="containsBlanks" dxfId="137" priority="2" stopIfTrue="1">
      <formula>LEN(TRIM(W26))=0</formula>
    </cfRule>
  </conditionalFormatting>
  <dataValidations count="9">
    <dataValidation type="list" allowBlank="1" showInputMessage="1" showErrorMessage="1" sqref="G8:P8">
      <formula1>INDIRECT("都道府県1")</formula1>
    </dataValidation>
    <dataValidation imeMode="hiragana" allowBlank="1" showInputMessage="1" showErrorMessage="1" sqref="G6:V6"/>
    <dataValidation type="textLength" errorStyle="warning" allowBlank="1" showInputMessage="1" showErrorMessage="1" errorTitle="文字数" error="13文字ではありません" promptTitle="学校コードについて" prompt="アルファベット1文字＋数字12ケタの文部科学省学校コードを入力してください。_x000a_例）B101100000000" sqref="G9:R9">
      <formula1>13</formula1>
      <formula2>13</formula2>
    </dataValidation>
    <dataValidation type="list" allowBlank="1" showInputMessage="1" showErrorMessage="1" error="任意の入力はできません。選択肢から最も当てはまる項目を選択してください。" sqref="G19:R19">
      <formula1>INDIRECT("会場")</formula1>
    </dataValidation>
    <dataValidation allowBlank="1" showInputMessage="1" sqref="AH27"/>
    <dataValidation type="list" allowBlank="1" showInputMessage="1" showErrorMessage="1" error="選択肢から最も当てはまる項目を選択してください。" sqref="G26:R26">
      <formula1>INDIRECT("講師関係")</formula1>
    </dataValidation>
    <dataValidation type="list" allowBlank="1" showInputMessage="1" showErrorMessage="1" error="任意の入力はできません。選択肢から最も当てはまる項目を選択してください。" sqref="G20:R20">
      <formula1>"なし,あり"</formula1>
    </dataValidation>
    <dataValidation type="list" allowBlank="1" showInputMessage="1" showErrorMessage="1" sqref="J21:R21">
      <formula1>大項目</formula1>
    </dataValidation>
    <dataValidation type="list" allowBlank="1" showInputMessage="1" showErrorMessage="1" sqref="J22:R22">
      <formula1>INDIRECT($J$21)</formula1>
    </dataValidation>
  </dataValidations>
  <hyperlinks>
    <hyperlink ref="G14" r:id="rId1"/>
  </hyperlinks>
  <printOptions horizontalCentered="1"/>
  <pageMargins left="0.25" right="0.25" top="0.75" bottom="0.75" header="0.3" footer="0.3"/>
  <pageSetup paperSize="9" scale="81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5602" r:id="rId5" name="Check Box 2">
              <controlPr defaultSize="0" autoFill="0" autoLine="0" autoPict="0">
                <anchor moveWithCells="1">
                  <from>
                    <xdr:col>6</xdr:col>
                    <xdr:colOff>133350</xdr:colOff>
                    <xdr:row>11</xdr:row>
                    <xdr:rowOff>47625</xdr:rowOff>
                  </from>
                  <to>
                    <xdr:col>7</xdr:col>
                    <xdr:colOff>114300</xdr:colOff>
                    <xdr:row>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4" r:id="rId6" name="Check Box 4">
              <controlPr defaultSize="0" autoFill="0" autoLine="0" autoPict="0">
                <anchor moveWithCells="1">
                  <from>
                    <xdr:col>6</xdr:col>
                    <xdr:colOff>133350</xdr:colOff>
                    <xdr:row>26</xdr:row>
                    <xdr:rowOff>28575</xdr:rowOff>
                  </from>
                  <to>
                    <xdr:col>7</xdr:col>
                    <xdr:colOff>114300</xdr:colOff>
                    <xdr:row>26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rgb="FFFFFF00"/>
    <pageSetUpPr fitToPage="1"/>
  </sheetPr>
  <dimension ref="B2:BC51"/>
  <sheetViews>
    <sheetView showGridLines="0" view="pageBreakPreview" zoomScaleNormal="70" zoomScaleSheetLayoutView="100" workbookViewId="0">
      <selection activeCell="AO1" sqref="AO1"/>
    </sheetView>
  </sheetViews>
  <sheetFormatPr defaultColWidth="9" defaultRowHeight="18.75" x14ac:dyDescent="0.4"/>
  <cols>
    <col min="1" max="1" width="9" style="18"/>
    <col min="2" max="33" width="3.125" style="18" customWidth="1"/>
    <col min="34" max="34" width="9.125" style="18" hidden="1" customWidth="1"/>
    <col min="35" max="35" width="2.375" style="18" hidden="1" customWidth="1"/>
    <col min="36" max="36" width="9.75" style="18" hidden="1" customWidth="1"/>
    <col min="37" max="40" width="3.125" style="18" customWidth="1"/>
    <col min="41" max="41" width="9" style="18"/>
    <col min="42" max="42" width="9.5" style="18" customWidth="1"/>
    <col min="43" max="43" width="8.125" style="18" customWidth="1"/>
    <col min="44" max="44" width="14.25" style="18" customWidth="1"/>
    <col min="45" max="45" width="18" style="18" customWidth="1"/>
    <col min="46" max="46" width="8.5" style="18" customWidth="1"/>
    <col min="47" max="16384" width="9" style="18"/>
  </cols>
  <sheetData>
    <row r="2" spans="2:55" s="17" customFormat="1" ht="24" customHeight="1" x14ac:dyDescent="0.4">
      <c r="B2" s="230" t="s">
        <v>5</v>
      </c>
      <c r="C2" s="230"/>
      <c r="D2" s="230"/>
      <c r="E2" s="244" t="s">
        <v>754</v>
      </c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44"/>
      <c r="AD2" s="244"/>
    </row>
    <row r="3" spans="2:55" s="20" customFormat="1" ht="24" x14ac:dyDescent="0.4">
      <c r="C3" s="85"/>
      <c r="D3" s="85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244"/>
      <c r="AD3" s="244"/>
      <c r="AE3" s="85"/>
      <c r="AF3" s="85"/>
      <c r="AG3" s="85"/>
      <c r="AH3" s="29"/>
      <c r="AI3" s="29"/>
      <c r="AJ3" s="29"/>
      <c r="AK3" s="29"/>
      <c r="AL3" s="29"/>
      <c r="AM3" s="29"/>
      <c r="AN3" s="29"/>
    </row>
    <row r="4" spans="2:55" s="17" customFormat="1" ht="11.25" customHeight="1" x14ac:dyDescent="0.4">
      <c r="B4" s="28"/>
      <c r="C4" s="28"/>
      <c r="D4" s="28"/>
      <c r="E4" s="28"/>
      <c r="F4" s="28"/>
      <c r="G4" s="28"/>
      <c r="H4" s="28"/>
      <c r="I4" s="19"/>
      <c r="J4" s="19"/>
      <c r="K4" s="19"/>
      <c r="L4" s="19"/>
      <c r="M4" s="19"/>
      <c r="N4" s="28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</row>
    <row r="5" spans="2:55" s="17" customFormat="1" ht="27" customHeight="1" thickBot="1" x14ac:dyDescent="0.45">
      <c r="B5" s="351" t="s">
        <v>752</v>
      </c>
      <c r="C5" s="352"/>
      <c r="D5" s="352"/>
      <c r="E5" s="352"/>
      <c r="F5" s="352"/>
      <c r="G5" s="352"/>
      <c r="H5" s="352"/>
      <c r="I5" s="352"/>
      <c r="J5" s="352"/>
      <c r="K5" s="352"/>
      <c r="L5" s="352"/>
      <c r="M5" s="352"/>
      <c r="N5" s="352"/>
      <c r="O5" s="352"/>
      <c r="P5" s="352"/>
      <c r="Q5" s="352"/>
      <c r="R5" s="352"/>
      <c r="S5" s="352"/>
      <c r="T5" s="352"/>
      <c r="U5" s="352"/>
      <c r="V5" s="352"/>
      <c r="W5" s="352"/>
      <c r="X5" s="352"/>
      <c r="Y5" s="352"/>
      <c r="Z5" s="352"/>
      <c r="AA5" s="352"/>
      <c r="AB5" s="352"/>
      <c r="AC5" s="352"/>
      <c r="AD5" s="352"/>
      <c r="AE5" s="352"/>
      <c r="AF5" s="352"/>
      <c r="AG5" s="353"/>
      <c r="AH5" s="19"/>
      <c r="AI5" s="19"/>
      <c r="AJ5" s="19"/>
      <c r="AK5" s="19"/>
      <c r="AL5" s="19"/>
      <c r="AM5" s="19"/>
      <c r="AN5" s="19"/>
    </row>
    <row r="6" spans="2:55" s="2" customFormat="1" ht="34.5" customHeight="1" x14ac:dyDescent="0.4">
      <c r="B6" s="366" t="s">
        <v>427</v>
      </c>
      <c r="C6" s="367"/>
      <c r="D6" s="367"/>
      <c r="E6" s="368"/>
      <c r="F6" s="373" t="s">
        <v>677</v>
      </c>
      <c r="G6" s="373"/>
      <c r="H6" s="373"/>
      <c r="I6" s="373"/>
      <c r="J6" s="373"/>
      <c r="K6" s="373"/>
      <c r="L6" s="373"/>
      <c r="M6" s="373"/>
      <c r="N6" s="373"/>
      <c r="O6" s="373"/>
      <c r="P6" s="373"/>
      <c r="Q6" s="373"/>
      <c r="R6" s="373"/>
      <c r="S6" s="373"/>
      <c r="T6" s="373"/>
      <c r="U6" s="373"/>
      <c r="V6" s="373"/>
      <c r="W6" s="373"/>
      <c r="X6" s="373"/>
      <c r="Y6" s="373"/>
      <c r="Z6" s="373"/>
      <c r="AA6" s="373"/>
      <c r="AB6" s="373"/>
      <c r="AC6" s="373"/>
      <c r="AD6" s="373"/>
      <c r="AE6" s="373"/>
      <c r="AF6" s="373"/>
      <c r="AG6" s="374"/>
      <c r="AH6" s="18"/>
      <c r="AI6" s="18"/>
      <c r="AJ6" s="18"/>
      <c r="AK6" s="18"/>
      <c r="AL6" s="18"/>
      <c r="AM6" s="18"/>
      <c r="AN6" s="18"/>
      <c r="AP6" s="17"/>
      <c r="AW6" s="27" ph="1"/>
      <c r="AX6" s="2" ph="1"/>
      <c r="AY6" s="2" ph="1"/>
      <c r="AZ6" s="2" ph="1"/>
      <c r="BA6" s="2" ph="1"/>
      <c r="BB6" s="2" ph="1"/>
      <c r="BC6" s="2" ph="1"/>
    </row>
    <row r="7" spans="2:55" s="2" customFormat="1" ht="39.75" customHeight="1" x14ac:dyDescent="0.4">
      <c r="B7" s="369" t="s">
        <v>398</v>
      </c>
      <c r="C7" s="370"/>
      <c r="D7" s="370"/>
      <c r="E7" s="370"/>
      <c r="F7" s="375" t="s">
        <v>678</v>
      </c>
      <c r="G7" s="376"/>
      <c r="H7" s="376"/>
      <c r="I7" s="376"/>
      <c r="J7" s="376"/>
      <c r="K7" s="376"/>
      <c r="L7" s="376"/>
      <c r="M7" s="376"/>
      <c r="N7" s="376"/>
      <c r="O7" s="376"/>
      <c r="P7" s="376"/>
      <c r="Q7" s="376"/>
      <c r="R7" s="376"/>
      <c r="S7" s="376"/>
      <c r="T7" s="376"/>
      <c r="U7" s="376"/>
      <c r="V7" s="376"/>
      <c r="W7" s="376"/>
      <c r="X7" s="376"/>
      <c r="Y7" s="376"/>
      <c r="Z7" s="376"/>
      <c r="AA7" s="376"/>
      <c r="AB7" s="376"/>
      <c r="AC7" s="376"/>
      <c r="AD7" s="376"/>
      <c r="AE7" s="376"/>
      <c r="AF7" s="376"/>
      <c r="AG7" s="377"/>
      <c r="AH7" s="18"/>
      <c r="AI7" s="18"/>
      <c r="AJ7" s="18"/>
      <c r="AK7" s="18"/>
      <c r="AL7" s="18"/>
      <c r="AM7" s="18"/>
      <c r="AN7" s="18"/>
      <c r="AP7" s="17"/>
      <c r="AS7" s="2" t="str">
        <f>IF(AR7="実技","単労","")</f>
        <v/>
      </c>
      <c r="AW7" s="27" ph="1"/>
      <c r="AX7" s="2" ph="1"/>
      <c r="AY7" s="2" ph="1"/>
      <c r="AZ7" s="2" ph="1"/>
      <c r="BA7" s="2" ph="1"/>
      <c r="BB7" s="2" ph="1"/>
      <c r="BC7" s="2" ph="1"/>
    </row>
    <row r="8" spans="2:55" s="2" customFormat="1" ht="19.5" customHeight="1" x14ac:dyDescent="0.4">
      <c r="B8" s="371"/>
      <c r="C8" s="372"/>
      <c r="D8" s="372"/>
      <c r="E8" s="372"/>
      <c r="F8" s="334" t="s">
        <v>404</v>
      </c>
      <c r="G8" s="335"/>
      <c r="H8" s="335"/>
      <c r="I8" s="336"/>
      <c r="J8" s="337"/>
      <c r="K8" s="337"/>
      <c r="L8" s="337"/>
      <c r="M8" s="337"/>
      <c r="N8" s="337"/>
      <c r="O8" s="337"/>
      <c r="P8" s="337"/>
      <c r="Q8" s="337"/>
      <c r="R8" s="93"/>
      <c r="S8" s="285" t="s">
        <v>399</v>
      </c>
      <c r="T8" s="285"/>
      <c r="U8" s="285"/>
      <c r="V8" s="285"/>
      <c r="W8" s="285"/>
      <c r="X8" s="285"/>
      <c r="Y8" s="285"/>
      <c r="Z8" s="285"/>
      <c r="AA8" s="285"/>
      <c r="AB8" s="285"/>
      <c r="AC8" s="285"/>
      <c r="AD8" s="285"/>
      <c r="AE8" s="285"/>
      <c r="AF8" s="89" t="str">
        <f>IF(AG8=TRUE,"任意団体","")</f>
        <v>任意団体</v>
      </c>
      <c r="AG8" s="94" t="b">
        <v>1</v>
      </c>
      <c r="AH8" s="18"/>
      <c r="AI8" s="18"/>
      <c r="AJ8" s="18"/>
      <c r="AK8" s="18"/>
      <c r="AL8" s="18"/>
      <c r="AM8" s="18"/>
      <c r="AN8" s="18"/>
      <c r="AP8" s="17"/>
      <c r="AW8" s="27" ph="1"/>
      <c r="AX8" s="2" ph="1"/>
      <c r="AY8" s="2" ph="1"/>
      <c r="AZ8" s="2" ph="1"/>
      <c r="BA8" s="2" ph="1"/>
      <c r="BB8" s="2" ph="1"/>
      <c r="BC8" s="2" ph="1"/>
    </row>
    <row r="9" spans="2:55" s="2" customFormat="1" ht="19.5" customHeight="1" x14ac:dyDescent="0.4">
      <c r="B9" s="341" t="s">
        <v>514</v>
      </c>
      <c r="C9" s="342"/>
      <c r="D9" s="342"/>
      <c r="E9" s="343"/>
      <c r="F9" s="95" t="s">
        <v>515</v>
      </c>
      <c r="G9" s="347" t="s">
        <v>679</v>
      </c>
      <c r="H9" s="347"/>
      <c r="I9" s="347"/>
      <c r="J9" s="347"/>
      <c r="K9" s="347"/>
      <c r="L9" s="347"/>
      <c r="M9" s="347"/>
      <c r="N9" s="347"/>
      <c r="O9" s="347"/>
      <c r="P9" s="347"/>
      <c r="Q9" s="347"/>
      <c r="R9" s="96"/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8"/>
      <c r="AG9" s="99"/>
      <c r="AH9" s="18"/>
      <c r="AI9" s="18"/>
      <c r="AJ9" s="18"/>
      <c r="AK9" s="18"/>
      <c r="AL9" s="18"/>
      <c r="AM9" s="18"/>
      <c r="AN9" s="18"/>
      <c r="AP9" s="17"/>
      <c r="AW9" s="27" ph="1"/>
      <c r="AX9" s="2" ph="1"/>
      <c r="AY9" s="2" ph="1"/>
      <c r="AZ9" s="2" ph="1"/>
      <c r="BA9" s="2" ph="1"/>
      <c r="BB9" s="2" ph="1"/>
      <c r="BC9" s="2" ph="1"/>
    </row>
    <row r="10" spans="2:55" s="2" customFormat="1" ht="28.5" customHeight="1" x14ac:dyDescent="0.4">
      <c r="B10" s="344"/>
      <c r="C10" s="345"/>
      <c r="D10" s="345"/>
      <c r="E10" s="346"/>
      <c r="F10" s="348" t="s">
        <v>680</v>
      </c>
      <c r="G10" s="349"/>
      <c r="H10" s="349"/>
      <c r="I10" s="349"/>
      <c r="J10" s="349"/>
      <c r="K10" s="349"/>
      <c r="L10" s="349"/>
      <c r="M10" s="349"/>
      <c r="N10" s="349"/>
      <c r="O10" s="349"/>
      <c r="P10" s="349"/>
      <c r="Q10" s="349"/>
      <c r="R10" s="349"/>
      <c r="S10" s="349"/>
      <c r="T10" s="349"/>
      <c r="U10" s="349"/>
      <c r="V10" s="349"/>
      <c r="W10" s="349"/>
      <c r="X10" s="349"/>
      <c r="Y10" s="349"/>
      <c r="Z10" s="349"/>
      <c r="AA10" s="349"/>
      <c r="AB10" s="349"/>
      <c r="AC10" s="349"/>
      <c r="AD10" s="349"/>
      <c r="AE10" s="349"/>
      <c r="AF10" s="349"/>
      <c r="AG10" s="350"/>
      <c r="AH10" s="18"/>
      <c r="AI10" s="18"/>
      <c r="AJ10" s="18"/>
      <c r="AK10" s="18"/>
      <c r="AL10" s="18"/>
      <c r="AM10" s="18"/>
      <c r="AN10" s="18"/>
      <c r="AP10" s="17"/>
      <c r="AW10" s="27" ph="1"/>
      <c r="AX10" s="2" ph="1"/>
      <c r="AY10" s="2" ph="1"/>
      <c r="AZ10" s="2" ph="1"/>
      <c r="BA10" s="2" ph="1"/>
      <c r="BB10" s="2" ph="1"/>
      <c r="BC10" s="2" ph="1"/>
    </row>
    <row r="11" spans="2:55" s="2" customFormat="1" ht="30.2" customHeight="1" x14ac:dyDescent="0.4">
      <c r="B11" s="251" t="s">
        <v>4</v>
      </c>
      <c r="C11" s="252"/>
      <c r="D11" s="252"/>
      <c r="E11" s="360"/>
      <c r="F11" s="357" t="s">
        <v>681</v>
      </c>
      <c r="G11" s="358"/>
      <c r="H11" s="358"/>
      <c r="I11" s="25" t="s">
        <v>263</v>
      </c>
      <c r="J11" s="358" t="s">
        <v>682</v>
      </c>
      <c r="K11" s="358"/>
      <c r="L11" s="358"/>
      <c r="M11" s="358"/>
      <c r="N11" s="25" t="s">
        <v>263</v>
      </c>
      <c r="O11" s="358" t="s">
        <v>682</v>
      </c>
      <c r="P11" s="358"/>
      <c r="Q11" s="359"/>
      <c r="R11" s="265" t="s">
        <v>264</v>
      </c>
      <c r="S11" s="252"/>
      <c r="T11" s="252"/>
      <c r="U11" s="360"/>
      <c r="V11" s="361" t="s">
        <v>683</v>
      </c>
      <c r="W11" s="362"/>
      <c r="X11" s="362"/>
      <c r="Y11" s="362"/>
      <c r="Z11" s="362"/>
      <c r="AA11" s="362"/>
      <c r="AB11" s="362"/>
      <c r="AC11" s="362"/>
      <c r="AD11" s="362"/>
      <c r="AE11" s="362"/>
      <c r="AF11" s="362"/>
      <c r="AG11" s="363"/>
      <c r="AH11" s="18" t="str">
        <f>F11&amp;"-"&amp;J11&amp;"-"&amp;O11</f>
        <v>00-0000-0000</v>
      </c>
      <c r="AI11" s="18"/>
      <c r="AJ11" s="18"/>
      <c r="AK11" s="18"/>
      <c r="AL11" s="18"/>
      <c r="AM11" s="18"/>
      <c r="AN11" s="18"/>
      <c r="AP11" s="17"/>
      <c r="AS11" s="2" t="str">
        <f t="shared" ref="AS11" si="0">IF(AR11="実技","単労","")</f>
        <v/>
      </c>
      <c r="AW11" s="27" ph="1"/>
      <c r="AX11" s="2" ph="1"/>
      <c r="AY11" s="2" ph="1"/>
      <c r="AZ11" s="2" ph="1"/>
      <c r="BA11" s="2" ph="1"/>
      <c r="BB11" s="2" ph="1"/>
      <c r="BC11" s="2" ph="1"/>
    </row>
    <row r="12" spans="2:55" s="2" customFormat="1" ht="30.2" customHeight="1" thickBot="1" x14ac:dyDescent="0.45">
      <c r="B12" s="354" t="s">
        <v>69</v>
      </c>
      <c r="C12" s="355"/>
      <c r="D12" s="355"/>
      <c r="E12" s="356"/>
      <c r="F12" s="364" t="s">
        <v>684</v>
      </c>
      <c r="G12" s="364"/>
      <c r="H12" s="364"/>
      <c r="I12" s="364"/>
      <c r="J12" s="364"/>
      <c r="K12" s="364"/>
      <c r="L12" s="364"/>
      <c r="M12" s="364"/>
      <c r="N12" s="364"/>
      <c r="O12" s="364"/>
      <c r="P12" s="364"/>
      <c r="Q12" s="364"/>
      <c r="R12" s="364"/>
      <c r="S12" s="364"/>
      <c r="T12" s="364"/>
      <c r="U12" s="364"/>
      <c r="V12" s="364"/>
      <c r="W12" s="364"/>
      <c r="X12" s="364"/>
      <c r="Y12" s="364"/>
      <c r="Z12" s="364"/>
      <c r="AA12" s="364"/>
      <c r="AB12" s="364"/>
      <c r="AC12" s="364"/>
      <c r="AD12" s="364"/>
      <c r="AE12" s="364"/>
      <c r="AF12" s="364"/>
      <c r="AG12" s="365"/>
      <c r="AH12" s="18"/>
      <c r="AI12" s="18"/>
      <c r="AJ12" s="18"/>
      <c r="AK12" s="18"/>
      <c r="AL12" s="18"/>
      <c r="AM12" s="18"/>
      <c r="AN12" s="18"/>
      <c r="AP12" s="17"/>
      <c r="AW12" s="27" ph="1"/>
      <c r="AX12" s="2" ph="1"/>
      <c r="AY12" s="2" ph="1"/>
      <c r="AZ12" s="2" ph="1"/>
      <c r="BA12" s="2" ph="1"/>
      <c r="BB12" s="2" ph="1"/>
      <c r="BC12" s="2" ph="1"/>
    </row>
    <row r="13" spans="2:55" s="2" customFormat="1" ht="17.45" customHeight="1" x14ac:dyDescent="0.4">
      <c r="B13" s="30"/>
      <c r="C13" s="30"/>
      <c r="D13" s="30"/>
      <c r="E13" s="30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31" t="s">
        <v>260</v>
      </c>
      <c r="AH13" s="18"/>
      <c r="AI13" s="18"/>
      <c r="AJ13" s="18"/>
      <c r="AK13" s="18"/>
      <c r="AL13" s="18"/>
      <c r="AM13" s="18"/>
      <c r="AN13" s="18"/>
      <c r="AP13" s="17"/>
      <c r="AW13" s="27" ph="1"/>
      <c r="AX13" s="2" ph="1"/>
      <c r="AY13" s="2" ph="1"/>
      <c r="AZ13" s="2" ph="1"/>
      <c r="BA13" s="2" ph="1"/>
      <c r="BB13" s="2" ph="1"/>
      <c r="BC13" s="2" ph="1"/>
    </row>
    <row r="14" spans="2:55" s="17" customFormat="1" ht="27" customHeight="1" thickBot="1" x14ac:dyDescent="0.45">
      <c r="B14" s="381" t="s">
        <v>400</v>
      </c>
      <c r="C14" s="381"/>
      <c r="D14" s="381"/>
      <c r="E14" s="381"/>
      <c r="F14" s="381"/>
      <c r="G14" s="381"/>
      <c r="H14" s="381"/>
      <c r="I14" s="381"/>
      <c r="J14" s="381"/>
      <c r="K14" s="381"/>
      <c r="L14" s="381"/>
      <c r="M14" s="381"/>
      <c r="N14" s="381"/>
      <c r="O14" s="381"/>
      <c r="P14" s="381"/>
      <c r="Q14" s="381"/>
      <c r="R14" s="381"/>
      <c r="S14" s="381"/>
      <c r="T14" s="381"/>
      <c r="U14" s="381"/>
      <c r="V14" s="381"/>
      <c r="W14" s="33"/>
      <c r="X14" s="32"/>
      <c r="Y14" s="40" t="s">
        <v>759</v>
      </c>
      <c r="Z14" s="379">
        <v>9</v>
      </c>
      <c r="AA14" s="379"/>
      <c r="AB14" s="33" t="s">
        <v>7</v>
      </c>
      <c r="AC14" s="380">
        <v>24</v>
      </c>
      <c r="AD14" s="380"/>
      <c r="AE14" s="34" t="s">
        <v>402</v>
      </c>
      <c r="AF14" s="33"/>
      <c r="AG14" s="35" t="str">
        <f>IF(COUNTIF($B$16:$B$30,"○")&gt;=1,"","○")</f>
        <v/>
      </c>
    </row>
    <row r="15" spans="2:55" s="2" customFormat="1" ht="34.5" customHeight="1" x14ac:dyDescent="0.4">
      <c r="B15" s="338" t="s">
        <v>8</v>
      </c>
      <c r="C15" s="332"/>
      <c r="D15" s="332" t="s">
        <v>251</v>
      </c>
      <c r="E15" s="332"/>
      <c r="F15" s="332"/>
      <c r="G15" s="332"/>
      <c r="H15" s="332"/>
      <c r="I15" s="332"/>
      <c r="J15" s="332" t="s">
        <v>55</v>
      </c>
      <c r="K15" s="332"/>
      <c r="L15" s="333"/>
      <c r="M15" s="333"/>
      <c r="N15" s="333"/>
      <c r="O15" s="333"/>
      <c r="P15" s="332" t="s">
        <v>252</v>
      </c>
      <c r="Q15" s="333"/>
      <c r="R15" s="333"/>
      <c r="S15" s="333"/>
      <c r="T15" s="333"/>
      <c r="U15" s="333" t="s">
        <v>9</v>
      </c>
      <c r="V15" s="333"/>
      <c r="W15" s="333"/>
      <c r="X15" s="333" t="s">
        <v>248</v>
      </c>
      <c r="Y15" s="333"/>
      <c r="Z15" s="333"/>
      <c r="AA15" s="333"/>
      <c r="AB15" s="333"/>
      <c r="AC15" s="333"/>
      <c r="AD15" s="333"/>
      <c r="AE15" s="333" t="s">
        <v>249</v>
      </c>
      <c r="AF15" s="333"/>
      <c r="AG15" s="378"/>
      <c r="AH15" s="18"/>
      <c r="AI15" s="18"/>
      <c r="AJ15" s="2" t="s">
        <v>554</v>
      </c>
      <c r="AK15" s="17"/>
      <c r="AR15" s="27" ph="1"/>
      <c r="AS15" s="2" ph="1"/>
      <c r="AT15" s="2" ph="1"/>
      <c r="AU15" s="2" ph="1"/>
      <c r="AV15" s="2" ph="1"/>
      <c r="AW15" s="2" ph="1"/>
      <c r="AX15" s="2" ph="1"/>
      <c r="AY15" s="2" ph="1"/>
      <c r="AZ15" s="2" ph="1"/>
      <c r="BA15" s="2" ph="1"/>
      <c r="BB15" s="2" ph="1"/>
      <c r="BC15" s="2" ph="1"/>
    </row>
    <row r="16" spans="2:55" s="2" customFormat="1" ht="30.2" customHeight="1" x14ac:dyDescent="0.4">
      <c r="B16" s="339" t="s">
        <v>685</v>
      </c>
      <c r="C16" s="340"/>
      <c r="D16" s="329" t="s">
        <v>686</v>
      </c>
      <c r="E16" s="330"/>
      <c r="F16" s="330"/>
      <c r="G16" s="330"/>
      <c r="H16" s="330"/>
      <c r="I16" s="331"/>
      <c r="J16" s="329" t="s">
        <v>687</v>
      </c>
      <c r="K16" s="330"/>
      <c r="L16" s="330"/>
      <c r="M16" s="330"/>
      <c r="N16" s="330"/>
      <c r="O16" s="331"/>
      <c r="P16" s="316"/>
      <c r="Q16" s="316"/>
      <c r="R16" s="316"/>
      <c r="S16" s="316"/>
      <c r="T16" s="316"/>
      <c r="U16" s="382">
        <v>29356</v>
      </c>
      <c r="V16" s="383"/>
      <c r="W16" s="384"/>
      <c r="X16" s="329" t="s">
        <v>699</v>
      </c>
      <c r="Y16" s="330"/>
      <c r="Z16" s="330"/>
      <c r="AA16" s="330"/>
      <c r="AB16" s="330"/>
      <c r="AC16" s="330"/>
      <c r="AD16" s="331"/>
      <c r="AE16" s="329">
        <v>20</v>
      </c>
      <c r="AF16" s="330"/>
      <c r="AG16" s="36" t="s">
        <v>250</v>
      </c>
      <c r="AH16" s="18" t="str">
        <f>IF(B16="○","講師","補助者"&amp;COUNTIF($B$16:B16,""))</f>
        <v>講師</v>
      </c>
      <c r="AI16" s="18" t="str">
        <f>IF(AH16="講師","",IF(D16="","-",D16))</f>
        <v/>
      </c>
      <c r="AJ16" s="2" t="str">
        <f>IF(D16="","-",D16)</f>
        <v>芸術　花子</v>
      </c>
      <c r="AK16" s="17"/>
      <c r="AN16" s="2" t="str">
        <f>IF(AM16="実技","単労","")</f>
        <v/>
      </c>
      <c r="AR16" s="27" ph="1"/>
      <c r="AS16" s="2" ph="1"/>
      <c r="AT16" s="2" ph="1"/>
      <c r="AU16" s="2" ph="1"/>
      <c r="AV16" s="2" ph="1"/>
      <c r="AW16" s="2" ph="1"/>
      <c r="AX16" s="2" ph="1"/>
      <c r="AY16" s="2" ph="1"/>
      <c r="AZ16" s="2" ph="1"/>
      <c r="BA16" s="2" ph="1"/>
      <c r="BB16" s="2" ph="1"/>
      <c r="BC16" s="2" ph="1"/>
    </row>
    <row r="17" spans="2:55" s="2" customFormat="1" ht="30.2" customHeight="1" x14ac:dyDescent="0.4">
      <c r="B17" s="318" t="s">
        <v>449</v>
      </c>
      <c r="C17" s="319"/>
      <c r="D17" s="327" t="s">
        <v>688</v>
      </c>
      <c r="E17" s="327"/>
      <c r="F17" s="327"/>
      <c r="G17" s="327"/>
      <c r="H17" s="327"/>
      <c r="I17" s="327"/>
      <c r="J17" s="327" t="s">
        <v>689</v>
      </c>
      <c r="K17" s="327"/>
      <c r="L17" s="327"/>
      <c r="M17" s="327"/>
      <c r="N17" s="327"/>
      <c r="O17" s="327"/>
      <c r="P17" s="327" t="s">
        <v>698</v>
      </c>
      <c r="Q17" s="327"/>
      <c r="R17" s="327"/>
      <c r="S17" s="327"/>
      <c r="T17" s="327"/>
      <c r="U17" s="328">
        <v>29753</v>
      </c>
      <c r="V17" s="328"/>
      <c r="W17" s="328"/>
      <c r="X17" s="327" t="s">
        <v>699</v>
      </c>
      <c r="Y17" s="327"/>
      <c r="Z17" s="327"/>
      <c r="AA17" s="327"/>
      <c r="AB17" s="327"/>
      <c r="AC17" s="327"/>
      <c r="AD17" s="327"/>
      <c r="AE17" s="329">
        <v>18</v>
      </c>
      <c r="AF17" s="330"/>
      <c r="AG17" s="36" t="s">
        <v>250</v>
      </c>
      <c r="AH17" s="18" t="str">
        <f>IF(B17="○","講師","補助者"&amp;COUNTIF($B$16:B17,""))</f>
        <v>補助者1</v>
      </c>
      <c r="AI17" s="18" t="str">
        <f t="shared" ref="AI17:AI30" si="1">IF(AH17="講師","",IF(D17="","-",D17))</f>
        <v>次代　太郎</v>
      </c>
      <c r="AJ17" s="2" t="str">
        <f t="shared" ref="AJ17:AJ30" si="2">IF(D17="","-",D17)</f>
        <v>次代　太郎</v>
      </c>
      <c r="AK17" s="17"/>
      <c r="AN17" s="2" t="str">
        <f t="shared" ref="AN17:AN30" si="3">IF(AM17="実技","単労","")</f>
        <v/>
      </c>
    </row>
    <row r="18" spans="2:55" s="2" customFormat="1" ht="30.2" customHeight="1" x14ac:dyDescent="0.4">
      <c r="B18" s="318"/>
      <c r="C18" s="319"/>
      <c r="D18" s="327" t="s">
        <v>690</v>
      </c>
      <c r="E18" s="327"/>
      <c r="F18" s="327"/>
      <c r="G18" s="327"/>
      <c r="H18" s="327"/>
      <c r="I18" s="327"/>
      <c r="J18" s="327" t="s">
        <v>691</v>
      </c>
      <c r="K18" s="327"/>
      <c r="L18" s="327"/>
      <c r="M18" s="327"/>
      <c r="N18" s="327"/>
      <c r="O18" s="327"/>
      <c r="P18" s="316"/>
      <c r="Q18" s="316"/>
      <c r="R18" s="316"/>
      <c r="S18" s="316"/>
      <c r="T18" s="316"/>
      <c r="U18" s="328">
        <v>30149</v>
      </c>
      <c r="V18" s="328"/>
      <c r="W18" s="328"/>
      <c r="X18" s="327" t="s">
        <v>700</v>
      </c>
      <c r="Y18" s="327"/>
      <c r="Z18" s="327"/>
      <c r="AA18" s="327"/>
      <c r="AB18" s="327"/>
      <c r="AC18" s="327"/>
      <c r="AD18" s="327"/>
      <c r="AE18" s="329">
        <v>17</v>
      </c>
      <c r="AF18" s="330"/>
      <c r="AG18" s="36" t="s">
        <v>250</v>
      </c>
      <c r="AH18" s="18" t="str">
        <f>IF(B18="○","講師","補助者"&amp;COUNTIF($B$16:B18,""))</f>
        <v>補助者2</v>
      </c>
      <c r="AI18" s="18" t="str">
        <f t="shared" si="1"/>
        <v>音楽　花子</v>
      </c>
      <c r="AJ18" s="2" t="str">
        <f t="shared" si="2"/>
        <v>音楽　花子</v>
      </c>
      <c r="AK18" s="17"/>
      <c r="AN18" s="2" t="str">
        <f t="shared" si="3"/>
        <v/>
      </c>
      <c r="AR18" s="27" ph="1"/>
      <c r="AS18" s="2" ph="1"/>
      <c r="AT18" s="2" ph="1"/>
      <c r="AU18" s="2" ph="1"/>
      <c r="AV18" s="2" ph="1"/>
      <c r="AW18" s="2" ph="1"/>
      <c r="AX18" s="2" ph="1"/>
      <c r="AY18" s="2" ph="1"/>
      <c r="AZ18" s="2" ph="1"/>
      <c r="BA18" s="2" ph="1"/>
      <c r="BB18" s="2" ph="1"/>
      <c r="BC18" s="2" ph="1"/>
    </row>
    <row r="19" spans="2:55" s="2" customFormat="1" ht="30.2" customHeight="1" x14ac:dyDescent="0.4">
      <c r="B19" s="318"/>
      <c r="C19" s="319"/>
      <c r="D19" s="327" t="s">
        <v>692</v>
      </c>
      <c r="E19" s="327"/>
      <c r="F19" s="327"/>
      <c r="G19" s="327"/>
      <c r="H19" s="327"/>
      <c r="I19" s="327"/>
      <c r="J19" s="327" t="s">
        <v>693</v>
      </c>
      <c r="K19" s="327"/>
      <c r="L19" s="327"/>
      <c r="M19" s="327"/>
      <c r="N19" s="327"/>
      <c r="O19" s="327"/>
      <c r="P19" s="316"/>
      <c r="Q19" s="316"/>
      <c r="R19" s="316"/>
      <c r="S19" s="316"/>
      <c r="T19" s="316"/>
      <c r="U19" s="328">
        <v>30546</v>
      </c>
      <c r="V19" s="328"/>
      <c r="W19" s="328"/>
      <c r="X19" s="327" t="s">
        <v>701</v>
      </c>
      <c r="Y19" s="327"/>
      <c r="Z19" s="327"/>
      <c r="AA19" s="327"/>
      <c r="AB19" s="327"/>
      <c r="AC19" s="327"/>
      <c r="AD19" s="327"/>
      <c r="AE19" s="329">
        <v>12</v>
      </c>
      <c r="AF19" s="330"/>
      <c r="AG19" s="36" t="s">
        <v>250</v>
      </c>
      <c r="AH19" s="18" t="str">
        <f>IF(B19="○","講師","補助者"&amp;COUNTIF($B$16:B19,""))</f>
        <v>補助者3</v>
      </c>
      <c r="AI19" s="18" t="str">
        <f t="shared" si="1"/>
        <v>演奏　太郎</v>
      </c>
      <c r="AJ19" s="2" t="str">
        <f t="shared" si="2"/>
        <v>演奏　太郎</v>
      </c>
      <c r="AK19" s="17"/>
      <c r="AN19" s="2" t="str">
        <f t="shared" si="3"/>
        <v/>
      </c>
      <c r="AR19" s="27" ph="1"/>
      <c r="AS19" s="2" ph="1"/>
      <c r="AT19" s="2" ph="1"/>
      <c r="AU19" s="2" ph="1"/>
      <c r="AV19" s="2" ph="1"/>
      <c r="AW19" s="2" ph="1"/>
      <c r="AX19" s="2" ph="1"/>
      <c r="AY19" s="2" ph="1"/>
      <c r="AZ19" s="2" ph="1"/>
      <c r="BA19" s="2" ph="1"/>
      <c r="BB19" s="2" ph="1"/>
      <c r="BC19" s="2" ph="1"/>
    </row>
    <row r="20" spans="2:55" s="2" customFormat="1" ht="30.2" customHeight="1" x14ac:dyDescent="0.4">
      <c r="B20" s="318"/>
      <c r="C20" s="319"/>
      <c r="D20" s="327" t="s">
        <v>694</v>
      </c>
      <c r="E20" s="327"/>
      <c r="F20" s="327"/>
      <c r="G20" s="327"/>
      <c r="H20" s="327"/>
      <c r="I20" s="327"/>
      <c r="J20" s="327" t="s">
        <v>695</v>
      </c>
      <c r="K20" s="327"/>
      <c r="L20" s="327"/>
      <c r="M20" s="327"/>
      <c r="N20" s="327"/>
      <c r="O20" s="327"/>
      <c r="P20" s="316"/>
      <c r="Q20" s="316"/>
      <c r="R20" s="316"/>
      <c r="S20" s="316"/>
      <c r="T20" s="316"/>
      <c r="U20" s="328">
        <v>30944</v>
      </c>
      <c r="V20" s="328"/>
      <c r="W20" s="328"/>
      <c r="X20" s="327" t="s">
        <v>702</v>
      </c>
      <c r="Y20" s="327"/>
      <c r="Z20" s="327"/>
      <c r="AA20" s="327"/>
      <c r="AB20" s="327"/>
      <c r="AC20" s="327"/>
      <c r="AD20" s="327"/>
      <c r="AE20" s="329">
        <v>18</v>
      </c>
      <c r="AF20" s="330"/>
      <c r="AG20" s="36" t="s">
        <v>250</v>
      </c>
      <c r="AH20" s="18" t="str">
        <f>IF(B20="○","講師","補助者"&amp;COUNTIF($B$16:B20,""))</f>
        <v>補助者4</v>
      </c>
      <c r="AI20" s="18" t="str">
        <f t="shared" si="1"/>
        <v>弦楽　花子</v>
      </c>
      <c r="AJ20" s="2" t="str">
        <f t="shared" si="2"/>
        <v>弦楽　花子</v>
      </c>
      <c r="AK20" s="17"/>
      <c r="AN20" s="2" t="str">
        <f t="shared" si="3"/>
        <v/>
      </c>
      <c r="AR20" s="27" ph="1"/>
      <c r="AS20" s="2" ph="1"/>
      <c r="AT20" s="2" ph="1"/>
      <c r="AU20" s="2" ph="1"/>
      <c r="AV20" s="2" ph="1"/>
      <c r="AW20" s="2" ph="1"/>
      <c r="AX20" s="2" ph="1"/>
      <c r="AY20" s="2" ph="1"/>
      <c r="AZ20" s="2" ph="1"/>
      <c r="BA20" s="2" ph="1"/>
      <c r="BB20" s="2" ph="1"/>
      <c r="BC20" s="2" ph="1"/>
    </row>
    <row r="21" spans="2:55" s="2" customFormat="1" ht="30.2" customHeight="1" x14ac:dyDescent="0.4">
      <c r="B21" s="318"/>
      <c r="C21" s="319"/>
      <c r="D21" s="327" t="s">
        <v>696</v>
      </c>
      <c r="E21" s="327"/>
      <c r="F21" s="327"/>
      <c r="G21" s="327"/>
      <c r="H21" s="327"/>
      <c r="I21" s="327"/>
      <c r="J21" s="327" t="s">
        <v>697</v>
      </c>
      <c r="K21" s="327"/>
      <c r="L21" s="327"/>
      <c r="M21" s="327"/>
      <c r="N21" s="327"/>
      <c r="O21" s="327"/>
      <c r="P21" s="316"/>
      <c r="Q21" s="316"/>
      <c r="R21" s="316"/>
      <c r="S21" s="316"/>
      <c r="T21" s="316"/>
      <c r="U21" s="328">
        <v>31340</v>
      </c>
      <c r="V21" s="328"/>
      <c r="W21" s="328"/>
      <c r="X21" s="327" t="s">
        <v>703</v>
      </c>
      <c r="Y21" s="327"/>
      <c r="Z21" s="327"/>
      <c r="AA21" s="327"/>
      <c r="AB21" s="327"/>
      <c r="AC21" s="327"/>
      <c r="AD21" s="327"/>
      <c r="AE21" s="329">
        <v>15</v>
      </c>
      <c r="AF21" s="330"/>
      <c r="AG21" s="36" t="s">
        <v>250</v>
      </c>
      <c r="AH21" s="18" t="str">
        <f>IF(B21="○","講師","補助者"&amp;COUNTIF($B$16:B21,""))</f>
        <v>補助者5</v>
      </c>
      <c r="AI21" s="18" t="str">
        <f t="shared" si="1"/>
        <v>鍵盤　太郎</v>
      </c>
      <c r="AJ21" s="2" t="str">
        <f t="shared" si="2"/>
        <v>鍵盤　太郎</v>
      </c>
      <c r="AK21" s="17"/>
      <c r="AN21" s="2" t="str">
        <f t="shared" si="3"/>
        <v/>
      </c>
      <c r="AR21" s="27" ph="1"/>
      <c r="AS21" s="2" ph="1"/>
      <c r="AT21" s="2" ph="1"/>
      <c r="AU21" s="2" ph="1"/>
      <c r="AV21" s="2" ph="1"/>
      <c r="AW21" s="2" ph="1"/>
      <c r="AX21" s="2" ph="1"/>
      <c r="AY21" s="2" ph="1"/>
      <c r="AZ21" s="2" ph="1"/>
      <c r="BA21" s="2" ph="1"/>
      <c r="BB21" s="2" ph="1"/>
      <c r="BC21" s="2" ph="1"/>
    </row>
    <row r="22" spans="2:55" s="2" customFormat="1" ht="30.2" customHeight="1" x14ac:dyDescent="0.4">
      <c r="B22" s="318"/>
      <c r="C22" s="319"/>
      <c r="D22" s="316"/>
      <c r="E22" s="316"/>
      <c r="F22" s="316"/>
      <c r="G22" s="316"/>
      <c r="H22" s="316"/>
      <c r="I22" s="316"/>
      <c r="J22" s="316"/>
      <c r="K22" s="316"/>
      <c r="L22" s="316"/>
      <c r="M22" s="316"/>
      <c r="N22" s="316"/>
      <c r="O22" s="316"/>
      <c r="P22" s="316"/>
      <c r="Q22" s="316"/>
      <c r="R22" s="316"/>
      <c r="S22" s="316"/>
      <c r="T22" s="316"/>
      <c r="U22" s="326"/>
      <c r="V22" s="326"/>
      <c r="W22" s="326"/>
      <c r="X22" s="316"/>
      <c r="Y22" s="316"/>
      <c r="Z22" s="316"/>
      <c r="AA22" s="316"/>
      <c r="AB22" s="316"/>
      <c r="AC22" s="316"/>
      <c r="AD22" s="316"/>
      <c r="AE22" s="322"/>
      <c r="AF22" s="323"/>
      <c r="AG22" s="36" t="s">
        <v>250</v>
      </c>
      <c r="AH22" s="18" t="str">
        <f>IF(B22="○","講師","補助者"&amp;COUNTIF($B$16:B22,""))</f>
        <v>補助者6</v>
      </c>
      <c r="AI22" s="18" t="str">
        <f t="shared" si="1"/>
        <v>-</v>
      </c>
      <c r="AJ22" s="2" t="str">
        <f t="shared" si="2"/>
        <v>-</v>
      </c>
      <c r="AK22" s="17"/>
      <c r="AN22" s="2" t="str">
        <f t="shared" si="3"/>
        <v/>
      </c>
      <c r="AR22" s="27" ph="1"/>
      <c r="AS22" s="2" ph="1"/>
      <c r="AT22" s="2" ph="1"/>
      <c r="AU22" s="2" ph="1"/>
      <c r="AV22" s="2" ph="1"/>
      <c r="AW22" s="2" ph="1"/>
      <c r="AX22" s="2" ph="1"/>
      <c r="AY22" s="2" ph="1"/>
      <c r="AZ22" s="2" ph="1"/>
      <c r="BA22" s="2" ph="1"/>
      <c r="BB22" s="2" ph="1"/>
      <c r="BC22" s="2" ph="1"/>
    </row>
    <row r="23" spans="2:55" s="2" customFormat="1" ht="30.2" customHeight="1" x14ac:dyDescent="0.4">
      <c r="B23" s="318"/>
      <c r="C23" s="319"/>
      <c r="D23" s="316"/>
      <c r="E23" s="316"/>
      <c r="F23" s="316"/>
      <c r="G23" s="316"/>
      <c r="H23" s="316"/>
      <c r="I23" s="316"/>
      <c r="J23" s="316"/>
      <c r="K23" s="316"/>
      <c r="L23" s="316"/>
      <c r="M23" s="316"/>
      <c r="N23" s="316"/>
      <c r="O23" s="316"/>
      <c r="P23" s="316"/>
      <c r="Q23" s="316"/>
      <c r="R23" s="316"/>
      <c r="S23" s="316"/>
      <c r="T23" s="316"/>
      <c r="U23" s="326"/>
      <c r="V23" s="326"/>
      <c r="W23" s="326"/>
      <c r="X23" s="316"/>
      <c r="Y23" s="316"/>
      <c r="Z23" s="316"/>
      <c r="AA23" s="316"/>
      <c r="AB23" s="316"/>
      <c r="AC23" s="316"/>
      <c r="AD23" s="316"/>
      <c r="AE23" s="322"/>
      <c r="AF23" s="323"/>
      <c r="AG23" s="36" t="s">
        <v>250</v>
      </c>
      <c r="AH23" s="18" t="str">
        <f>IF(B23="○","講師","補助者"&amp;COUNTIF($B$16:B23,""))</f>
        <v>補助者7</v>
      </c>
      <c r="AI23" s="18" t="str">
        <f t="shared" si="1"/>
        <v>-</v>
      </c>
      <c r="AJ23" s="2" t="str">
        <f t="shared" si="2"/>
        <v>-</v>
      </c>
      <c r="AK23" s="17"/>
      <c r="AN23" s="2" t="str">
        <f t="shared" si="3"/>
        <v/>
      </c>
      <c r="AR23" s="27" ph="1"/>
      <c r="AS23" s="2" ph="1"/>
      <c r="AT23" s="2" ph="1"/>
      <c r="AU23" s="2" ph="1"/>
      <c r="AV23" s="2" ph="1"/>
      <c r="AW23" s="2" ph="1"/>
      <c r="AX23" s="2" ph="1"/>
      <c r="AY23" s="2" ph="1"/>
      <c r="AZ23" s="2" ph="1"/>
      <c r="BA23" s="2" ph="1"/>
      <c r="BB23" s="2" ph="1"/>
      <c r="BC23" s="2" ph="1"/>
    </row>
    <row r="24" spans="2:55" s="2" customFormat="1" ht="30.2" customHeight="1" x14ac:dyDescent="0.4">
      <c r="B24" s="318"/>
      <c r="C24" s="319"/>
      <c r="D24" s="316"/>
      <c r="E24" s="316"/>
      <c r="F24" s="316"/>
      <c r="G24" s="316"/>
      <c r="H24" s="316"/>
      <c r="I24" s="316"/>
      <c r="J24" s="316"/>
      <c r="K24" s="316"/>
      <c r="L24" s="316"/>
      <c r="M24" s="316"/>
      <c r="N24" s="316"/>
      <c r="O24" s="316"/>
      <c r="P24" s="316"/>
      <c r="Q24" s="316"/>
      <c r="R24" s="316"/>
      <c r="S24" s="316"/>
      <c r="T24" s="316"/>
      <c r="U24" s="326"/>
      <c r="V24" s="326"/>
      <c r="W24" s="326"/>
      <c r="X24" s="316"/>
      <c r="Y24" s="316"/>
      <c r="Z24" s="316"/>
      <c r="AA24" s="316"/>
      <c r="AB24" s="316"/>
      <c r="AC24" s="316"/>
      <c r="AD24" s="316"/>
      <c r="AE24" s="322"/>
      <c r="AF24" s="323"/>
      <c r="AG24" s="36" t="s">
        <v>250</v>
      </c>
      <c r="AH24" s="18" t="str">
        <f>IF(B24="○","講師","補助者"&amp;COUNTIF($B$16:B24,""))</f>
        <v>補助者8</v>
      </c>
      <c r="AI24" s="18" t="str">
        <f t="shared" si="1"/>
        <v>-</v>
      </c>
      <c r="AJ24" s="2" t="str">
        <f t="shared" si="2"/>
        <v>-</v>
      </c>
      <c r="AK24" s="17"/>
      <c r="AN24" s="2" t="str">
        <f t="shared" si="3"/>
        <v/>
      </c>
      <c r="AR24" s="27" ph="1"/>
      <c r="AS24" s="2" ph="1"/>
      <c r="AT24" s="2" ph="1"/>
      <c r="AU24" s="2" ph="1"/>
      <c r="AV24" s="2" ph="1"/>
      <c r="AW24" s="2" ph="1"/>
      <c r="AX24" s="2" ph="1"/>
      <c r="AY24" s="2" ph="1"/>
      <c r="AZ24" s="2" ph="1"/>
      <c r="BA24" s="2" ph="1"/>
      <c r="BB24" s="2" ph="1"/>
      <c r="BC24" s="2" ph="1"/>
    </row>
    <row r="25" spans="2:55" s="2" customFormat="1" ht="30.2" customHeight="1" x14ac:dyDescent="0.4">
      <c r="B25" s="318"/>
      <c r="C25" s="319"/>
      <c r="D25" s="316"/>
      <c r="E25" s="316"/>
      <c r="F25" s="316"/>
      <c r="G25" s="316"/>
      <c r="H25" s="316"/>
      <c r="I25" s="316"/>
      <c r="J25" s="316"/>
      <c r="K25" s="316"/>
      <c r="L25" s="316"/>
      <c r="M25" s="316"/>
      <c r="N25" s="316"/>
      <c r="O25" s="316"/>
      <c r="P25" s="316"/>
      <c r="Q25" s="316"/>
      <c r="R25" s="316"/>
      <c r="S25" s="316"/>
      <c r="T25" s="316"/>
      <c r="U25" s="326"/>
      <c r="V25" s="326"/>
      <c r="W25" s="326"/>
      <c r="X25" s="316"/>
      <c r="Y25" s="316"/>
      <c r="Z25" s="316"/>
      <c r="AA25" s="316"/>
      <c r="AB25" s="316"/>
      <c r="AC25" s="316"/>
      <c r="AD25" s="316"/>
      <c r="AE25" s="322"/>
      <c r="AF25" s="323"/>
      <c r="AG25" s="36" t="s">
        <v>250</v>
      </c>
      <c r="AH25" s="18" t="str">
        <f>IF(B25="○","講師","補助者"&amp;COUNTIF($B$16:B25,""))</f>
        <v>補助者9</v>
      </c>
      <c r="AI25" s="18" t="str">
        <f t="shared" si="1"/>
        <v>-</v>
      </c>
      <c r="AJ25" s="2" t="str">
        <f t="shared" si="2"/>
        <v>-</v>
      </c>
      <c r="AK25" s="17"/>
      <c r="AN25" s="2" t="str">
        <f t="shared" si="3"/>
        <v/>
      </c>
      <c r="AR25" s="27" ph="1"/>
      <c r="AS25" s="2" ph="1"/>
      <c r="AT25" s="2" ph="1"/>
      <c r="AU25" s="2" ph="1"/>
      <c r="AV25" s="2" ph="1"/>
      <c r="AW25" s="2" ph="1"/>
      <c r="AX25" s="2" ph="1"/>
      <c r="AY25" s="2" ph="1"/>
      <c r="AZ25" s="2" ph="1"/>
      <c r="BA25" s="2" ph="1"/>
      <c r="BB25" s="2" ph="1"/>
      <c r="BC25" s="2" ph="1"/>
    </row>
    <row r="26" spans="2:55" s="2" customFormat="1" ht="30.2" customHeight="1" x14ac:dyDescent="0.4">
      <c r="B26" s="318"/>
      <c r="C26" s="319"/>
      <c r="D26" s="316"/>
      <c r="E26" s="316"/>
      <c r="F26" s="316"/>
      <c r="G26" s="316"/>
      <c r="H26" s="316"/>
      <c r="I26" s="316"/>
      <c r="J26" s="316"/>
      <c r="K26" s="316"/>
      <c r="L26" s="316"/>
      <c r="M26" s="316"/>
      <c r="N26" s="316"/>
      <c r="O26" s="316"/>
      <c r="P26" s="316"/>
      <c r="Q26" s="316"/>
      <c r="R26" s="316"/>
      <c r="S26" s="316"/>
      <c r="T26" s="316"/>
      <c r="U26" s="326"/>
      <c r="V26" s="326"/>
      <c r="W26" s="326"/>
      <c r="X26" s="316"/>
      <c r="Y26" s="316"/>
      <c r="Z26" s="316"/>
      <c r="AA26" s="316"/>
      <c r="AB26" s="316"/>
      <c r="AC26" s="316"/>
      <c r="AD26" s="316"/>
      <c r="AE26" s="322"/>
      <c r="AF26" s="323"/>
      <c r="AG26" s="36" t="s">
        <v>250</v>
      </c>
      <c r="AH26" s="18" t="str">
        <f>IF(B26="○","講師","補助者"&amp;COUNTIF($B$16:B26,""))</f>
        <v>補助者10</v>
      </c>
      <c r="AI26" s="18" t="str">
        <f t="shared" si="1"/>
        <v>-</v>
      </c>
      <c r="AJ26" s="2" t="str">
        <f t="shared" si="2"/>
        <v>-</v>
      </c>
      <c r="AK26" s="17"/>
      <c r="AN26" s="2" t="str">
        <f t="shared" si="3"/>
        <v/>
      </c>
      <c r="AR26" s="27" ph="1"/>
      <c r="AS26" s="2" ph="1"/>
      <c r="AT26" s="2" ph="1"/>
      <c r="AU26" s="2" ph="1"/>
      <c r="AV26" s="2" ph="1"/>
      <c r="AW26" s="2" ph="1"/>
      <c r="AX26" s="2" ph="1"/>
      <c r="AY26" s="2" ph="1"/>
      <c r="AZ26" s="2" ph="1"/>
      <c r="BA26" s="2" ph="1"/>
      <c r="BB26" s="2" ph="1"/>
      <c r="BC26" s="2" ph="1"/>
    </row>
    <row r="27" spans="2:55" s="2" customFormat="1" ht="30.2" customHeight="1" x14ac:dyDescent="0.4">
      <c r="B27" s="318"/>
      <c r="C27" s="319"/>
      <c r="D27" s="316"/>
      <c r="E27" s="316"/>
      <c r="F27" s="316"/>
      <c r="G27" s="316"/>
      <c r="H27" s="316"/>
      <c r="I27" s="316"/>
      <c r="J27" s="316"/>
      <c r="K27" s="316"/>
      <c r="L27" s="316"/>
      <c r="M27" s="316"/>
      <c r="N27" s="316"/>
      <c r="O27" s="316"/>
      <c r="P27" s="316"/>
      <c r="Q27" s="316"/>
      <c r="R27" s="316"/>
      <c r="S27" s="316"/>
      <c r="T27" s="316"/>
      <c r="U27" s="326"/>
      <c r="V27" s="326"/>
      <c r="W27" s="326"/>
      <c r="X27" s="316"/>
      <c r="Y27" s="316"/>
      <c r="Z27" s="316"/>
      <c r="AA27" s="316"/>
      <c r="AB27" s="316"/>
      <c r="AC27" s="316"/>
      <c r="AD27" s="316"/>
      <c r="AE27" s="322"/>
      <c r="AF27" s="323"/>
      <c r="AG27" s="36" t="s">
        <v>250</v>
      </c>
      <c r="AH27" s="18" t="str">
        <f>IF(B27="○","講師","補助者"&amp;COUNTIF($B$16:B27,""))</f>
        <v>補助者11</v>
      </c>
      <c r="AI27" s="18" t="str">
        <f t="shared" si="1"/>
        <v>-</v>
      </c>
      <c r="AJ27" s="2" t="str">
        <f t="shared" si="2"/>
        <v>-</v>
      </c>
      <c r="AK27" s="17"/>
      <c r="AN27" s="2" t="str">
        <f t="shared" si="3"/>
        <v/>
      </c>
      <c r="AR27" s="27" ph="1"/>
      <c r="AS27" s="2" ph="1"/>
      <c r="AT27" s="2" ph="1"/>
      <c r="AU27" s="2" ph="1"/>
      <c r="AV27" s="2" ph="1"/>
      <c r="AW27" s="2" ph="1"/>
      <c r="AX27" s="2" ph="1"/>
      <c r="AY27" s="2" ph="1"/>
      <c r="AZ27" s="2" ph="1"/>
      <c r="BA27" s="2" ph="1"/>
      <c r="BB27" s="2" ph="1"/>
      <c r="BC27" s="2" ph="1"/>
    </row>
    <row r="28" spans="2:55" s="2" customFormat="1" ht="30.2" customHeight="1" x14ac:dyDescent="0.4">
      <c r="B28" s="318"/>
      <c r="C28" s="319"/>
      <c r="D28" s="316"/>
      <c r="E28" s="316"/>
      <c r="F28" s="316"/>
      <c r="G28" s="316"/>
      <c r="H28" s="316"/>
      <c r="I28" s="316"/>
      <c r="J28" s="316"/>
      <c r="K28" s="316"/>
      <c r="L28" s="316"/>
      <c r="M28" s="316"/>
      <c r="N28" s="316"/>
      <c r="O28" s="316"/>
      <c r="P28" s="316"/>
      <c r="Q28" s="316"/>
      <c r="R28" s="316"/>
      <c r="S28" s="316"/>
      <c r="T28" s="316"/>
      <c r="U28" s="326"/>
      <c r="V28" s="326"/>
      <c r="W28" s="326"/>
      <c r="X28" s="316"/>
      <c r="Y28" s="316"/>
      <c r="Z28" s="316"/>
      <c r="AA28" s="316"/>
      <c r="AB28" s="316"/>
      <c r="AC28" s="316"/>
      <c r="AD28" s="316"/>
      <c r="AE28" s="322"/>
      <c r="AF28" s="323"/>
      <c r="AG28" s="36" t="s">
        <v>250</v>
      </c>
      <c r="AH28" s="18" t="str">
        <f>IF(B28="○","講師","補助者"&amp;COUNTIF($B$16:B28,""))</f>
        <v>補助者12</v>
      </c>
      <c r="AI28" s="18" t="str">
        <f t="shared" si="1"/>
        <v>-</v>
      </c>
      <c r="AJ28" s="2" t="str">
        <f t="shared" si="2"/>
        <v>-</v>
      </c>
      <c r="AK28" s="17"/>
      <c r="AN28" s="2" t="str">
        <f t="shared" si="3"/>
        <v/>
      </c>
      <c r="AR28" s="27" ph="1"/>
      <c r="AS28" s="2" ph="1"/>
      <c r="AT28" s="2" ph="1"/>
      <c r="AU28" s="2" ph="1"/>
      <c r="AV28" s="2" ph="1"/>
      <c r="AW28" s="2" ph="1"/>
      <c r="AX28" s="2" ph="1"/>
      <c r="AY28" s="2" ph="1"/>
      <c r="AZ28" s="2" ph="1"/>
      <c r="BA28" s="2" ph="1"/>
      <c r="BB28" s="2" ph="1"/>
      <c r="BC28" s="2" ph="1"/>
    </row>
    <row r="29" spans="2:55" s="2" customFormat="1" ht="30.2" customHeight="1" x14ac:dyDescent="0.4">
      <c r="B29" s="318"/>
      <c r="C29" s="319"/>
      <c r="D29" s="316"/>
      <c r="E29" s="316"/>
      <c r="F29" s="316"/>
      <c r="G29" s="316"/>
      <c r="H29" s="316"/>
      <c r="I29" s="316"/>
      <c r="J29" s="316"/>
      <c r="K29" s="316"/>
      <c r="L29" s="316"/>
      <c r="M29" s="316"/>
      <c r="N29" s="316"/>
      <c r="O29" s="316"/>
      <c r="P29" s="316"/>
      <c r="Q29" s="316"/>
      <c r="R29" s="316"/>
      <c r="S29" s="316"/>
      <c r="T29" s="316"/>
      <c r="U29" s="326"/>
      <c r="V29" s="326"/>
      <c r="W29" s="326"/>
      <c r="X29" s="316"/>
      <c r="Y29" s="316"/>
      <c r="Z29" s="316"/>
      <c r="AA29" s="316"/>
      <c r="AB29" s="316"/>
      <c r="AC29" s="316"/>
      <c r="AD29" s="316"/>
      <c r="AE29" s="322"/>
      <c r="AF29" s="323"/>
      <c r="AG29" s="36" t="s">
        <v>250</v>
      </c>
      <c r="AH29" s="18" t="str">
        <f>IF(B29="○","講師","補助者"&amp;COUNTIF($B$16:B29,""))</f>
        <v>補助者13</v>
      </c>
      <c r="AI29" s="18" t="str">
        <f t="shared" si="1"/>
        <v>-</v>
      </c>
      <c r="AJ29" s="2" t="str">
        <f t="shared" si="2"/>
        <v>-</v>
      </c>
      <c r="AK29" s="17"/>
      <c r="AN29" s="2" t="str">
        <f t="shared" si="3"/>
        <v/>
      </c>
      <c r="AR29" s="27" ph="1"/>
      <c r="AS29" s="2" ph="1"/>
      <c r="AT29" s="2" ph="1"/>
      <c r="AU29" s="2" ph="1"/>
      <c r="AV29" s="2" ph="1"/>
      <c r="AW29" s="2" ph="1"/>
      <c r="AX29" s="2" ph="1"/>
      <c r="AY29" s="2" ph="1"/>
      <c r="AZ29" s="2" ph="1"/>
      <c r="BA29" s="2" ph="1"/>
      <c r="BB29" s="2" ph="1"/>
      <c r="BC29" s="2" ph="1"/>
    </row>
    <row r="30" spans="2:55" s="2" customFormat="1" ht="30.2" customHeight="1" thickBot="1" x14ac:dyDescent="0.45">
      <c r="B30" s="320"/>
      <c r="C30" s="321"/>
      <c r="D30" s="317"/>
      <c r="E30" s="317"/>
      <c r="F30" s="317"/>
      <c r="G30" s="317"/>
      <c r="H30" s="317"/>
      <c r="I30" s="317"/>
      <c r="J30" s="317"/>
      <c r="K30" s="317"/>
      <c r="L30" s="317"/>
      <c r="M30" s="317"/>
      <c r="N30" s="317"/>
      <c r="O30" s="317"/>
      <c r="P30" s="317"/>
      <c r="Q30" s="317"/>
      <c r="R30" s="317"/>
      <c r="S30" s="317"/>
      <c r="T30" s="317"/>
      <c r="U30" s="326"/>
      <c r="V30" s="326"/>
      <c r="W30" s="326"/>
      <c r="X30" s="317"/>
      <c r="Y30" s="317"/>
      <c r="Z30" s="317"/>
      <c r="AA30" s="317"/>
      <c r="AB30" s="317"/>
      <c r="AC30" s="317"/>
      <c r="AD30" s="317"/>
      <c r="AE30" s="324"/>
      <c r="AF30" s="325"/>
      <c r="AG30" s="37" t="s">
        <v>250</v>
      </c>
      <c r="AH30" s="18" t="str">
        <f>IF(B30="○","講師","補助者"&amp;COUNTIF($B$16:B30,""))</f>
        <v>補助者14</v>
      </c>
      <c r="AI30" s="18" t="str">
        <f t="shared" si="1"/>
        <v>-</v>
      </c>
      <c r="AJ30" s="2" t="str">
        <f t="shared" si="2"/>
        <v>-</v>
      </c>
      <c r="AK30" s="17"/>
      <c r="AN30" s="2" t="str">
        <f t="shared" si="3"/>
        <v/>
      </c>
      <c r="AR30" s="27" ph="1"/>
      <c r="AS30" s="2" ph="1"/>
      <c r="AT30" s="2" ph="1"/>
      <c r="AU30" s="2" ph="1"/>
      <c r="AV30" s="2" ph="1"/>
      <c r="AW30" s="2" ph="1"/>
      <c r="AX30" s="2" ph="1"/>
      <c r="AY30" s="2" ph="1"/>
      <c r="AZ30" s="2" ph="1"/>
      <c r="BA30" s="2" ph="1"/>
      <c r="BB30" s="2" ph="1"/>
      <c r="BC30" s="2" ph="1"/>
    </row>
    <row r="31" spans="2:55" ht="13.7" customHeight="1" x14ac:dyDescent="0.4">
      <c r="B31" s="315" t="s">
        <v>256</v>
      </c>
      <c r="C31" s="315"/>
      <c r="D31" s="315"/>
      <c r="E31" s="315"/>
      <c r="F31" s="315"/>
      <c r="G31" s="315"/>
      <c r="H31" s="315"/>
      <c r="I31" s="315"/>
      <c r="J31" s="315"/>
      <c r="K31" s="315"/>
      <c r="L31" s="315"/>
      <c r="M31" s="315"/>
      <c r="N31" s="315"/>
      <c r="O31" s="315"/>
      <c r="P31" s="315"/>
      <c r="Q31" s="315"/>
      <c r="R31" s="315"/>
      <c r="S31" s="315"/>
      <c r="T31" s="315"/>
      <c r="U31" s="315"/>
      <c r="V31" s="315"/>
      <c r="W31" s="315"/>
      <c r="X31" s="315"/>
      <c r="Y31" s="315"/>
      <c r="Z31" s="315"/>
      <c r="AA31" s="315"/>
      <c r="AB31" s="315"/>
      <c r="AC31" s="315"/>
      <c r="AD31" s="315"/>
      <c r="AE31" s="315"/>
      <c r="AF31" s="315"/>
      <c r="AG31" s="315"/>
      <c r="AN31" s="38"/>
      <c r="AW31" s="18" ph="1"/>
      <c r="AX31" s="18" ph="1"/>
      <c r="AY31" s="18" ph="1"/>
    </row>
    <row r="32" spans="2:55" ht="27.75" x14ac:dyDescent="0.4">
      <c r="AW32" s="18" ph="1"/>
      <c r="AX32" s="18" ph="1"/>
      <c r="AY32" s="18" ph="1"/>
    </row>
    <row r="33" spans="49:51" ht="27.75" x14ac:dyDescent="0.4">
      <c r="AW33" s="18" ph="1"/>
      <c r="AX33" s="18" ph="1"/>
      <c r="AY33" s="18" ph="1"/>
    </row>
    <row r="34" spans="49:51" ht="27.75" x14ac:dyDescent="0.4">
      <c r="AW34" s="18" ph="1"/>
      <c r="AX34" s="18" ph="1"/>
      <c r="AY34" s="18" ph="1"/>
    </row>
    <row r="35" spans="49:51" ht="27.75" x14ac:dyDescent="0.4">
      <c r="AW35" s="18" ph="1"/>
      <c r="AX35" s="18" ph="1"/>
      <c r="AY35" s="18" ph="1"/>
    </row>
    <row r="36" spans="49:51" ht="27.75" x14ac:dyDescent="0.4">
      <c r="AW36" s="18" ph="1"/>
      <c r="AX36" s="18" ph="1"/>
      <c r="AY36" s="18" ph="1"/>
    </row>
    <row r="37" spans="49:51" ht="27.75" x14ac:dyDescent="0.4">
      <c r="AW37" s="18" ph="1"/>
      <c r="AX37" s="18" ph="1"/>
      <c r="AY37" s="18" ph="1"/>
    </row>
    <row r="38" spans="49:51" ht="27.75" x14ac:dyDescent="0.4">
      <c r="AW38" s="18" ph="1"/>
      <c r="AX38" s="18" ph="1"/>
      <c r="AY38" s="18" ph="1"/>
    </row>
    <row r="39" spans="49:51" ht="27.75" x14ac:dyDescent="0.4">
      <c r="AW39" s="18" ph="1"/>
      <c r="AX39" s="18" ph="1"/>
      <c r="AY39" s="18" ph="1"/>
    </row>
    <row r="40" spans="49:51" ht="27.75" x14ac:dyDescent="0.4">
      <c r="AW40" s="18" ph="1"/>
      <c r="AX40" s="18" ph="1"/>
      <c r="AY40" s="18" ph="1"/>
    </row>
    <row r="41" spans="49:51" ht="27.75" x14ac:dyDescent="0.4">
      <c r="AW41" s="18" ph="1"/>
      <c r="AX41" s="18" ph="1"/>
      <c r="AY41" s="18" ph="1"/>
    </row>
    <row r="42" spans="49:51" ht="27.75" x14ac:dyDescent="0.4">
      <c r="AW42" s="18" ph="1"/>
      <c r="AX42" s="18" ph="1"/>
      <c r="AY42" s="18" ph="1"/>
    </row>
    <row r="43" spans="49:51" ht="27.75" x14ac:dyDescent="0.4">
      <c r="AW43" s="18" ph="1"/>
      <c r="AX43" s="18" ph="1"/>
      <c r="AY43" s="18" ph="1"/>
    </row>
    <row r="44" spans="49:51" ht="27.75" x14ac:dyDescent="0.4">
      <c r="AW44" s="18" ph="1"/>
      <c r="AX44" s="18" ph="1"/>
      <c r="AY44" s="18" ph="1"/>
    </row>
    <row r="45" spans="49:51" ht="27.75" x14ac:dyDescent="0.4">
      <c r="AW45" s="18" ph="1"/>
      <c r="AX45" s="18" ph="1"/>
      <c r="AY45" s="18" ph="1"/>
    </row>
    <row r="46" spans="49:51" ht="27.75" x14ac:dyDescent="0.4">
      <c r="AW46" s="18" ph="1"/>
      <c r="AX46" s="18" ph="1"/>
      <c r="AY46" s="18" ph="1"/>
    </row>
    <row r="47" spans="49:51" ht="27.75" x14ac:dyDescent="0.4">
      <c r="AW47" s="18" ph="1"/>
      <c r="AX47" s="18" ph="1"/>
      <c r="AY47" s="18" ph="1"/>
    </row>
    <row r="48" spans="49:51" ht="27.75" x14ac:dyDescent="0.4">
      <c r="AW48" s="18" ph="1"/>
      <c r="AX48" s="18" ph="1"/>
      <c r="AY48" s="18" ph="1"/>
    </row>
    <row r="49" spans="49:51" ht="27.75" x14ac:dyDescent="0.4">
      <c r="AW49" s="18" ph="1"/>
      <c r="AX49" s="18" ph="1"/>
      <c r="AY49" s="18" ph="1"/>
    </row>
    <row r="50" spans="49:51" ht="27.75" x14ac:dyDescent="0.4">
      <c r="AW50" s="18" ph="1"/>
      <c r="AX50" s="18" ph="1"/>
      <c r="AY50" s="18" ph="1"/>
    </row>
    <row r="51" spans="49:51" ht="27.75" x14ac:dyDescent="0.4">
      <c r="AW51" s="18" ph="1"/>
      <c r="AX51" s="18" ph="1"/>
      <c r="AY51" s="18" ph="1"/>
    </row>
  </sheetData>
  <sheetProtection formatRows="0" selectLockedCells="1"/>
  <mergeCells count="137">
    <mergeCell ref="D23:I23"/>
    <mergeCell ref="D24:I24"/>
    <mergeCell ref="D25:I25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U28:W28"/>
    <mergeCell ref="U29:W29"/>
    <mergeCell ref="U30:W30"/>
    <mergeCell ref="U15:W15"/>
    <mergeCell ref="J18:O18"/>
    <mergeCell ref="U16:W16"/>
    <mergeCell ref="U17:W17"/>
    <mergeCell ref="U18:W18"/>
    <mergeCell ref="P18:T18"/>
    <mergeCell ref="J25:O25"/>
    <mergeCell ref="P25:T25"/>
    <mergeCell ref="J24:O24"/>
    <mergeCell ref="P24:T24"/>
    <mergeCell ref="U25:W25"/>
    <mergeCell ref="U26:W26"/>
    <mergeCell ref="U24:W24"/>
    <mergeCell ref="J28:O28"/>
    <mergeCell ref="P28:T28"/>
    <mergeCell ref="J27:O27"/>
    <mergeCell ref="P27:T27"/>
    <mergeCell ref="B14:V14"/>
    <mergeCell ref="X15:AD15"/>
    <mergeCell ref="X16:AD16"/>
    <mergeCell ref="X17:AD17"/>
    <mergeCell ref="X18:AD18"/>
    <mergeCell ref="X19:AD19"/>
    <mergeCell ref="X20:AD20"/>
    <mergeCell ref="X21:AD21"/>
    <mergeCell ref="X22:AD22"/>
    <mergeCell ref="D17:I17"/>
    <mergeCell ref="D18:I18"/>
    <mergeCell ref="D19:I19"/>
    <mergeCell ref="D20:I20"/>
    <mergeCell ref="D21:I21"/>
    <mergeCell ref="D22:I22"/>
    <mergeCell ref="J17:O17"/>
    <mergeCell ref="P17:T17"/>
    <mergeCell ref="J19:O19"/>
    <mergeCell ref="P19:T19"/>
    <mergeCell ref="U19:W19"/>
    <mergeCell ref="F12:AG12"/>
    <mergeCell ref="B6:E6"/>
    <mergeCell ref="B7:E8"/>
    <mergeCell ref="B11:E11"/>
    <mergeCell ref="F6:AG6"/>
    <mergeCell ref="F7:AG7"/>
    <mergeCell ref="AE25:AF25"/>
    <mergeCell ref="AE26:AF26"/>
    <mergeCell ref="AE27:AF27"/>
    <mergeCell ref="AE15:AG15"/>
    <mergeCell ref="Z14:AA14"/>
    <mergeCell ref="AC14:AD14"/>
    <mergeCell ref="AE18:AF18"/>
    <mergeCell ref="AE19:AF19"/>
    <mergeCell ref="AE24:AF24"/>
    <mergeCell ref="X24:AD24"/>
    <mergeCell ref="X25:AD25"/>
    <mergeCell ref="X26:AD26"/>
    <mergeCell ref="X27:AD27"/>
    <mergeCell ref="X23:AD23"/>
    <mergeCell ref="AE17:AF17"/>
    <mergeCell ref="AE20:AF20"/>
    <mergeCell ref="AE21:AF21"/>
    <mergeCell ref="AE22:AF22"/>
    <mergeCell ref="B2:D2"/>
    <mergeCell ref="J16:O16"/>
    <mergeCell ref="P16:T16"/>
    <mergeCell ref="J15:O15"/>
    <mergeCell ref="P15:T15"/>
    <mergeCell ref="F8:H8"/>
    <mergeCell ref="I8:Q8"/>
    <mergeCell ref="S8:AE8"/>
    <mergeCell ref="B15:C15"/>
    <mergeCell ref="D15:I15"/>
    <mergeCell ref="D16:I16"/>
    <mergeCell ref="B16:C16"/>
    <mergeCell ref="E2:AD3"/>
    <mergeCell ref="AE16:AF16"/>
    <mergeCell ref="B9:E10"/>
    <mergeCell ref="G9:Q9"/>
    <mergeCell ref="F10:AG10"/>
    <mergeCell ref="B5:AG5"/>
    <mergeCell ref="B12:E12"/>
    <mergeCell ref="F11:H11"/>
    <mergeCell ref="J11:M11"/>
    <mergeCell ref="O11:Q11"/>
    <mergeCell ref="R11:U11"/>
    <mergeCell ref="V11:AG11"/>
    <mergeCell ref="AE23:AF23"/>
    <mergeCell ref="J21:O21"/>
    <mergeCell ref="P21:T21"/>
    <mergeCell ref="J20:O20"/>
    <mergeCell ref="P20:T20"/>
    <mergeCell ref="J22:O22"/>
    <mergeCell ref="P22:T22"/>
    <mergeCell ref="J23:O23"/>
    <mergeCell ref="P23:T23"/>
    <mergeCell ref="U20:W20"/>
    <mergeCell ref="U21:W21"/>
    <mergeCell ref="U22:W22"/>
    <mergeCell ref="U23:W23"/>
    <mergeCell ref="B31:AG31"/>
    <mergeCell ref="D29:I29"/>
    <mergeCell ref="D30:I30"/>
    <mergeCell ref="B29:C29"/>
    <mergeCell ref="B30:C30"/>
    <mergeCell ref="D26:I26"/>
    <mergeCell ref="D27:I27"/>
    <mergeCell ref="D28:I28"/>
    <mergeCell ref="B26:C26"/>
    <mergeCell ref="B27:C27"/>
    <mergeCell ref="B28:C28"/>
    <mergeCell ref="J26:O26"/>
    <mergeCell ref="P26:T26"/>
    <mergeCell ref="J30:O30"/>
    <mergeCell ref="P30:T30"/>
    <mergeCell ref="J29:O29"/>
    <mergeCell ref="P29:T29"/>
    <mergeCell ref="AE28:AF28"/>
    <mergeCell ref="AE29:AF29"/>
    <mergeCell ref="AE30:AF30"/>
    <mergeCell ref="X28:AD28"/>
    <mergeCell ref="X29:AD29"/>
    <mergeCell ref="X30:AD30"/>
    <mergeCell ref="U27:W27"/>
  </mergeCells>
  <phoneticPr fontId="3"/>
  <conditionalFormatting sqref="F6:AG6">
    <cfRule type="containsBlanks" dxfId="136" priority="9" stopIfTrue="1">
      <formula>LEN(TRIM(F6))=0</formula>
    </cfRule>
  </conditionalFormatting>
  <conditionalFormatting sqref="F7:AG7">
    <cfRule type="containsBlanks" dxfId="135" priority="10" stopIfTrue="1">
      <formula>LEN(TRIM(F7))=0</formula>
    </cfRule>
  </conditionalFormatting>
  <conditionalFormatting sqref="I8:Q8">
    <cfRule type="containsBlanks" dxfId="134" priority="11" stopIfTrue="1">
      <formula>LEN(TRIM(I8))=0</formula>
    </cfRule>
  </conditionalFormatting>
  <conditionalFormatting sqref="F11:H11">
    <cfRule type="containsBlanks" dxfId="133" priority="12" stopIfTrue="1">
      <formula>LEN(TRIM(F11))=0</formula>
    </cfRule>
  </conditionalFormatting>
  <conditionalFormatting sqref="J11:M11">
    <cfRule type="containsBlanks" dxfId="132" priority="13" stopIfTrue="1">
      <formula>LEN(TRIM(J11))=0</formula>
    </cfRule>
  </conditionalFormatting>
  <conditionalFormatting sqref="O11:Q11">
    <cfRule type="containsBlanks" dxfId="131" priority="14" stopIfTrue="1">
      <formula>LEN(TRIM(O11))=0</formula>
    </cfRule>
  </conditionalFormatting>
  <conditionalFormatting sqref="V11:AG11">
    <cfRule type="containsBlanks" dxfId="130" priority="15" stopIfTrue="1">
      <formula>LEN(TRIM(V11))=0</formula>
    </cfRule>
  </conditionalFormatting>
  <conditionalFormatting sqref="F12:AG12">
    <cfRule type="containsBlanks" dxfId="129" priority="16" stopIfTrue="1">
      <formula>LEN(TRIM(F12))=0</formula>
    </cfRule>
  </conditionalFormatting>
  <conditionalFormatting sqref="Z14:AA14">
    <cfRule type="containsBlanks" dxfId="128" priority="17" stopIfTrue="1">
      <formula>LEN(TRIM(Z14))=0</formula>
    </cfRule>
  </conditionalFormatting>
  <conditionalFormatting sqref="AC14:AD14">
    <cfRule type="containsBlanks" dxfId="127" priority="18" stopIfTrue="1">
      <formula>LEN(TRIM(AC14))=0</formula>
    </cfRule>
  </conditionalFormatting>
  <conditionalFormatting sqref="B16:C30">
    <cfRule type="containsBlanks" dxfId="126" priority="19" stopIfTrue="1">
      <formula>LEN(TRIM(B16))=0</formula>
    </cfRule>
  </conditionalFormatting>
  <conditionalFormatting sqref="P16:T16">
    <cfRule type="containsBlanks" dxfId="125" priority="22" stopIfTrue="1">
      <formula>LEN(TRIM(P16))=0</formula>
    </cfRule>
  </conditionalFormatting>
  <conditionalFormatting sqref="U22:W30">
    <cfRule type="containsBlanks" dxfId="124" priority="23" stopIfTrue="1">
      <formula>LEN(TRIM(U22))=0</formula>
    </cfRule>
  </conditionalFormatting>
  <conditionalFormatting sqref="AE16:AF16">
    <cfRule type="containsBlanks" dxfId="123" priority="25" stopIfTrue="1">
      <formula>LEN(TRIM(AE16))=0</formula>
    </cfRule>
  </conditionalFormatting>
  <conditionalFormatting sqref="D22:T30 X22:AF30 P18:T21 AE17:AF21">
    <cfRule type="containsBlanks" dxfId="122" priority="27" stopIfTrue="1">
      <formula>LEN(TRIM(D17))=0</formula>
    </cfRule>
  </conditionalFormatting>
  <conditionalFormatting sqref="G9">
    <cfRule type="containsBlanks" dxfId="121" priority="28" stopIfTrue="1">
      <formula>LEN(TRIM(G9))=0</formula>
    </cfRule>
  </conditionalFormatting>
  <conditionalFormatting sqref="F10:AG10">
    <cfRule type="containsBlanks" dxfId="120" priority="29" stopIfTrue="1">
      <formula>LEN(TRIM(F10))=0</formula>
    </cfRule>
  </conditionalFormatting>
  <conditionalFormatting sqref="D16:I16">
    <cfRule type="containsBlanks" dxfId="119" priority="5" stopIfTrue="1">
      <formula>LEN(TRIM(D16))=0</formula>
    </cfRule>
  </conditionalFormatting>
  <conditionalFormatting sqref="J16:O16">
    <cfRule type="containsBlanks" dxfId="118" priority="6" stopIfTrue="1">
      <formula>LEN(TRIM(J16))=0</formula>
    </cfRule>
  </conditionalFormatting>
  <conditionalFormatting sqref="D17:I17">
    <cfRule type="containsBlanks" dxfId="117" priority="7" stopIfTrue="1">
      <formula>LEN(TRIM(D17))=0</formula>
    </cfRule>
  </conditionalFormatting>
  <conditionalFormatting sqref="D17:O21">
    <cfRule type="containsBlanks" dxfId="116" priority="8" stopIfTrue="1">
      <formula>LEN(TRIM(D17))=0</formula>
    </cfRule>
  </conditionalFormatting>
  <conditionalFormatting sqref="P17:T17">
    <cfRule type="containsBlanks" dxfId="115" priority="4" stopIfTrue="1">
      <formula>LEN(TRIM(P17))=0</formula>
    </cfRule>
  </conditionalFormatting>
  <conditionalFormatting sqref="U16:W21">
    <cfRule type="containsBlanks" dxfId="114" priority="1" stopIfTrue="1">
      <formula>LEN(TRIM(U16))=0</formula>
    </cfRule>
  </conditionalFormatting>
  <conditionalFormatting sqref="X16:AD16">
    <cfRule type="containsBlanks" dxfId="113" priority="2" stopIfTrue="1">
      <formula>LEN(TRIM(X16))=0</formula>
    </cfRule>
  </conditionalFormatting>
  <conditionalFormatting sqref="X17:AD21">
    <cfRule type="containsBlanks" dxfId="112" priority="3" stopIfTrue="1">
      <formula>LEN(TRIM(X17))=0</formula>
    </cfRule>
  </conditionalFormatting>
  <dataValidations count="3">
    <dataValidation type="list" allowBlank="1" showInputMessage="1" showErrorMessage="1" sqref="B16:B30">
      <formula1>$AG$14</formula1>
    </dataValidation>
    <dataValidation type="list" allowBlank="1" showInputMessage="1" showErrorMessage="1" sqref="AC14:AD14">
      <formula1>日</formula1>
    </dataValidation>
    <dataValidation type="list" allowBlank="1" showInputMessage="1" showErrorMessage="1" sqref="Z14:AA14">
      <formula1>"9,10"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17</xdr:col>
                    <xdr:colOff>9525</xdr:colOff>
                    <xdr:row>7</xdr:row>
                    <xdr:rowOff>0</xdr:rowOff>
                  </from>
                  <to>
                    <xdr:col>18</xdr:col>
                    <xdr:colOff>0</xdr:colOff>
                    <xdr:row>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FC000"/>
  </sheetPr>
  <dimension ref="C1:BH179"/>
  <sheetViews>
    <sheetView showGridLines="0" zoomScaleNormal="100" zoomScaleSheetLayoutView="85" workbookViewId="0">
      <selection activeCell="BJ1" sqref="BJ1"/>
    </sheetView>
  </sheetViews>
  <sheetFormatPr defaultColWidth="3.125" defaultRowHeight="19.5" x14ac:dyDescent="0.4"/>
  <cols>
    <col min="1" max="2" width="3.125" style="2"/>
    <col min="3" max="7" width="3.125" style="27" customWidth="1"/>
    <col min="8" max="9" width="3.125" style="2"/>
    <col min="10" max="11" width="3.125" style="2" customWidth="1"/>
    <col min="12" max="18" width="3.125" style="2"/>
    <col min="19" max="20" width="3.125" style="2" customWidth="1"/>
    <col min="21" max="21" width="3.125" style="2"/>
    <col min="22" max="22" width="3.125" style="2" customWidth="1"/>
    <col min="23" max="24" width="3.125" style="2"/>
    <col min="25" max="25" width="3.125" style="2" customWidth="1"/>
    <col min="26" max="26" width="3.125" style="2"/>
    <col min="27" max="27" width="3.125" style="2" customWidth="1"/>
    <col min="28" max="33" width="3.125" style="2"/>
    <col min="34" max="34" width="3.125" style="2" customWidth="1"/>
    <col min="35" max="35" width="3.125" style="2"/>
    <col min="36" max="36" width="3.75" style="2" customWidth="1"/>
    <col min="37" max="37" width="3.125" style="2"/>
    <col min="38" max="38" width="3.25" style="2" customWidth="1"/>
    <col min="39" max="39" width="3.125" style="2"/>
    <col min="40" max="41" width="3.125" style="27" customWidth="1"/>
    <col min="42" max="16384" width="3.125" style="2"/>
  </cols>
  <sheetData>
    <row r="1" spans="3:60" x14ac:dyDescent="0.4">
      <c r="C1" s="2"/>
      <c r="D1" s="2"/>
      <c r="E1" s="2"/>
      <c r="F1" s="2"/>
      <c r="G1" s="2"/>
    </row>
    <row r="2" spans="3:60" s="17" customFormat="1" ht="24" customHeight="1" x14ac:dyDescent="0.4">
      <c r="F2" s="28"/>
      <c r="G2" s="28"/>
      <c r="V2" s="49" t="s">
        <v>401</v>
      </c>
      <c r="W2" s="544" t="str">
        <f>【様式１】応募校調書!$G$7</f>
        <v>○○市立文化小学校</v>
      </c>
      <c r="X2" s="544"/>
      <c r="Y2" s="544"/>
      <c r="Z2" s="544"/>
      <c r="AA2" s="544"/>
      <c r="AB2" s="544"/>
      <c r="AC2" s="544"/>
      <c r="AD2" s="544"/>
      <c r="AE2" s="544"/>
      <c r="AF2" s="544"/>
      <c r="AG2" s="544"/>
      <c r="AH2" s="544"/>
    </row>
    <row r="3" spans="3:60" s="17" customFormat="1" ht="21.2" customHeight="1" x14ac:dyDescent="0.4">
      <c r="C3" s="230" t="s">
        <v>10</v>
      </c>
      <c r="D3" s="230"/>
      <c r="E3" s="230"/>
      <c r="F3" s="502" t="s">
        <v>755</v>
      </c>
      <c r="G3" s="503"/>
      <c r="H3" s="503"/>
      <c r="I3" s="503"/>
      <c r="J3" s="503"/>
      <c r="K3" s="503"/>
      <c r="L3" s="503"/>
      <c r="M3" s="503"/>
      <c r="N3" s="503"/>
      <c r="O3" s="503"/>
      <c r="P3" s="503"/>
      <c r="Q3" s="503"/>
      <c r="R3" s="503"/>
      <c r="S3" s="503"/>
      <c r="T3" s="503"/>
      <c r="U3" s="503"/>
      <c r="V3" s="503"/>
      <c r="W3" s="503"/>
      <c r="X3" s="503"/>
      <c r="Y3" s="503"/>
      <c r="Z3" s="503"/>
      <c r="AA3" s="503"/>
      <c r="AB3" s="503"/>
      <c r="AC3" s="503"/>
      <c r="AD3" s="503"/>
      <c r="AE3" s="503"/>
      <c r="AF3" s="19"/>
      <c r="AG3" s="19"/>
      <c r="AH3" s="19"/>
    </row>
    <row r="4" spans="3:60" s="20" customFormat="1" ht="21.2" customHeight="1" x14ac:dyDescent="0.4">
      <c r="C4" s="39"/>
      <c r="D4" s="39"/>
      <c r="E4" s="39"/>
      <c r="F4" s="503"/>
      <c r="G4" s="503"/>
      <c r="H4" s="503"/>
      <c r="I4" s="503"/>
      <c r="J4" s="503"/>
      <c r="K4" s="503"/>
      <c r="L4" s="503"/>
      <c r="M4" s="503"/>
      <c r="N4" s="503"/>
      <c r="O4" s="503"/>
      <c r="P4" s="503"/>
      <c r="Q4" s="503"/>
      <c r="R4" s="503"/>
      <c r="S4" s="503"/>
      <c r="T4" s="503"/>
      <c r="U4" s="503"/>
      <c r="V4" s="503"/>
      <c r="W4" s="503"/>
      <c r="X4" s="503"/>
      <c r="Y4" s="503"/>
      <c r="Z4" s="503"/>
      <c r="AA4" s="503"/>
      <c r="AB4" s="503"/>
      <c r="AC4" s="503"/>
      <c r="AD4" s="503"/>
      <c r="AE4" s="503"/>
      <c r="AF4" s="39"/>
      <c r="AG4" s="39"/>
      <c r="AH4" s="39"/>
    </row>
    <row r="5" spans="3:60" s="20" customFormat="1" ht="6.75" customHeight="1" x14ac:dyDescent="0.4"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</row>
    <row r="6" spans="3:60" s="24" customFormat="1" ht="28.5" customHeight="1" x14ac:dyDescent="0.4">
      <c r="C6" s="304" t="s">
        <v>15</v>
      </c>
      <c r="D6" s="227"/>
      <c r="E6" s="227"/>
      <c r="F6" s="512"/>
      <c r="G6" s="100" t="s">
        <v>406</v>
      </c>
      <c r="H6" s="605">
        <f>COUNTA(G10,G29,G47)</f>
        <v>3</v>
      </c>
      <c r="I6" s="605"/>
      <c r="J6" s="605"/>
      <c r="K6" s="101" t="s">
        <v>16</v>
      </c>
    </row>
    <row r="7" spans="3:60" s="24" customFormat="1" ht="28.5" customHeight="1" x14ac:dyDescent="0.4">
      <c r="C7" s="304" t="s">
        <v>516</v>
      </c>
      <c r="D7" s="227"/>
      <c r="E7" s="227"/>
      <c r="F7" s="512"/>
      <c r="G7" s="509" t="str">
        <f>【様式１】応募校調書!$G$19</f>
        <v>実施校の教室・体育館</v>
      </c>
      <c r="H7" s="510"/>
      <c r="I7" s="510"/>
      <c r="J7" s="510"/>
      <c r="K7" s="510"/>
      <c r="L7" s="510"/>
      <c r="M7" s="510"/>
      <c r="N7" s="510"/>
      <c r="O7" s="510"/>
      <c r="P7" s="510"/>
      <c r="Q7" s="510"/>
      <c r="R7" s="511"/>
    </row>
    <row r="8" spans="3:60" s="24" customFormat="1" ht="4.7" customHeight="1" x14ac:dyDescent="0.4"/>
    <row r="9" spans="3:60" s="18" customFormat="1" thickBot="1" x14ac:dyDescent="0.45">
      <c r="C9" s="545" t="s">
        <v>422</v>
      </c>
      <c r="D9" s="546"/>
      <c r="E9" s="546"/>
      <c r="F9" s="546"/>
      <c r="G9" s="546"/>
      <c r="H9" s="546"/>
      <c r="I9" s="546"/>
      <c r="J9" s="546"/>
      <c r="K9" s="546"/>
      <c r="L9" s="546"/>
      <c r="M9" s="546"/>
      <c r="N9" s="546"/>
      <c r="O9" s="546"/>
      <c r="P9" s="546"/>
      <c r="Q9" s="546"/>
      <c r="R9" s="546"/>
      <c r="S9" s="546"/>
      <c r="T9" s="546"/>
      <c r="U9" s="546"/>
      <c r="V9" s="546"/>
      <c r="W9" s="546"/>
      <c r="X9" s="546"/>
      <c r="Y9" s="546"/>
      <c r="Z9" s="546"/>
      <c r="AA9" s="546"/>
      <c r="AB9" s="546"/>
      <c r="AC9" s="546"/>
      <c r="AD9" s="546"/>
      <c r="AE9" s="546"/>
      <c r="AF9" s="546"/>
      <c r="AG9" s="546"/>
      <c r="AH9" s="547"/>
    </row>
    <row r="10" spans="3:60" s="24" customFormat="1" ht="27" customHeight="1" thickBot="1" x14ac:dyDescent="0.45">
      <c r="C10" s="529" t="s">
        <v>549</v>
      </c>
      <c r="D10" s="530"/>
      <c r="E10" s="530"/>
      <c r="F10" s="530"/>
      <c r="G10" s="531">
        <v>46162</v>
      </c>
      <c r="H10" s="531"/>
      <c r="I10" s="531"/>
      <c r="J10" s="531"/>
      <c r="K10" s="531"/>
      <c r="L10" s="531"/>
      <c r="M10" s="531"/>
      <c r="N10" s="531"/>
      <c r="O10" s="531"/>
      <c r="P10" s="531"/>
      <c r="Q10" s="531"/>
      <c r="R10" s="531"/>
      <c r="S10" s="532" t="s">
        <v>423</v>
      </c>
      <c r="T10" s="533"/>
      <c r="U10" s="533"/>
      <c r="V10" s="534"/>
      <c r="W10" s="535" t="s">
        <v>704</v>
      </c>
      <c r="X10" s="535"/>
      <c r="Y10" s="535"/>
      <c r="Z10" s="535"/>
      <c r="AA10" s="532" t="s">
        <v>429</v>
      </c>
      <c r="AB10" s="533"/>
      <c r="AC10" s="533"/>
      <c r="AD10" s="534"/>
      <c r="AE10" s="536">
        <v>90</v>
      </c>
      <c r="AF10" s="536"/>
      <c r="AG10" s="536"/>
      <c r="AH10" s="112" t="s">
        <v>19</v>
      </c>
      <c r="AJ10" s="519">
        <f>IF(AE10&gt;=150,3,IF(AND(AE10&lt;150,AE10&gt;=90),2,IF(AE10="",0,1)))</f>
        <v>2</v>
      </c>
      <c r="AK10" s="520"/>
      <c r="AL10" s="50" t="s">
        <v>20</v>
      </c>
      <c r="AM10" s="51"/>
      <c r="AN10" s="52"/>
      <c r="AO10" s="52"/>
    </row>
    <row r="11" spans="3:60" s="53" customFormat="1" ht="27" customHeight="1" x14ac:dyDescent="0.4">
      <c r="C11" s="521" t="s">
        <v>224</v>
      </c>
      <c r="D11" s="522"/>
      <c r="E11" s="522"/>
      <c r="F11" s="523"/>
      <c r="G11" s="539" t="s">
        <v>707</v>
      </c>
      <c r="H11" s="540"/>
      <c r="I11" s="540"/>
      <c r="J11" s="540"/>
      <c r="K11" s="540"/>
      <c r="L11" s="540"/>
      <c r="M11" s="540"/>
      <c r="N11" s="540"/>
      <c r="O11" s="540"/>
      <c r="P11" s="540"/>
      <c r="Q11" s="540"/>
      <c r="R11" s="541"/>
      <c r="S11" s="425" t="str">
        <f>IFERROR(VLOOKUP($G$11,選択肢!$Q:$R,2,0),"　")</f>
        <v>教科名</v>
      </c>
      <c r="T11" s="426"/>
      <c r="U11" s="426"/>
      <c r="V11" s="426"/>
      <c r="W11" s="527" t="s">
        <v>708</v>
      </c>
      <c r="X11" s="527"/>
      <c r="Y11" s="527"/>
      <c r="Z11" s="527"/>
      <c r="AA11" s="527"/>
      <c r="AB11" s="527"/>
      <c r="AC11" s="527"/>
      <c r="AD11" s="527"/>
      <c r="AE11" s="527"/>
      <c r="AF11" s="527"/>
      <c r="AG11" s="527"/>
      <c r="AH11" s="528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</row>
    <row r="12" spans="3:60" s="53" customFormat="1" ht="27" customHeight="1" x14ac:dyDescent="0.4">
      <c r="C12" s="394" t="s">
        <v>21</v>
      </c>
      <c r="D12" s="395"/>
      <c r="E12" s="395"/>
      <c r="F12" s="395"/>
      <c r="G12" s="423" t="s">
        <v>706</v>
      </c>
      <c r="H12" s="424"/>
      <c r="I12" s="424"/>
      <c r="J12" s="424"/>
      <c r="K12" s="424"/>
      <c r="L12" s="424"/>
      <c r="M12" s="424"/>
      <c r="N12" s="424"/>
      <c r="O12" s="424"/>
      <c r="P12" s="424"/>
      <c r="Q12" s="424"/>
      <c r="R12" s="424"/>
      <c r="S12" s="425" t="str">
        <f>IF($G12="許諾が必要","許諾状況","")</f>
        <v>許諾状況</v>
      </c>
      <c r="T12" s="426"/>
      <c r="U12" s="426"/>
      <c r="V12" s="426"/>
      <c r="W12" s="197" t="s">
        <v>425</v>
      </c>
      <c r="X12" s="197"/>
      <c r="Y12" s="197"/>
      <c r="Z12" s="197"/>
      <c r="AA12" s="197"/>
      <c r="AB12" s="197"/>
      <c r="AC12" s="197"/>
      <c r="AD12" s="197"/>
      <c r="AE12" s="197"/>
      <c r="AF12" s="197"/>
      <c r="AG12" s="197"/>
      <c r="AH12" s="198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</row>
    <row r="13" spans="3:60" s="53" customFormat="1" ht="27" customHeight="1" x14ac:dyDescent="0.4">
      <c r="C13" s="443" t="s">
        <v>430</v>
      </c>
      <c r="D13" s="444"/>
      <c r="E13" s="444"/>
      <c r="F13" s="445"/>
      <c r="G13" s="429" t="s">
        <v>22</v>
      </c>
      <c r="H13" s="430"/>
      <c r="I13" s="431">
        <v>100</v>
      </c>
      <c r="J13" s="431"/>
      <c r="K13" s="431"/>
      <c r="L13" s="430" t="s">
        <v>431</v>
      </c>
      <c r="M13" s="430"/>
      <c r="N13" s="432"/>
      <c r="O13" s="432"/>
      <c r="P13" s="432"/>
      <c r="Q13" s="432"/>
      <c r="R13" s="432"/>
      <c r="S13" s="432"/>
      <c r="T13" s="432"/>
      <c r="U13" s="432"/>
      <c r="V13" s="432"/>
      <c r="W13" s="432"/>
      <c r="X13" s="432"/>
      <c r="Y13" s="432"/>
      <c r="Z13" s="432"/>
      <c r="AA13" s="432"/>
      <c r="AB13" s="432"/>
      <c r="AC13" s="432"/>
      <c r="AD13" s="432"/>
      <c r="AE13" s="432"/>
      <c r="AF13" s="432"/>
      <c r="AG13" s="432"/>
      <c r="AH13" s="433"/>
      <c r="AI13" s="54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 s="55"/>
      <c r="BD13" s="55"/>
      <c r="BE13" s="55"/>
      <c r="BF13" s="55"/>
      <c r="BG13" s="55"/>
      <c r="BH13" s="55"/>
    </row>
    <row r="14" spans="3:60" s="53" customFormat="1" ht="27" customHeight="1" x14ac:dyDescent="0.4">
      <c r="C14" s="434" t="s">
        <v>508</v>
      </c>
      <c r="D14" s="435"/>
      <c r="E14" s="435"/>
      <c r="F14" s="436"/>
      <c r="G14" s="437" t="s">
        <v>709</v>
      </c>
      <c r="H14" s="438"/>
      <c r="I14" s="438"/>
      <c r="J14" s="438"/>
      <c r="K14" s="438"/>
      <c r="L14" s="438"/>
      <c r="M14" s="438"/>
      <c r="N14" s="438"/>
      <c r="O14" s="438"/>
      <c r="P14" s="438"/>
      <c r="Q14" s="438"/>
      <c r="R14" s="438"/>
      <c r="S14" s="439" t="str">
        <f>IF($G14="全校児童/生徒","　","内訳")</f>
        <v>内訳</v>
      </c>
      <c r="T14" s="440"/>
      <c r="U14" s="440"/>
      <c r="V14" s="440"/>
      <c r="W14" s="441" t="s">
        <v>710</v>
      </c>
      <c r="X14" s="441"/>
      <c r="Y14" s="441"/>
      <c r="Z14" s="441"/>
      <c r="AA14" s="441"/>
      <c r="AB14" s="441"/>
      <c r="AC14" s="441"/>
      <c r="AD14" s="441"/>
      <c r="AE14" s="441"/>
      <c r="AF14" s="441"/>
      <c r="AG14" s="441"/>
      <c r="AH14" s="442"/>
      <c r="AI14" s="54"/>
      <c r="AR14" s="55"/>
      <c r="AS14" s="55"/>
      <c r="AT14" s="55"/>
      <c r="AU14" s="55"/>
      <c r="AV14" s="55"/>
      <c r="AW14" s="55"/>
      <c r="AX14" s="55"/>
      <c r="AY14" s="55"/>
      <c r="AZ14" s="55"/>
      <c r="BA14" s="55"/>
      <c r="BB14" s="55"/>
      <c r="BC14" s="55"/>
      <c r="BD14" s="55"/>
      <c r="BE14" s="55"/>
      <c r="BF14" s="55"/>
      <c r="BG14" s="55"/>
      <c r="BH14" s="55"/>
    </row>
    <row r="15" spans="3:60" s="24" customFormat="1" ht="24.75" customHeight="1" x14ac:dyDescent="0.4">
      <c r="C15" s="394" t="s">
        <v>443</v>
      </c>
      <c r="D15" s="395"/>
      <c r="E15" s="395"/>
      <c r="F15" s="113" t="s">
        <v>447</v>
      </c>
      <c r="G15" s="417" t="s">
        <v>211</v>
      </c>
      <c r="H15" s="418"/>
      <c r="I15" s="418"/>
      <c r="J15" s="418"/>
      <c r="K15" s="418"/>
      <c r="L15" s="418"/>
      <c r="M15" s="396" t="s">
        <v>23</v>
      </c>
      <c r="N15" s="397"/>
      <c r="O15" s="397"/>
      <c r="P15" s="397"/>
      <c r="Q15" s="397"/>
      <c r="R15" s="397"/>
      <c r="S15" s="397"/>
      <c r="T15" s="397"/>
      <c r="U15" s="397"/>
      <c r="V15" s="397"/>
      <c r="W15" s="397"/>
      <c r="X15" s="397"/>
      <c r="Y15" s="397"/>
      <c r="Z15" s="397"/>
      <c r="AA15" s="398"/>
      <c r="AB15" s="396" t="s">
        <v>24</v>
      </c>
      <c r="AC15" s="397"/>
      <c r="AD15" s="397"/>
      <c r="AE15" s="397"/>
      <c r="AF15" s="397"/>
      <c r="AG15" s="397"/>
      <c r="AH15" s="399"/>
      <c r="AR15" s="55"/>
      <c r="AS15" s="55"/>
      <c r="AT15" s="55"/>
      <c r="AU15" s="55"/>
      <c r="AV15" s="55"/>
      <c r="AW15" s="55"/>
      <c r="AX15" s="55"/>
      <c r="AY15" s="55"/>
      <c r="AZ15" s="55"/>
      <c r="BA15" s="55"/>
      <c r="BB15" s="55"/>
      <c r="BC15" s="55"/>
      <c r="BD15" s="55"/>
      <c r="BE15" s="55"/>
      <c r="BF15" s="55"/>
      <c r="BG15" s="55"/>
      <c r="BH15" s="55"/>
    </row>
    <row r="16" spans="3:60" s="24" customFormat="1" ht="21.2" customHeight="1" x14ac:dyDescent="0.4">
      <c r="C16" s="394"/>
      <c r="D16" s="395"/>
      <c r="E16" s="395"/>
      <c r="F16" s="114" t="s">
        <v>25</v>
      </c>
      <c r="G16" s="513" t="s">
        <v>711</v>
      </c>
      <c r="H16" s="514"/>
      <c r="I16" s="514"/>
      <c r="J16" s="514"/>
      <c r="K16" s="514"/>
      <c r="L16" s="514"/>
      <c r="M16" s="406" t="s">
        <v>26</v>
      </c>
      <c r="N16" s="407"/>
      <c r="O16" s="162">
        <v>1</v>
      </c>
      <c r="P16" s="421" t="s">
        <v>27</v>
      </c>
      <c r="Q16" s="422"/>
      <c r="R16" s="406" t="s">
        <v>28</v>
      </c>
      <c r="S16" s="407"/>
      <c r="T16" s="162">
        <v>1</v>
      </c>
      <c r="U16" s="421" t="s">
        <v>27</v>
      </c>
      <c r="V16" s="422"/>
      <c r="W16" s="407" t="s">
        <v>29</v>
      </c>
      <c r="X16" s="407"/>
      <c r="Y16" s="115"/>
      <c r="Z16" s="421" t="s">
        <v>27</v>
      </c>
      <c r="AA16" s="421"/>
      <c r="AB16" s="515">
        <f>($O16*6520)+($T16*6000)+($Y16*1480)</f>
        <v>12520</v>
      </c>
      <c r="AC16" s="516"/>
      <c r="AD16" s="516"/>
      <c r="AE16" s="516"/>
      <c r="AF16" s="516"/>
      <c r="AG16" s="516"/>
      <c r="AH16" s="116" t="s">
        <v>448</v>
      </c>
      <c r="AJ16" s="56" t="str">
        <f t="shared" ref="AJ16:AJ23" si="0">IF($O16+$T16&gt;$AJ$10,"謝金計上可能上限時間を超えています。","")</f>
        <v/>
      </c>
      <c r="AR16" s="55"/>
      <c r="AS16" s="55"/>
      <c r="AT16" s="55"/>
      <c r="AU16" s="55"/>
      <c r="AV16" s="55"/>
      <c r="AW16" s="55"/>
      <c r="AX16" s="55"/>
      <c r="AY16" s="55"/>
      <c r="AZ16" s="55"/>
      <c r="BA16" s="55"/>
      <c r="BB16" s="55"/>
      <c r="BC16" s="55"/>
      <c r="BD16" s="55"/>
      <c r="BE16" s="55"/>
      <c r="BF16" s="55"/>
      <c r="BG16" s="55"/>
      <c r="BH16" s="55"/>
    </row>
    <row r="17" spans="3:60" s="24" customFormat="1" ht="21.2" customHeight="1" x14ac:dyDescent="0.4">
      <c r="C17" s="394"/>
      <c r="D17" s="395"/>
      <c r="E17" s="395"/>
      <c r="F17" s="114" t="s">
        <v>30</v>
      </c>
      <c r="G17" s="513" t="s">
        <v>712</v>
      </c>
      <c r="H17" s="514"/>
      <c r="I17" s="514"/>
      <c r="J17" s="514"/>
      <c r="K17" s="514"/>
      <c r="L17" s="514"/>
      <c r="M17" s="406" t="s">
        <v>26</v>
      </c>
      <c r="N17" s="407"/>
      <c r="O17" s="162">
        <v>1</v>
      </c>
      <c r="P17" s="421" t="s">
        <v>27</v>
      </c>
      <c r="Q17" s="422"/>
      <c r="R17" s="406" t="s">
        <v>28</v>
      </c>
      <c r="S17" s="407"/>
      <c r="T17" s="162">
        <v>1</v>
      </c>
      <c r="U17" s="421" t="s">
        <v>27</v>
      </c>
      <c r="V17" s="422"/>
      <c r="W17" s="407" t="s">
        <v>29</v>
      </c>
      <c r="X17" s="407"/>
      <c r="Y17" s="115"/>
      <c r="Z17" s="421" t="s">
        <v>27</v>
      </c>
      <c r="AA17" s="421"/>
      <c r="AB17" s="515">
        <f t="shared" ref="AB17:AB23" si="1">($O17*6520)+($T17*6000)+($Y17*1480)</f>
        <v>12520</v>
      </c>
      <c r="AC17" s="516"/>
      <c r="AD17" s="516"/>
      <c r="AE17" s="516"/>
      <c r="AF17" s="516"/>
      <c r="AG17" s="516"/>
      <c r="AH17" s="116" t="s">
        <v>448</v>
      </c>
      <c r="AJ17" s="56" t="str">
        <f t="shared" si="0"/>
        <v/>
      </c>
      <c r="AR17" s="55"/>
      <c r="AS17" s="55"/>
      <c r="AT17" s="55"/>
      <c r="AU17" s="55"/>
      <c r="AV17" s="55"/>
      <c r="AW17" s="55"/>
      <c r="AX17" s="55"/>
      <c r="AY17" s="55"/>
      <c r="AZ17" s="55"/>
      <c r="BA17" s="55"/>
      <c r="BB17" s="55"/>
      <c r="BC17" s="55"/>
      <c r="BD17" s="55"/>
      <c r="BE17" s="55"/>
      <c r="BF17" s="55"/>
      <c r="BG17" s="55"/>
      <c r="BH17" s="55"/>
    </row>
    <row r="18" spans="3:60" s="24" customFormat="1" ht="21.2" customHeight="1" x14ac:dyDescent="0.4">
      <c r="C18" s="394"/>
      <c r="D18" s="395"/>
      <c r="E18" s="395"/>
      <c r="F18" s="114" t="s">
        <v>31</v>
      </c>
      <c r="G18" s="513" t="s">
        <v>713</v>
      </c>
      <c r="H18" s="514"/>
      <c r="I18" s="514"/>
      <c r="J18" s="514"/>
      <c r="K18" s="514"/>
      <c r="L18" s="514"/>
      <c r="M18" s="406" t="s">
        <v>26</v>
      </c>
      <c r="N18" s="407"/>
      <c r="O18" s="162">
        <v>1</v>
      </c>
      <c r="P18" s="421" t="s">
        <v>27</v>
      </c>
      <c r="Q18" s="422"/>
      <c r="R18" s="406" t="s">
        <v>28</v>
      </c>
      <c r="S18" s="407"/>
      <c r="T18" s="162">
        <v>1</v>
      </c>
      <c r="U18" s="421" t="s">
        <v>27</v>
      </c>
      <c r="V18" s="422"/>
      <c r="W18" s="407" t="s">
        <v>29</v>
      </c>
      <c r="X18" s="407"/>
      <c r="Y18" s="115"/>
      <c r="Z18" s="421" t="s">
        <v>27</v>
      </c>
      <c r="AA18" s="421"/>
      <c r="AB18" s="515">
        <f t="shared" si="1"/>
        <v>12520</v>
      </c>
      <c r="AC18" s="516"/>
      <c r="AD18" s="516"/>
      <c r="AE18" s="516"/>
      <c r="AF18" s="516"/>
      <c r="AG18" s="516"/>
      <c r="AH18" s="116" t="s">
        <v>448</v>
      </c>
      <c r="AJ18" s="56" t="str">
        <f t="shared" si="0"/>
        <v/>
      </c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</row>
    <row r="19" spans="3:60" s="24" customFormat="1" ht="21.2" customHeight="1" x14ac:dyDescent="0.4">
      <c r="C19" s="394"/>
      <c r="D19" s="395"/>
      <c r="E19" s="395"/>
      <c r="F19" s="114" t="s">
        <v>32</v>
      </c>
      <c r="G19" s="419"/>
      <c r="H19" s="420"/>
      <c r="I19" s="420"/>
      <c r="J19" s="420"/>
      <c r="K19" s="420"/>
      <c r="L19" s="420"/>
      <c r="M19" s="406" t="s">
        <v>26</v>
      </c>
      <c r="N19" s="407"/>
      <c r="O19" s="115"/>
      <c r="P19" s="421" t="s">
        <v>27</v>
      </c>
      <c r="Q19" s="422"/>
      <c r="R19" s="406" t="s">
        <v>28</v>
      </c>
      <c r="S19" s="407"/>
      <c r="T19" s="115"/>
      <c r="U19" s="421" t="s">
        <v>27</v>
      </c>
      <c r="V19" s="422"/>
      <c r="W19" s="407" t="s">
        <v>29</v>
      </c>
      <c r="X19" s="407"/>
      <c r="Y19" s="115"/>
      <c r="Z19" s="421" t="s">
        <v>27</v>
      </c>
      <c r="AA19" s="421"/>
      <c r="AB19" s="537">
        <f t="shared" si="1"/>
        <v>0</v>
      </c>
      <c r="AC19" s="538"/>
      <c r="AD19" s="538"/>
      <c r="AE19" s="538"/>
      <c r="AF19" s="538"/>
      <c r="AG19" s="538"/>
      <c r="AH19" s="116" t="s">
        <v>448</v>
      </c>
      <c r="AJ19" s="56" t="str">
        <f t="shared" si="0"/>
        <v/>
      </c>
    </row>
    <row r="20" spans="3:60" s="24" customFormat="1" ht="21.2" customHeight="1" x14ac:dyDescent="0.4">
      <c r="C20" s="394"/>
      <c r="D20" s="395"/>
      <c r="E20" s="395"/>
      <c r="F20" s="114" t="s">
        <v>33</v>
      </c>
      <c r="G20" s="419"/>
      <c r="H20" s="420"/>
      <c r="I20" s="420"/>
      <c r="J20" s="420"/>
      <c r="K20" s="420"/>
      <c r="L20" s="420"/>
      <c r="M20" s="406" t="s">
        <v>26</v>
      </c>
      <c r="N20" s="407"/>
      <c r="O20" s="115"/>
      <c r="P20" s="421" t="s">
        <v>27</v>
      </c>
      <c r="Q20" s="422"/>
      <c r="R20" s="406" t="s">
        <v>28</v>
      </c>
      <c r="S20" s="407"/>
      <c r="T20" s="115"/>
      <c r="U20" s="421" t="s">
        <v>27</v>
      </c>
      <c r="V20" s="422"/>
      <c r="W20" s="407" t="s">
        <v>29</v>
      </c>
      <c r="X20" s="407"/>
      <c r="Y20" s="115"/>
      <c r="Z20" s="421" t="s">
        <v>27</v>
      </c>
      <c r="AA20" s="421"/>
      <c r="AB20" s="537">
        <f t="shared" si="1"/>
        <v>0</v>
      </c>
      <c r="AC20" s="538"/>
      <c r="AD20" s="538"/>
      <c r="AE20" s="538"/>
      <c r="AF20" s="538"/>
      <c r="AG20" s="538"/>
      <c r="AH20" s="116" t="s">
        <v>448</v>
      </c>
      <c r="AJ20" s="56" t="str">
        <f t="shared" si="0"/>
        <v/>
      </c>
    </row>
    <row r="21" spans="3:60" s="24" customFormat="1" ht="21.2" customHeight="1" x14ac:dyDescent="0.4">
      <c r="C21" s="394"/>
      <c r="D21" s="395"/>
      <c r="E21" s="395"/>
      <c r="F21" s="114" t="s">
        <v>34</v>
      </c>
      <c r="G21" s="419"/>
      <c r="H21" s="420"/>
      <c r="I21" s="420"/>
      <c r="J21" s="420"/>
      <c r="K21" s="420"/>
      <c r="L21" s="420"/>
      <c r="M21" s="406" t="s">
        <v>26</v>
      </c>
      <c r="N21" s="407"/>
      <c r="O21" s="115"/>
      <c r="P21" s="421" t="s">
        <v>27</v>
      </c>
      <c r="Q21" s="422"/>
      <c r="R21" s="406" t="s">
        <v>28</v>
      </c>
      <c r="S21" s="407"/>
      <c r="T21" s="115"/>
      <c r="U21" s="421" t="s">
        <v>27</v>
      </c>
      <c r="V21" s="422"/>
      <c r="W21" s="407" t="s">
        <v>29</v>
      </c>
      <c r="X21" s="407"/>
      <c r="Y21" s="115"/>
      <c r="Z21" s="421" t="s">
        <v>27</v>
      </c>
      <c r="AA21" s="421"/>
      <c r="AB21" s="412">
        <f t="shared" si="1"/>
        <v>0</v>
      </c>
      <c r="AC21" s="413"/>
      <c r="AD21" s="413"/>
      <c r="AE21" s="413"/>
      <c r="AF21" s="413"/>
      <c r="AG21" s="413"/>
      <c r="AH21" s="116" t="s">
        <v>448</v>
      </c>
      <c r="AJ21" s="56" t="str">
        <f t="shared" si="0"/>
        <v/>
      </c>
    </row>
    <row r="22" spans="3:60" s="24" customFormat="1" ht="21.2" customHeight="1" x14ac:dyDescent="0.4">
      <c r="C22" s="394"/>
      <c r="D22" s="395"/>
      <c r="E22" s="395"/>
      <c r="F22" s="114" t="s">
        <v>35</v>
      </c>
      <c r="G22" s="419"/>
      <c r="H22" s="420"/>
      <c r="I22" s="420"/>
      <c r="J22" s="420"/>
      <c r="K22" s="420"/>
      <c r="L22" s="420"/>
      <c r="M22" s="406" t="s">
        <v>26</v>
      </c>
      <c r="N22" s="407"/>
      <c r="O22" s="115"/>
      <c r="P22" s="421" t="s">
        <v>27</v>
      </c>
      <c r="Q22" s="422"/>
      <c r="R22" s="406" t="s">
        <v>28</v>
      </c>
      <c r="S22" s="407"/>
      <c r="T22" s="115"/>
      <c r="U22" s="421" t="s">
        <v>27</v>
      </c>
      <c r="V22" s="422"/>
      <c r="W22" s="407" t="s">
        <v>29</v>
      </c>
      <c r="X22" s="407"/>
      <c r="Y22" s="115"/>
      <c r="Z22" s="421" t="s">
        <v>27</v>
      </c>
      <c r="AA22" s="421"/>
      <c r="AB22" s="412">
        <f t="shared" si="1"/>
        <v>0</v>
      </c>
      <c r="AC22" s="413"/>
      <c r="AD22" s="413"/>
      <c r="AE22" s="413"/>
      <c r="AF22" s="413"/>
      <c r="AG22" s="413"/>
      <c r="AH22" s="116" t="s">
        <v>448</v>
      </c>
      <c r="AJ22" s="56" t="str">
        <f t="shared" si="0"/>
        <v/>
      </c>
    </row>
    <row r="23" spans="3:60" s="24" customFormat="1" ht="21.2" customHeight="1" thickBot="1" x14ac:dyDescent="0.45">
      <c r="C23" s="394"/>
      <c r="D23" s="395"/>
      <c r="E23" s="395"/>
      <c r="F23" s="117" t="s">
        <v>36</v>
      </c>
      <c r="G23" s="400"/>
      <c r="H23" s="401"/>
      <c r="I23" s="401"/>
      <c r="J23" s="401"/>
      <c r="K23" s="401"/>
      <c r="L23" s="401"/>
      <c r="M23" s="402" t="s">
        <v>26</v>
      </c>
      <c r="N23" s="403"/>
      <c r="O23" s="118"/>
      <c r="P23" s="404" t="s">
        <v>27</v>
      </c>
      <c r="Q23" s="405"/>
      <c r="R23" s="406" t="s">
        <v>28</v>
      </c>
      <c r="S23" s="407"/>
      <c r="T23" s="118"/>
      <c r="U23" s="404" t="s">
        <v>27</v>
      </c>
      <c r="V23" s="405"/>
      <c r="W23" s="403" t="s">
        <v>29</v>
      </c>
      <c r="X23" s="403"/>
      <c r="Y23" s="118"/>
      <c r="Z23" s="404" t="s">
        <v>27</v>
      </c>
      <c r="AA23" s="404"/>
      <c r="AB23" s="412">
        <f t="shared" si="1"/>
        <v>0</v>
      </c>
      <c r="AC23" s="413"/>
      <c r="AD23" s="413"/>
      <c r="AE23" s="413"/>
      <c r="AF23" s="413"/>
      <c r="AG23" s="413"/>
      <c r="AH23" s="119" t="s">
        <v>448</v>
      </c>
      <c r="AJ23" s="56" t="str">
        <f t="shared" si="0"/>
        <v/>
      </c>
    </row>
    <row r="24" spans="3:60" s="24" customFormat="1" ht="21.2" customHeight="1" thickTop="1" x14ac:dyDescent="0.4">
      <c r="C24" s="394"/>
      <c r="D24" s="395"/>
      <c r="E24" s="395"/>
      <c r="F24" s="120" t="s">
        <v>445</v>
      </c>
      <c r="G24" s="408">
        <f>COUNTIFS($G16:$L23,"*")-COUNTIFS(G16:L23,"-")</f>
        <v>3</v>
      </c>
      <c r="H24" s="409"/>
      <c r="I24" s="409"/>
      <c r="J24" s="409"/>
      <c r="K24" s="409"/>
      <c r="L24" s="121" t="s">
        <v>446</v>
      </c>
      <c r="M24" s="410" t="s">
        <v>760</v>
      </c>
      <c r="N24" s="410"/>
      <c r="O24" s="410"/>
      <c r="P24" s="410"/>
      <c r="Q24" s="410"/>
      <c r="R24" s="410"/>
      <c r="S24" s="410"/>
      <c r="T24" s="410"/>
      <c r="U24" s="410"/>
      <c r="V24" s="410"/>
      <c r="W24" s="410"/>
      <c r="X24" s="410"/>
      <c r="Y24" s="410"/>
      <c r="Z24" s="410"/>
      <c r="AA24" s="410"/>
      <c r="AB24" s="411">
        <f>SUM(AB16:AG23)</f>
        <v>37560</v>
      </c>
      <c r="AC24" s="411"/>
      <c r="AD24" s="411"/>
      <c r="AE24" s="411"/>
      <c r="AF24" s="411"/>
      <c r="AG24" s="411"/>
      <c r="AH24" s="122" t="s">
        <v>448</v>
      </c>
      <c r="AJ24" s="56"/>
    </row>
    <row r="25" spans="3:60" s="24" customFormat="1" ht="12.2" customHeight="1" x14ac:dyDescent="0.4">
      <c r="C25" s="385" t="s">
        <v>440</v>
      </c>
      <c r="D25" s="386"/>
      <c r="E25" s="386"/>
      <c r="F25" s="387"/>
      <c r="G25" s="414" t="s">
        <v>441</v>
      </c>
      <c r="H25" s="415"/>
      <c r="I25" s="415"/>
      <c r="J25" s="415"/>
      <c r="K25" s="415"/>
      <c r="L25" s="415"/>
      <c r="M25" s="415"/>
      <c r="N25" s="415"/>
      <c r="O25" s="415"/>
      <c r="P25" s="415"/>
      <c r="Q25" s="415"/>
      <c r="R25" s="415"/>
      <c r="S25" s="415"/>
      <c r="T25" s="415"/>
      <c r="U25" s="415"/>
      <c r="V25" s="415"/>
      <c r="W25" s="415"/>
      <c r="X25" s="415"/>
      <c r="Y25" s="415"/>
      <c r="Z25" s="415"/>
      <c r="AA25" s="415"/>
      <c r="AB25" s="415"/>
      <c r="AC25" s="415"/>
      <c r="AD25" s="415"/>
      <c r="AE25" s="415"/>
      <c r="AF25" s="415"/>
      <c r="AG25" s="415"/>
      <c r="AH25" s="416"/>
      <c r="AJ25" s="56"/>
    </row>
    <row r="26" spans="3:60" s="24" customFormat="1" ht="65.25" customHeight="1" thickBot="1" x14ac:dyDescent="0.45">
      <c r="C26" s="388"/>
      <c r="D26" s="389"/>
      <c r="E26" s="389"/>
      <c r="F26" s="390"/>
      <c r="G26" s="391" t="s">
        <v>714</v>
      </c>
      <c r="H26" s="392"/>
      <c r="I26" s="392"/>
      <c r="J26" s="392"/>
      <c r="K26" s="392"/>
      <c r="L26" s="392"/>
      <c r="M26" s="392"/>
      <c r="N26" s="392"/>
      <c r="O26" s="392"/>
      <c r="P26" s="392"/>
      <c r="Q26" s="392"/>
      <c r="R26" s="392"/>
      <c r="S26" s="392"/>
      <c r="T26" s="392"/>
      <c r="U26" s="392"/>
      <c r="V26" s="392"/>
      <c r="W26" s="392"/>
      <c r="X26" s="392"/>
      <c r="Y26" s="392"/>
      <c r="Z26" s="392"/>
      <c r="AA26" s="392"/>
      <c r="AB26" s="392"/>
      <c r="AC26" s="392"/>
      <c r="AD26" s="392"/>
      <c r="AE26" s="392"/>
      <c r="AF26" s="392"/>
      <c r="AG26" s="392"/>
      <c r="AH26" s="393"/>
      <c r="AJ26" s="56"/>
    </row>
    <row r="27" spans="3:60" s="55" customFormat="1" ht="11.25" customHeight="1" x14ac:dyDescent="0.4"/>
    <row r="28" spans="3:60" s="18" customFormat="1" thickBot="1" x14ac:dyDescent="0.45">
      <c r="C28" s="457" t="s">
        <v>467</v>
      </c>
      <c r="D28" s="457"/>
      <c r="E28" s="457"/>
      <c r="F28" s="457"/>
      <c r="G28" s="457"/>
      <c r="H28" s="457"/>
      <c r="I28" s="457"/>
      <c r="J28" s="457"/>
      <c r="K28" s="457"/>
      <c r="L28" s="457"/>
      <c r="M28" s="457"/>
      <c r="N28" s="457"/>
      <c r="O28" s="457"/>
      <c r="P28" s="457"/>
      <c r="Q28" s="457"/>
      <c r="R28" s="457"/>
      <c r="S28" s="457"/>
      <c r="T28" s="457"/>
      <c r="U28" s="457"/>
      <c r="V28" s="457"/>
      <c r="W28" s="457"/>
      <c r="X28" s="457"/>
      <c r="Y28" s="457"/>
      <c r="Z28" s="457"/>
      <c r="AA28" s="457"/>
      <c r="AB28" s="457"/>
      <c r="AC28" s="457"/>
      <c r="AD28" s="457"/>
      <c r="AE28" s="457"/>
      <c r="AF28" s="457"/>
      <c r="AG28" s="457"/>
      <c r="AH28" s="457"/>
    </row>
    <row r="29" spans="3:60" s="24" customFormat="1" ht="27" customHeight="1" thickBot="1" x14ac:dyDescent="0.45">
      <c r="C29" s="529" t="s">
        <v>549</v>
      </c>
      <c r="D29" s="530"/>
      <c r="E29" s="530"/>
      <c r="F29" s="530"/>
      <c r="G29" s="531">
        <v>46178</v>
      </c>
      <c r="H29" s="531"/>
      <c r="I29" s="531"/>
      <c r="J29" s="531"/>
      <c r="K29" s="531"/>
      <c r="L29" s="531"/>
      <c r="M29" s="531"/>
      <c r="N29" s="531"/>
      <c r="O29" s="531"/>
      <c r="P29" s="531"/>
      <c r="Q29" s="531"/>
      <c r="R29" s="531"/>
      <c r="S29" s="532" t="s">
        <v>423</v>
      </c>
      <c r="T29" s="533"/>
      <c r="U29" s="533"/>
      <c r="V29" s="534"/>
      <c r="W29" s="535" t="s">
        <v>715</v>
      </c>
      <c r="X29" s="535"/>
      <c r="Y29" s="535"/>
      <c r="Z29" s="535"/>
      <c r="AA29" s="532" t="s">
        <v>429</v>
      </c>
      <c r="AB29" s="533"/>
      <c r="AC29" s="533"/>
      <c r="AD29" s="534"/>
      <c r="AE29" s="536">
        <v>90</v>
      </c>
      <c r="AF29" s="536"/>
      <c r="AG29" s="536"/>
      <c r="AH29" s="112" t="s">
        <v>19</v>
      </c>
      <c r="AJ29" s="519">
        <f>IF(AE29&gt;=150,3,IF(AND(AE29&lt;150,AE29&gt;=90),2,IF(AE29="",0,1)))</f>
        <v>2</v>
      </c>
      <c r="AK29" s="520"/>
      <c r="AL29" s="50" t="s">
        <v>20</v>
      </c>
      <c r="AM29" s="51"/>
      <c r="AN29" s="52"/>
      <c r="AO29" s="52"/>
    </row>
    <row r="30" spans="3:60" s="53" customFormat="1" ht="27" customHeight="1" x14ac:dyDescent="0.4">
      <c r="C30" s="521" t="s">
        <v>224</v>
      </c>
      <c r="D30" s="522"/>
      <c r="E30" s="522"/>
      <c r="F30" s="523"/>
      <c r="G30" s="539" t="s">
        <v>229</v>
      </c>
      <c r="H30" s="540"/>
      <c r="I30" s="540"/>
      <c r="J30" s="540"/>
      <c r="K30" s="540"/>
      <c r="L30" s="540"/>
      <c r="M30" s="540"/>
      <c r="N30" s="540"/>
      <c r="O30" s="540"/>
      <c r="P30" s="540"/>
      <c r="Q30" s="540"/>
      <c r="R30" s="541"/>
      <c r="S30" s="425" t="str">
        <f>IFERROR(VLOOKUP($G$11,選択肢!$Q:$R,2,0),"　")</f>
        <v>教科名</v>
      </c>
      <c r="T30" s="426"/>
      <c r="U30" s="426"/>
      <c r="V30" s="426"/>
      <c r="W30" s="542"/>
      <c r="X30" s="542"/>
      <c r="Y30" s="542"/>
      <c r="Z30" s="542"/>
      <c r="AA30" s="542"/>
      <c r="AB30" s="542"/>
      <c r="AC30" s="542"/>
      <c r="AD30" s="542"/>
      <c r="AE30" s="542"/>
      <c r="AF30" s="542"/>
      <c r="AG30" s="542"/>
      <c r="AH30" s="543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</row>
    <row r="31" spans="3:60" s="53" customFormat="1" ht="27" customHeight="1" x14ac:dyDescent="0.4">
      <c r="C31" s="394" t="s">
        <v>21</v>
      </c>
      <c r="D31" s="395"/>
      <c r="E31" s="395"/>
      <c r="F31" s="395"/>
      <c r="G31" s="423" t="s">
        <v>716</v>
      </c>
      <c r="H31" s="424"/>
      <c r="I31" s="424"/>
      <c r="J31" s="424"/>
      <c r="K31" s="424"/>
      <c r="L31" s="424"/>
      <c r="M31" s="424"/>
      <c r="N31" s="424"/>
      <c r="O31" s="424"/>
      <c r="P31" s="424"/>
      <c r="Q31" s="424"/>
      <c r="R31" s="424"/>
      <c r="S31" s="425" t="str">
        <f>IF($G31="許諾が必要","許諾状況","")</f>
        <v/>
      </c>
      <c r="T31" s="426"/>
      <c r="U31" s="426"/>
      <c r="V31" s="426"/>
      <c r="W31" s="427"/>
      <c r="X31" s="427"/>
      <c r="Y31" s="427"/>
      <c r="Z31" s="427"/>
      <c r="AA31" s="427"/>
      <c r="AB31" s="427"/>
      <c r="AC31" s="427"/>
      <c r="AD31" s="427"/>
      <c r="AE31" s="427"/>
      <c r="AF31" s="427"/>
      <c r="AG31" s="427"/>
      <c r="AH31" s="428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</row>
    <row r="32" spans="3:60" s="53" customFormat="1" ht="27" customHeight="1" x14ac:dyDescent="0.4">
      <c r="C32" s="443" t="s">
        <v>430</v>
      </c>
      <c r="D32" s="444"/>
      <c r="E32" s="444"/>
      <c r="F32" s="445"/>
      <c r="G32" s="429" t="s">
        <v>22</v>
      </c>
      <c r="H32" s="430"/>
      <c r="I32" s="431">
        <v>100</v>
      </c>
      <c r="J32" s="431"/>
      <c r="K32" s="431"/>
      <c r="L32" s="430" t="s">
        <v>431</v>
      </c>
      <c r="M32" s="430"/>
      <c r="N32" s="432"/>
      <c r="O32" s="432"/>
      <c r="P32" s="432"/>
      <c r="Q32" s="432"/>
      <c r="R32" s="432"/>
      <c r="S32" s="432"/>
      <c r="T32" s="432"/>
      <c r="U32" s="432"/>
      <c r="V32" s="432"/>
      <c r="W32" s="432"/>
      <c r="X32" s="432"/>
      <c r="Y32" s="432"/>
      <c r="Z32" s="432"/>
      <c r="AA32" s="432"/>
      <c r="AB32" s="432"/>
      <c r="AC32" s="432"/>
      <c r="AD32" s="432"/>
      <c r="AE32" s="432"/>
      <c r="AF32" s="432"/>
      <c r="AG32" s="432"/>
      <c r="AH32" s="433"/>
      <c r="AI32" s="54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 s="55"/>
      <c r="BD32" s="55"/>
      <c r="BE32" s="55"/>
      <c r="BF32" s="55"/>
      <c r="BG32" s="55"/>
      <c r="BH32" s="55"/>
    </row>
    <row r="33" spans="3:60" s="53" customFormat="1" ht="27" customHeight="1" x14ac:dyDescent="0.4">
      <c r="C33" s="434" t="s">
        <v>508</v>
      </c>
      <c r="D33" s="435"/>
      <c r="E33" s="435"/>
      <c r="F33" s="436"/>
      <c r="G33" s="437" t="s">
        <v>709</v>
      </c>
      <c r="H33" s="438"/>
      <c r="I33" s="438"/>
      <c r="J33" s="438"/>
      <c r="K33" s="438"/>
      <c r="L33" s="438"/>
      <c r="M33" s="438"/>
      <c r="N33" s="438"/>
      <c r="O33" s="438"/>
      <c r="P33" s="438"/>
      <c r="Q33" s="438"/>
      <c r="R33" s="438"/>
      <c r="S33" s="439" t="str">
        <f>IF($G33="全校児童/生徒","　","内訳")</f>
        <v>内訳</v>
      </c>
      <c r="T33" s="440"/>
      <c r="U33" s="440"/>
      <c r="V33" s="440"/>
      <c r="W33" s="441" t="s">
        <v>717</v>
      </c>
      <c r="X33" s="441"/>
      <c r="Y33" s="441"/>
      <c r="Z33" s="441"/>
      <c r="AA33" s="441"/>
      <c r="AB33" s="441"/>
      <c r="AC33" s="441"/>
      <c r="AD33" s="441"/>
      <c r="AE33" s="441"/>
      <c r="AF33" s="441"/>
      <c r="AG33" s="441"/>
      <c r="AH33" s="442"/>
      <c r="AI33" s="54"/>
      <c r="AR33" s="55"/>
      <c r="AS33" s="55"/>
      <c r="AT33" s="55"/>
      <c r="AU33" s="55"/>
      <c r="AV33" s="55"/>
      <c r="AW33" s="55"/>
      <c r="AX33" s="55"/>
      <c r="AY33" s="55"/>
      <c r="AZ33" s="55"/>
      <c r="BA33" s="55"/>
      <c r="BB33" s="55"/>
      <c r="BC33" s="55"/>
      <c r="BD33" s="55"/>
      <c r="BE33" s="55"/>
      <c r="BF33" s="55"/>
      <c r="BG33" s="55"/>
      <c r="BH33" s="55"/>
    </row>
    <row r="34" spans="3:60" s="24" customFormat="1" ht="24.75" customHeight="1" x14ac:dyDescent="0.4">
      <c r="C34" s="394" t="s">
        <v>443</v>
      </c>
      <c r="D34" s="395"/>
      <c r="E34" s="395"/>
      <c r="F34" s="113" t="s">
        <v>447</v>
      </c>
      <c r="G34" s="417" t="s">
        <v>211</v>
      </c>
      <c r="H34" s="418"/>
      <c r="I34" s="418"/>
      <c r="J34" s="418"/>
      <c r="K34" s="418"/>
      <c r="L34" s="418"/>
      <c r="M34" s="396" t="s">
        <v>23</v>
      </c>
      <c r="N34" s="397"/>
      <c r="O34" s="397"/>
      <c r="P34" s="397"/>
      <c r="Q34" s="397"/>
      <c r="R34" s="397"/>
      <c r="S34" s="397"/>
      <c r="T34" s="397"/>
      <c r="U34" s="397"/>
      <c r="V34" s="397"/>
      <c r="W34" s="397"/>
      <c r="X34" s="397"/>
      <c r="Y34" s="397"/>
      <c r="Z34" s="397"/>
      <c r="AA34" s="398"/>
      <c r="AB34" s="396" t="s">
        <v>24</v>
      </c>
      <c r="AC34" s="397"/>
      <c r="AD34" s="397"/>
      <c r="AE34" s="397"/>
      <c r="AF34" s="397"/>
      <c r="AG34" s="397"/>
      <c r="AH34" s="399"/>
      <c r="AR34" s="55"/>
      <c r="AS34" s="55"/>
      <c r="AT34" s="55"/>
      <c r="AU34" s="55"/>
      <c r="AV34" s="55"/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  <c r="BH34" s="55"/>
    </row>
    <row r="35" spans="3:60" s="24" customFormat="1" ht="21.2" customHeight="1" x14ac:dyDescent="0.4">
      <c r="C35" s="394"/>
      <c r="D35" s="395"/>
      <c r="E35" s="395"/>
      <c r="F35" s="114" t="s">
        <v>25</v>
      </c>
      <c r="G35" s="513" t="s">
        <v>711</v>
      </c>
      <c r="H35" s="514"/>
      <c r="I35" s="514"/>
      <c r="J35" s="514"/>
      <c r="K35" s="514"/>
      <c r="L35" s="514"/>
      <c r="M35" s="406" t="s">
        <v>26</v>
      </c>
      <c r="N35" s="407"/>
      <c r="O35" s="115"/>
      <c r="P35" s="421" t="s">
        <v>27</v>
      </c>
      <c r="Q35" s="422"/>
      <c r="R35" s="406" t="s">
        <v>28</v>
      </c>
      <c r="S35" s="407"/>
      <c r="T35" s="162">
        <v>2</v>
      </c>
      <c r="U35" s="421" t="s">
        <v>27</v>
      </c>
      <c r="V35" s="422"/>
      <c r="W35" s="407" t="s">
        <v>29</v>
      </c>
      <c r="X35" s="407"/>
      <c r="Y35" s="115"/>
      <c r="Z35" s="421" t="s">
        <v>27</v>
      </c>
      <c r="AA35" s="421"/>
      <c r="AB35" s="515">
        <f>($O35*6520)+($T35*6000)+($Y35*1480)</f>
        <v>12000</v>
      </c>
      <c r="AC35" s="516"/>
      <c r="AD35" s="516"/>
      <c r="AE35" s="516"/>
      <c r="AF35" s="516"/>
      <c r="AG35" s="516"/>
      <c r="AH35" s="116" t="s">
        <v>46</v>
      </c>
      <c r="AJ35" s="56" t="str">
        <f>IF($O35+$T35&gt;$AJ$29,"謝金計上可能上限時間を超えています。","")</f>
        <v/>
      </c>
      <c r="AR35" s="55"/>
      <c r="AS35" s="55"/>
      <c r="AT35" s="55"/>
      <c r="AU35" s="55"/>
      <c r="AV35" s="55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</row>
    <row r="36" spans="3:60" s="24" customFormat="1" ht="21.2" customHeight="1" x14ac:dyDescent="0.4">
      <c r="C36" s="394"/>
      <c r="D36" s="395"/>
      <c r="E36" s="395"/>
      <c r="F36" s="114" t="s">
        <v>30</v>
      </c>
      <c r="G36" s="513" t="s">
        <v>712</v>
      </c>
      <c r="H36" s="514"/>
      <c r="I36" s="514"/>
      <c r="J36" s="514"/>
      <c r="K36" s="514"/>
      <c r="L36" s="514"/>
      <c r="M36" s="406" t="s">
        <v>26</v>
      </c>
      <c r="N36" s="407"/>
      <c r="O36" s="115"/>
      <c r="P36" s="421" t="s">
        <v>27</v>
      </c>
      <c r="Q36" s="422"/>
      <c r="R36" s="406" t="s">
        <v>28</v>
      </c>
      <c r="S36" s="407"/>
      <c r="T36" s="162">
        <v>2</v>
      </c>
      <c r="U36" s="421" t="s">
        <v>27</v>
      </c>
      <c r="V36" s="422"/>
      <c r="W36" s="407" t="s">
        <v>29</v>
      </c>
      <c r="X36" s="407"/>
      <c r="Y36" s="115"/>
      <c r="Z36" s="421" t="s">
        <v>27</v>
      </c>
      <c r="AA36" s="421"/>
      <c r="AB36" s="515">
        <f t="shared" ref="AB36:AB42" si="2">($O36*6520)+($T36*6000)+($Y36*1480)</f>
        <v>12000</v>
      </c>
      <c r="AC36" s="516"/>
      <c r="AD36" s="516"/>
      <c r="AE36" s="516"/>
      <c r="AF36" s="516"/>
      <c r="AG36" s="516"/>
      <c r="AH36" s="116" t="s">
        <v>46</v>
      </c>
      <c r="AJ36" s="56" t="str">
        <f t="shared" ref="AJ36:AJ42" si="3">IF($O36+$T36&gt;$AJ$29,"謝金計上可能上限時間を超えています。","")</f>
        <v/>
      </c>
      <c r="AR36" s="55"/>
      <c r="AS36" s="55"/>
      <c r="AT36" s="55"/>
      <c r="AU36" s="55"/>
      <c r="AV36" s="55"/>
      <c r="AW36" s="55"/>
      <c r="AX36" s="55"/>
      <c r="AY36" s="55"/>
      <c r="AZ36" s="55"/>
      <c r="BA36" s="55"/>
      <c r="BB36" s="55"/>
      <c r="BC36" s="55"/>
      <c r="BD36" s="55"/>
      <c r="BE36" s="55"/>
      <c r="BF36" s="55"/>
      <c r="BG36" s="55"/>
      <c r="BH36" s="55"/>
    </row>
    <row r="37" spans="3:60" s="24" customFormat="1" ht="21.2" customHeight="1" x14ac:dyDescent="0.4">
      <c r="C37" s="394"/>
      <c r="D37" s="395"/>
      <c r="E37" s="395"/>
      <c r="F37" s="114" t="s">
        <v>31</v>
      </c>
      <c r="G37" s="513" t="s">
        <v>713</v>
      </c>
      <c r="H37" s="514"/>
      <c r="I37" s="514"/>
      <c r="J37" s="514"/>
      <c r="K37" s="514"/>
      <c r="L37" s="514"/>
      <c r="M37" s="406" t="s">
        <v>26</v>
      </c>
      <c r="N37" s="407"/>
      <c r="O37" s="115"/>
      <c r="P37" s="421" t="s">
        <v>27</v>
      </c>
      <c r="Q37" s="422"/>
      <c r="R37" s="406" t="s">
        <v>28</v>
      </c>
      <c r="S37" s="407"/>
      <c r="T37" s="162">
        <v>2</v>
      </c>
      <c r="U37" s="421" t="s">
        <v>27</v>
      </c>
      <c r="V37" s="422"/>
      <c r="W37" s="407" t="s">
        <v>29</v>
      </c>
      <c r="X37" s="407"/>
      <c r="Y37" s="115"/>
      <c r="Z37" s="421" t="s">
        <v>27</v>
      </c>
      <c r="AA37" s="421"/>
      <c r="AB37" s="515">
        <f t="shared" si="2"/>
        <v>12000</v>
      </c>
      <c r="AC37" s="516"/>
      <c r="AD37" s="516"/>
      <c r="AE37" s="516"/>
      <c r="AF37" s="516"/>
      <c r="AG37" s="516"/>
      <c r="AH37" s="116" t="s">
        <v>46</v>
      </c>
      <c r="AJ37" s="56" t="str">
        <f t="shared" si="3"/>
        <v/>
      </c>
      <c r="AR37" s="55"/>
      <c r="AS37" s="55"/>
      <c r="AT37" s="55"/>
      <c r="AU37" s="55"/>
      <c r="AV37" s="55"/>
      <c r="AW37" s="55"/>
      <c r="AX37" s="55"/>
      <c r="AY37" s="55"/>
      <c r="AZ37" s="55"/>
      <c r="BA37" s="55"/>
      <c r="BB37" s="55"/>
      <c r="BC37" s="55"/>
      <c r="BD37" s="55"/>
      <c r="BE37" s="55"/>
      <c r="BF37" s="55"/>
      <c r="BG37" s="55"/>
      <c r="BH37" s="55"/>
    </row>
    <row r="38" spans="3:60" s="24" customFormat="1" ht="21.2" customHeight="1" x14ac:dyDescent="0.4">
      <c r="C38" s="394"/>
      <c r="D38" s="395"/>
      <c r="E38" s="395"/>
      <c r="F38" s="114" t="s">
        <v>32</v>
      </c>
      <c r="G38" s="419"/>
      <c r="H38" s="420"/>
      <c r="I38" s="420"/>
      <c r="J38" s="420"/>
      <c r="K38" s="420"/>
      <c r="L38" s="420"/>
      <c r="M38" s="406" t="s">
        <v>26</v>
      </c>
      <c r="N38" s="407"/>
      <c r="O38" s="115"/>
      <c r="P38" s="421" t="s">
        <v>27</v>
      </c>
      <c r="Q38" s="422"/>
      <c r="R38" s="406" t="s">
        <v>28</v>
      </c>
      <c r="S38" s="407"/>
      <c r="T38" s="115"/>
      <c r="U38" s="421" t="s">
        <v>27</v>
      </c>
      <c r="V38" s="422"/>
      <c r="W38" s="407" t="s">
        <v>29</v>
      </c>
      <c r="X38" s="407"/>
      <c r="Y38" s="115"/>
      <c r="Z38" s="421" t="s">
        <v>27</v>
      </c>
      <c r="AA38" s="421"/>
      <c r="AB38" s="537">
        <f t="shared" si="2"/>
        <v>0</v>
      </c>
      <c r="AC38" s="538"/>
      <c r="AD38" s="538"/>
      <c r="AE38" s="538"/>
      <c r="AF38" s="538"/>
      <c r="AG38" s="538"/>
      <c r="AH38" s="116" t="s">
        <v>46</v>
      </c>
      <c r="AJ38" s="56" t="str">
        <f t="shared" si="3"/>
        <v/>
      </c>
    </row>
    <row r="39" spans="3:60" s="24" customFormat="1" ht="21.2" customHeight="1" x14ac:dyDescent="0.4">
      <c r="C39" s="394"/>
      <c r="D39" s="395"/>
      <c r="E39" s="395"/>
      <c r="F39" s="114" t="s">
        <v>33</v>
      </c>
      <c r="G39" s="419"/>
      <c r="H39" s="420"/>
      <c r="I39" s="420"/>
      <c r="J39" s="420"/>
      <c r="K39" s="420"/>
      <c r="L39" s="420"/>
      <c r="M39" s="406" t="s">
        <v>26</v>
      </c>
      <c r="N39" s="407"/>
      <c r="O39" s="115"/>
      <c r="P39" s="421" t="s">
        <v>27</v>
      </c>
      <c r="Q39" s="422"/>
      <c r="R39" s="406" t="s">
        <v>28</v>
      </c>
      <c r="S39" s="407"/>
      <c r="T39" s="115"/>
      <c r="U39" s="421" t="s">
        <v>27</v>
      </c>
      <c r="V39" s="422"/>
      <c r="W39" s="407" t="s">
        <v>29</v>
      </c>
      <c r="X39" s="407"/>
      <c r="Y39" s="115"/>
      <c r="Z39" s="421" t="s">
        <v>27</v>
      </c>
      <c r="AA39" s="421"/>
      <c r="AB39" s="537">
        <f t="shared" si="2"/>
        <v>0</v>
      </c>
      <c r="AC39" s="538"/>
      <c r="AD39" s="538"/>
      <c r="AE39" s="538"/>
      <c r="AF39" s="538"/>
      <c r="AG39" s="538"/>
      <c r="AH39" s="116" t="s">
        <v>46</v>
      </c>
      <c r="AJ39" s="56" t="str">
        <f t="shared" si="3"/>
        <v/>
      </c>
    </row>
    <row r="40" spans="3:60" s="24" customFormat="1" ht="21.2" customHeight="1" x14ac:dyDescent="0.4">
      <c r="C40" s="394"/>
      <c r="D40" s="395"/>
      <c r="E40" s="395"/>
      <c r="F40" s="114" t="s">
        <v>34</v>
      </c>
      <c r="G40" s="419"/>
      <c r="H40" s="420"/>
      <c r="I40" s="420"/>
      <c r="J40" s="420"/>
      <c r="K40" s="420"/>
      <c r="L40" s="420"/>
      <c r="M40" s="406" t="s">
        <v>26</v>
      </c>
      <c r="N40" s="407"/>
      <c r="O40" s="115"/>
      <c r="P40" s="421" t="s">
        <v>27</v>
      </c>
      <c r="Q40" s="422"/>
      <c r="R40" s="406" t="s">
        <v>28</v>
      </c>
      <c r="S40" s="407"/>
      <c r="T40" s="115"/>
      <c r="U40" s="421" t="s">
        <v>27</v>
      </c>
      <c r="V40" s="422"/>
      <c r="W40" s="407" t="s">
        <v>29</v>
      </c>
      <c r="X40" s="407"/>
      <c r="Y40" s="115"/>
      <c r="Z40" s="421" t="s">
        <v>27</v>
      </c>
      <c r="AA40" s="421"/>
      <c r="AB40" s="412">
        <f t="shared" si="2"/>
        <v>0</v>
      </c>
      <c r="AC40" s="413"/>
      <c r="AD40" s="413"/>
      <c r="AE40" s="413"/>
      <c r="AF40" s="413"/>
      <c r="AG40" s="413"/>
      <c r="AH40" s="116" t="s">
        <v>46</v>
      </c>
      <c r="AJ40" s="56" t="str">
        <f t="shared" si="3"/>
        <v/>
      </c>
    </row>
    <row r="41" spans="3:60" s="24" customFormat="1" ht="21.2" customHeight="1" x14ac:dyDescent="0.4">
      <c r="C41" s="394"/>
      <c r="D41" s="395"/>
      <c r="E41" s="395"/>
      <c r="F41" s="114" t="s">
        <v>35</v>
      </c>
      <c r="G41" s="419"/>
      <c r="H41" s="420"/>
      <c r="I41" s="420"/>
      <c r="J41" s="420"/>
      <c r="K41" s="420"/>
      <c r="L41" s="420"/>
      <c r="M41" s="406" t="s">
        <v>26</v>
      </c>
      <c r="N41" s="407"/>
      <c r="O41" s="115"/>
      <c r="P41" s="421" t="s">
        <v>27</v>
      </c>
      <c r="Q41" s="422"/>
      <c r="R41" s="406" t="s">
        <v>28</v>
      </c>
      <c r="S41" s="407"/>
      <c r="T41" s="115"/>
      <c r="U41" s="421" t="s">
        <v>27</v>
      </c>
      <c r="V41" s="422"/>
      <c r="W41" s="407" t="s">
        <v>29</v>
      </c>
      <c r="X41" s="407"/>
      <c r="Y41" s="115"/>
      <c r="Z41" s="421" t="s">
        <v>27</v>
      </c>
      <c r="AA41" s="421"/>
      <c r="AB41" s="412">
        <f t="shared" si="2"/>
        <v>0</v>
      </c>
      <c r="AC41" s="413"/>
      <c r="AD41" s="413"/>
      <c r="AE41" s="413"/>
      <c r="AF41" s="413"/>
      <c r="AG41" s="413"/>
      <c r="AH41" s="116" t="s">
        <v>46</v>
      </c>
      <c r="AJ41" s="56" t="str">
        <f t="shared" si="3"/>
        <v/>
      </c>
    </row>
    <row r="42" spans="3:60" s="24" customFormat="1" ht="21.2" customHeight="1" thickBot="1" x14ac:dyDescent="0.45">
      <c r="C42" s="394"/>
      <c r="D42" s="395"/>
      <c r="E42" s="395"/>
      <c r="F42" s="117" t="s">
        <v>36</v>
      </c>
      <c r="G42" s="400"/>
      <c r="H42" s="401"/>
      <c r="I42" s="401"/>
      <c r="J42" s="401"/>
      <c r="K42" s="401"/>
      <c r="L42" s="401"/>
      <c r="M42" s="402" t="s">
        <v>26</v>
      </c>
      <c r="N42" s="403"/>
      <c r="O42" s="118"/>
      <c r="P42" s="404" t="s">
        <v>27</v>
      </c>
      <c r="Q42" s="405"/>
      <c r="R42" s="406" t="s">
        <v>28</v>
      </c>
      <c r="S42" s="407"/>
      <c r="T42" s="118"/>
      <c r="U42" s="404" t="s">
        <v>27</v>
      </c>
      <c r="V42" s="405"/>
      <c r="W42" s="403" t="s">
        <v>29</v>
      </c>
      <c r="X42" s="403"/>
      <c r="Y42" s="118"/>
      <c r="Z42" s="404" t="s">
        <v>27</v>
      </c>
      <c r="AA42" s="404"/>
      <c r="AB42" s="412">
        <f t="shared" si="2"/>
        <v>0</v>
      </c>
      <c r="AC42" s="413"/>
      <c r="AD42" s="413"/>
      <c r="AE42" s="413"/>
      <c r="AF42" s="413"/>
      <c r="AG42" s="413"/>
      <c r="AH42" s="119" t="s">
        <v>46</v>
      </c>
      <c r="AJ42" s="56" t="str">
        <f t="shared" si="3"/>
        <v/>
      </c>
    </row>
    <row r="43" spans="3:60" s="24" customFormat="1" ht="21.2" customHeight="1" thickTop="1" x14ac:dyDescent="0.4">
      <c r="C43" s="394"/>
      <c r="D43" s="395"/>
      <c r="E43" s="395"/>
      <c r="F43" s="120" t="s">
        <v>445</v>
      </c>
      <c r="G43" s="408">
        <f>COUNTIFS($G35:$L42,"*")-COUNTIFS(G35:L42,"-")</f>
        <v>3</v>
      </c>
      <c r="H43" s="409"/>
      <c r="I43" s="409"/>
      <c r="J43" s="409"/>
      <c r="K43" s="409"/>
      <c r="L43" s="121" t="s">
        <v>446</v>
      </c>
      <c r="M43" s="410" t="s">
        <v>760</v>
      </c>
      <c r="N43" s="410"/>
      <c r="O43" s="410"/>
      <c r="P43" s="410"/>
      <c r="Q43" s="410"/>
      <c r="R43" s="410"/>
      <c r="S43" s="410"/>
      <c r="T43" s="410"/>
      <c r="U43" s="410"/>
      <c r="V43" s="410"/>
      <c r="W43" s="410"/>
      <c r="X43" s="410"/>
      <c r="Y43" s="410"/>
      <c r="Z43" s="410"/>
      <c r="AA43" s="410"/>
      <c r="AB43" s="411">
        <f>SUM(AB35:AG42)</f>
        <v>36000</v>
      </c>
      <c r="AC43" s="411"/>
      <c r="AD43" s="411"/>
      <c r="AE43" s="411"/>
      <c r="AF43" s="411"/>
      <c r="AG43" s="411"/>
      <c r="AH43" s="122" t="s">
        <v>46</v>
      </c>
      <c r="AJ43" s="56"/>
    </row>
    <row r="44" spans="3:60" s="24" customFormat="1" ht="12.2" customHeight="1" x14ac:dyDescent="0.4">
      <c r="C44" s="385" t="s">
        <v>440</v>
      </c>
      <c r="D44" s="386"/>
      <c r="E44" s="386"/>
      <c r="F44" s="387"/>
      <c r="G44" s="414" t="s">
        <v>441</v>
      </c>
      <c r="H44" s="415"/>
      <c r="I44" s="415"/>
      <c r="J44" s="415"/>
      <c r="K44" s="415"/>
      <c r="L44" s="415"/>
      <c r="M44" s="415"/>
      <c r="N44" s="415"/>
      <c r="O44" s="415"/>
      <c r="P44" s="415"/>
      <c r="Q44" s="415"/>
      <c r="R44" s="415"/>
      <c r="S44" s="415"/>
      <c r="T44" s="415"/>
      <c r="U44" s="415"/>
      <c r="V44" s="415"/>
      <c r="W44" s="415"/>
      <c r="X44" s="415"/>
      <c r="Y44" s="415"/>
      <c r="Z44" s="415"/>
      <c r="AA44" s="415"/>
      <c r="AB44" s="415"/>
      <c r="AC44" s="415"/>
      <c r="AD44" s="415"/>
      <c r="AE44" s="415"/>
      <c r="AF44" s="415"/>
      <c r="AG44" s="415"/>
      <c r="AH44" s="416"/>
      <c r="AJ44" s="56"/>
    </row>
    <row r="45" spans="3:60" s="24" customFormat="1" ht="65.25" customHeight="1" thickBot="1" x14ac:dyDescent="0.45">
      <c r="C45" s="388"/>
      <c r="D45" s="389"/>
      <c r="E45" s="389"/>
      <c r="F45" s="390"/>
      <c r="G45" s="391" t="s">
        <v>714</v>
      </c>
      <c r="H45" s="392"/>
      <c r="I45" s="392"/>
      <c r="J45" s="392"/>
      <c r="K45" s="392"/>
      <c r="L45" s="392"/>
      <c r="M45" s="392"/>
      <c r="N45" s="392"/>
      <c r="O45" s="392"/>
      <c r="P45" s="392"/>
      <c r="Q45" s="392"/>
      <c r="R45" s="392"/>
      <c r="S45" s="392"/>
      <c r="T45" s="392"/>
      <c r="U45" s="392"/>
      <c r="V45" s="392"/>
      <c r="W45" s="392"/>
      <c r="X45" s="392"/>
      <c r="Y45" s="392"/>
      <c r="Z45" s="392"/>
      <c r="AA45" s="392"/>
      <c r="AB45" s="392"/>
      <c r="AC45" s="392"/>
      <c r="AD45" s="392"/>
      <c r="AE45" s="392"/>
      <c r="AF45" s="392"/>
      <c r="AG45" s="392"/>
      <c r="AH45" s="393"/>
      <c r="AJ45" s="56"/>
    </row>
    <row r="46" spans="3:60" s="18" customFormat="1" thickBot="1" x14ac:dyDescent="0.45">
      <c r="C46" s="457" t="s">
        <v>550</v>
      </c>
      <c r="D46" s="457"/>
      <c r="E46" s="457"/>
      <c r="F46" s="457"/>
      <c r="G46" s="457"/>
      <c r="H46" s="457"/>
      <c r="I46" s="457"/>
      <c r="J46" s="457"/>
      <c r="K46" s="457"/>
      <c r="L46" s="457"/>
      <c r="M46" s="457"/>
      <c r="N46" s="457"/>
      <c r="O46" s="457"/>
      <c r="P46" s="457"/>
      <c r="Q46" s="457"/>
      <c r="R46" s="457"/>
      <c r="S46" s="457"/>
      <c r="T46" s="457"/>
      <c r="U46" s="457"/>
      <c r="V46" s="457"/>
      <c r="W46" s="457"/>
      <c r="X46" s="457"/>
      <c r="Y46" s="457"/>
      <c r="Z46" s="457"/>
      <c r="AA46" s="457"/>
      <c r="AB46" s="457"/>
      <c r="AC46" s="457"/>
      <c r="AD46" s="457"/>
      <c r="AE46" s="457"/>
      <c r="AF46" s="457"/>
      <c r="AG46" s="457"/>
      <c r="AH46" s="457"/>
    </row>
    <row r="47" spans="3:60" s="24" customFormat="1" ht="27" customHeight="1" thickBot="1" x14ac:dyDescent="0.45">
      <c r="C47" s="529" t="s">
        <v>549</v>
      </c>
      <c r="D47" s="530"/>
      <c r="E47" s="530"/>
      <c r="F47" s="530"/>
      <c r="G47" s="531">
        <v>46179</v>
      </c>
      <c r="H47" s="531"/>
      <c r="I47" s="531"/>
      <c r="J47" s="531"/>
      <c r="K47" s="531"/>
      <c r="L47" s="531"/>
      <c r="M47" s="531"/>
      <c r="N47" s="531"/>
      <c r="O47" s="531"/>
      <c r="P47" s="531"/>
      <c r="Q47" s="531"/>
      <c r="R47" s="531"/>
      <c r="S47" s="532" t="s">
        <v>423</v>
      </c>
      <c r="T47" s="533"/>
      <c r="U47" s="533"/>
      <c r="V47" s="534"/>
      <c r="W47" s="535" t="s">
        <v>704</v>
      </c>
      <c r="X47" s="535"/>
      <c r="Y47" s="535"/>
      <c r="Z47" s="535"/>
      <c r="AA47" s="532" t="s">
        <v>429</v>
      </c>
      <c r="AB47" s="533"/>
      <c r="AC47" s="533"/>
      <c r="AD47" s="534"/>
      <c r="AE47" s="536">
        <v>120</v>
      </c>
      <c r="AF47" s="536"/>
      <c r="AG47" s="536"/>
      <c r="AH47" s="112" t="s">
        <v>19</v>
      </c>
      <c r="AJ47" s="519">
        <f>IF(AE47&gt;=150,3,IF(AND(AE47&lt;150,AE47&gt;=90),2,IF(AE47="",0,1)))</f>
        <v>2</v>
      </c>
      <c r="AK47" s="520"/>
      <c r="AL47" s="50" t="s">
        <v>20</v>
      </c>
      <c r="AM47" s="51"/>
      <c r="AN47" s="52"/>
      <c r="AO47" s="52"/>
    </row>
    <row r="48" spans="3:60" s="53" customFormat="1" ht="27" customHeight="1" x14ac:dyDescent="0.4">
      <c r="C48" s="521" t="s">
        <v>224</v>
      </c>
      <c r="D48" s="522"/>
      <c r="E48" s="522"/>
      <c r="F48" s="523"/>
      <c r="G48" s="524" t="s">
        <v>705</v>
      </c>
      <c r="H48" s="525"/>
      <c r="I48" s="525"/>
      <c r="J48" s="525"/>
      <c r="K48" s="525"/>
      <c r="L48" s="525"/>
      <c r="M48" s="525"/>
      <c r="N48" s="525"/>
      <c r="O48" s="525"/>
      <c r="P48" s="525"/>
      <c r="Q48" s="525"/>
      <c r="R48" s="526"/>
      <c r="S48" s="425" t="str">
        <f>IFERROR(VLOOKUP($G$11,選択肢!$Q:$R,2,0),"　")</f>
        <v>教科名</v>
      </c>
      <c r="T48" s="426"/>
      <c r="U48" s="426"/>
      <c r="V48" s="426"/>
      <c r="W48" s="527" t="s">
        <v>718</v>
      </c>
      <c r="X48" s="527"/>
      <c r="Y48" s="527"/>
      <c r="Z48" s="527"/>
      <c r="AA48" s="527"/>
      <c r="AB48" s="527"/>
      <c r="AC48" s="527"/>
      <c r="AD48" s="527"/>
      <c r="AE48" s="527"/>
      <c r="AF48" s="527"/>
      <c r="AG48" s="527"/>
      <c r="AH48" s="52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</row>
    <row r="49" spans="3:60" s="53" customFormat="1" ht="27" customHeight="1" x14ac:dyDescent="0.4">
      <c r="C49" s="394" t="s">
        <v>21</v>
      </c>
      <c r="D49" s="395"/>
      <c r="E49" s="395"/>
      <c r="F49" s="395"/>
      <c r="G49" s="423" t="s">
        <v>706</v>
      </c>
      <c r="H49" s="424"/>
      <c r="I49" s="424"/>
      <c r="J49" s="424"/>
      <c r="K49" s="424"/>
      <c r="L49" s="424"/>
      <c r="M49" s="424"/>
      <c r="N49" s="424"/>
      <c r="O49" s="424"/>
      <c r="P49" s="424"/>
      <c r="Q49" s="424"/>
      <c r="R49" s="424"/>
      <c r="S49" s="425" t="str">
        <f>IF($G49="許諾が必要","許諾状況","")</f>
        <v>許諾状況</v>
      </c>
      <c r="T49" s="426"/>
      <c r="U49" s="426"/>
      <c r="V49" s="426"/>
      <c r="W49" s="197" t="s">
        <v>719</v>
      </c>
      <c r="X49" s="197"/>
      <c r="Y49" s="197"/>
      <c r="Z49" s="197"/>
      <c r="AA49" s="197"/>
      <c r="AB49" s="197"/>
      <c r="AC49" s="197"/>
      <c r="AD49" s="197"/>
      <c r="AE49" s="197"/>
      <c r="AF49" s="197"/>
      <c r="AG49" s="197"/>
      <c r="AH49" s="198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</row>
    <row r="50" spans="3:60" s="53" customFormat="1" ht="27" customHeight="1" x14ac:dyDescent="0.4">
      <c r="C50" s="443" t="s">
        <v>430</v>
      </c>
      <c r="D50" s="444"/>
      <c r="E50" s="444"/>
      <c r="F50" s="445"/>
      <c r="G50" s="429" t="s">
        <v>22</v>
      </c>
      <c r="H50" s="430"/>
      <c r="I50" s="431">
        <v>300</v>
      </c>
      <c r="J50" s="431"/>
      <c r="K50" s="431"/>
      <c r="L50" s="430" t="s">
        <v>431</v>
      </c>
      <c r="M50" s="430"/>
      <c r="N50" s="432"/>
      <c r="O50" s="432"/>
      <c r="P50" s="432"/>
      <c r="Q50" s="432"/>
      <c r="R50" s="432"/>
      <c r="S50" s="432"/>
      <c r="T50" s="432"/>
      <c r="U50" s="432"/>
      <c r="V50" s="432"/>
      <c r="W50" s="432"/>
      <c r="X50" s="432"/>
      <c r="Y50" s="432"/>
      <c r="Z50" s="432"/>
      <c r="AA50" s="432"/>
      <c r="AB50" s="432"/>
      <c r="AC50" s="432"/>
      <c r="AD50" s="432"/>
      <c r="AE50" s="432"/>
      <c r="AF50" s="432"/>
      <c r="AG50" s="432"/>
      <c r="AH50" s="433"/>
      <c r="AI50" s="54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 s="55"/>
      <c r="BD50" s="55"/>
      <c r="BE50" s="55"/>
      <c r="BF50" s="55"/>
      <c r="BG50" s="55"/>
      <c r="BH50" s="55"/>
    </row>
    <row r="51" spans="3:60" s="53" customFormat="1" ht="27" customHeight="1" x14ac:dyDescent="0.4">
      <c r="C51" s="434" t="s">
        <v>508</v>
      </c>
      <c r="D51" s="435"/>
      <c r="E51" s="435"/>
      <c r="F51" s="436"/>
      <c r="G51" s="437" t="s">
        <v>720</v>
      </c>
      <c r="H51" s="438"/>
      <c r="I51" s="438"/>
      <c r="J51" s="438"/>
      <c r="K51" s="438"/>
      <c r="L51" s="438"/>
      <c r="M51" s="438"/>
      <c r="N51" s="438"/>
      <c r="O51" s="438"/>
      <c r="P51" s="438"/>
      <c r="Q51" s="438"/>
      <c r="R51" s="438"/>
      <c r="S51" s="439" t="str">
        <f>IF($G51="全校児童/生徒","　","内訳")</f>
        <v>　</v>
      </c>
      <c r="T51" s="440"/>
      <c r="U51" s="440"/>
      <c r="V51" s="440"/>
      <c r="W51" s="517"/>
      <c r="X51" s="517"/>
      <c r="Y51" s="517"/>
      <c r="Z51" s="517"/>
      <c r="AA51" s="517"/>
      <c r="AB51" s="517"/>
      <c r="AC51" s="517"/>
      <c r="AD51" s="517"/>
      <c r="AE51" s="517"/>
      <c r="AF51" s="517"/>
      <c r="AG51" s="517"/>
      <c r="AH51" s="518"/>
      <c r="AI51" s="54"/>
      <c r="AR51" s="55"/>
      <c r="AS51" s="55"/>
      <c r="AT51" s="55"/>
      <c r="AU51" s="55"/>
      <c r="AV51" s="55"/>
      <c r="AW51" s="55"/>
      <c r="AX51" s="55"/>
      <c r="AY51" s="55"/>
      <c r="AZ51" s="55"/>
      <c r="BA51" s="55"/>
      <c r="BB51" s="55"/>
      <c r="BC51" s="55"/>
      <c r="BD51" s="55"/>
      <c r="BE51" s="55"/>
      <c r="BF51" s="55"/>
      <c r="BG51" s="55"/>
      <c r="BH51" s="55"/>
    </row>
    <row r="52" spans="3:60" s="24" customFormat="1" ht="24.75" customHeight="1" x14ac:dyDescent="0.4">
      <c r="C52" s="394" t="s">
        <v>443</v>
      </c>
      <c r="D52" s="395"/>
      <c r="E52" s="395"/>
      <c r="F52" s="113" t="s">
        <v>447</v>
      </c>
      <c r="G52" s="417" t="s">
        <v>211</v>
      </c>
      <c r="H52" s="418"/>
      <c r="I52" s="418"/>
      <c r="J52" s="418"/>
      <c r="K52" s="418"/>
      <c r="L52" s="418"/>
      <c r="M52" s="396" t="s">
        <v>23</v>
      </c>
      <c r="N52" s="397"/>
      <c r="O52" s="397"/>
      <c r="P52" s="397"/>
      <c r="Q52" s="397"/>
      <c r="R52" s="397"/>
      <c r="S52" s="397"/>
      <c r="T52" s="397"/>
      <c r="U52" s="397"/>
      <c r="V52" s="397"/>
      <c r="W52" s="397"/>
      <c r="X52" s="397"/>
      <c r="Y52" s="397"/>
      <c r="Z52" s="397"/>
      <c r="AA52" s="398"/>
      <c r="AB52" s="396" t="s">
        <v>24</v>
      </c>
      <c r="AC52" s="397"/>
      <c r="AD52" s="397"/>
      <c r="AE52" s="397"/>
      <c r="AF52" s="397"/>
      <c r="AG52" s="397"/>
      <c r="AH52" s="399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</row>
    <row r="53" spans="3:60" s="24" customFormat="1" ht="21.2" customHeight="1" x14ac:dyDescent="0.4">
      <c r="C53" s="394"/>
      <c r="D53" s="395"/>
      <c r="E53" s="395"/>
      <c r="F53" s="114" t="s">
        <v>25</v>
      </c>
      <c r="G53" s="513" t="s">
        <v>711</v>
      </c>
      <c r="H53" s="514"/>
      <c r="I53" s="514"/>
      <c r="J53" s="514"/>
      <c r="K53" s="514"/>
      <c r="L53" s="514"/>
      <c r="M53" s="406" t="s">
        <v>26</v>
      </c>
      <c r="N53" s="407"/>
      <c r="O53" s="161">
        <v>2</v>
      </c>
      <c r="P53" s="421" t="s">
        <v>27</v>
      </c>
      <c r="Q53" s="422"/>
      <c r="R53" s="406" t="s">
        <v>28</v>
      </c>
      <c r="S53" s="407"/>
      <c r="T53" s="115"/>
      <c r="U53" s="421" t="s">
        <v>27</v>
      </c>
      <c r="V53" s="422"/>
      <c r="W53" s="407" t="s">
        <v>29</v>
      </c>
      <c r="X53" s="407"/>
      <c r="Y53" s="115"/>
      <c r="Z53" s="421" t="s">
        <v>27</v>
      </c>
      <c r="AA53" s="421"/>
      <c r="AB53" s="515">
        <f>($O53*6520)+($T53*6000)+($Y53*1480)</f>
        <v>13040</v>
      </c>
      <c r="AC53" s="516"/>
      <c r="AD53" s="516"/>
      <c r="AE53" s="516"/>
      <c r="AF53" s="516"/>
      <c r="AG53" s="516"/>
      <c r="AH53" s="116" t="s">
        <v>46</v>
      </c>
      <c r="AJ53" s="56" t="str">
        <f>IF($O53+$T53&gt;$AJ$47,"謝金計上可能上限時間を超えています。","")</f>
        <v/>
      </c>
      <c r="AR53" s="55"/>
      <c r="AS53" s="55"/>
      <c r="AT53" s="55"/>
      <c r="AU53" s="55"/>
      <c r="AV53" s="55"/>
      <c r="AW53" s="55"/>
      <c r="AX53" s="55"/>
      <c r="AY53" s="55"/>
      <c r="AZ53" s="55"/>
      <c r="BA53" s="55"/>
      <c r="BB53" s="55"/>
      <c r="BC53" s="55"/>
      <c r="BD53" s="55"/>
      <c r="BE53" s="55"/>
      <c r="BF53" s="55"/>
      <c r="BG53" s="55"/>
      <c r="BH53" s="55"/>
    </row>
    <row r="54" spans="3:60" s="24" customFormat="1" ht="21.2" customHeight="1" x14ac:dyDescent="0.4">
      <c r="C54" s="394"/>
      <c r="D54" s="395"/>
      <c r="E54" s="395"/>
      <c r="F54" s="114" t="s">
        <v>30</v>
      </c>
      <c r="G54" s="513" t="s">
        <v>712</v>
      </c>
      <c r="H54" s="514"/>
      <c r="I54" s="514"/>
      <c r="J54" s="514"/>
      <c r="K54" s="514"/>
      <c r="L54" s="514"/>
      <c r="M54" s="406" t="s">
        <v>26</v>
      </c>
      <c r="N54" s="407"/>
      <c r="O54" s="161">
        <v>2</v>
      </c>
      <c r="P54" s="421" t="s">
        <v>27</v>
      </c>
      <c r="Q54" s="422"/>
      <c r="R54" s="406" t="s">
        <v>28</v>
      </c>
      <c r="S54" s="407"/>
      <c r="T54" s="115"/>
      <c r="U54" s="421" t="s">
        <v>27</v>
      </c>
      <c r="V54" s="422"/>
      <c r="W54" s="407" t="s">
        <v>29</v>
      </c>
      <c r="X54" s="407"/>
      <c r="Y54" s="115"/>
      <c r="Z54" s="421" t="s">
        <v>27</v>
      </c>
      <c r="AA54" s="421"/>
      <c r="AB54" s="515">
        <f t="shared" ref="AB54:AB60" si="4">($O54*6520)+($T54*6000)+($Y54*1480)</f>
        <v>13040</v>
      </c>
      <c r="AC54" s="516"/>
      <c r="AD54" s="516"/>
      <c r="AE54" s="516"/>
      <c r="AF54" s="516"/>
      <c r="AG54" s="516"/>
      <c r="AH54" s="116" t="s">
        <v>46</v>
      </c>
      <c r="AJ54" s="56" t="str">
        <f t="shared" ref="AJ54:AJ60" si="5">IF($O54+$T54&gt;$AJ$47,"謝金計上可能上限時間を超えています。","")</f>
        <v/>
      </c>
      <c r="AR54" s="55"/>
      <c r="AS54" s="55"/>
      <c r="AT54" s="55"/>
      <c r="AU54" s="55"/>
      <c r="AV54" s="55"/>
      <c r="AW54" s="55"/>
      <c r="AX54" s="55"/>
      <c r="AY54" s="55"/>
      <c r="AZ54" s="55"/>
      <c r="BA54" s="55"/>
      <c r="BB54" s="55"/>
      <c r="BC54" s="55"/>
      <c r="BD54" s="55"/>
      <c r="BE54" s="55"/>
      <c r="BF54" s="55"/>
      <c r="BG54" s="55"/>
      <c r="BH54" s="55"/>
    </row>
    <row r="55" spans="3:60" s="24" customFormat="1" ht="21.2" customHeight="1" x14ac:dyDescent="0.4">
      <c r="C55" s="394"/>
      <c r="D55" s="395"/>
      <c r="E55" s="395"/>
      <c r="F55" s="114" t="s">
        <v>31</v>
      </c>
      <c r="G55" s="513" t="s">
        <v>713</v>
      </c>
      <c r="H55" s="514"/>
      <c r="I55" s="514"/>
      <c r="J55" s="514"/>
      <c r="K55" s="514"/>
      <c r="L55" s="514"/>
      <c r="M55" s="406" t="s">
        <v>26</v>
      </c>
      <c r="N55" s="407"/>
      <c r="O55" s="161">
        <v>2</v>
      </c>
      <c r="P55" s="421" t="s">
        <v>27</v>
      </c>
      <c r="Q55" s="422"/>
      <c r="R55" s="406" t="s">
        <v>28</v>
      </c>
      <c r="S55" s="407"/>
      <c r="T55" s="115"/>
      <c r="U55" s="421" t="s">
        <v>27</v>
      </c>
      <c r="V55" s="422"/>
      <c r="W55" s="407" t="s">
        <v>29</v>
      </c>
      <c r="X55" s="407"/>
      <c r="Y55" s="115"/>
      <c r="Z55" s="421" t="s">
        <v>27</v>
      </c>
      <c r="AA55" s="421"/>
      <c r="AB55" s="515">
        <f t="shared" si="4"/>
        <v>13040</v>
      </c>
      <c r="AC55" s="516"/>
      <c r="AD55" s="516"/>
      <c r="AE55" s="516"/>
      <c r="AF55" s="516"/>
      <c r="AG55" s="516"/>
      <c r="AH55" s="116" t="s">
        <v>46</v>
      </c>
      <c r="AJ55" s="56" t="str">
        <f t="shared" si="5"/>
        <v/>
      </c>
      <c r="AR55" s="55"/>
      <c r="AS55" s="55"/>
      <c r="AT55" s="55"/>
      <c r="AU55" s="55"/>
      <c r="AV55" s="55"/>
      <c r="AW55" s="55"/>
      <c r="AX55" s="55"/>
      <c r="AY55" s="55"/>
      <c r="AZ55" s="55"/>
      <c r="BA55" s="55"/>
      <c r="BB55" s="55"/>
      <c r="BC55" s="55"/>
      <c r="BD55" s="55"/>
      <c r="BE55" s="55"/>
      <c r="BF55" s="55"/>
      <c r="BG55" s="55"/>
      <c r="BH55" s="55"/>
    </row>
    <row r="56" spans="3:60" s="24" customFormat="1" ht="21.2" customHeight="1" x14ac:dyDescent="0.4">
      <c r="C56" s="394"/>
      <c r="D56" s="395"/>
      <c r="E56" s="395"/>
      <c r="F56" s="114" t="s">
        <v>32</v>
      </c>
      <c r="G56" s="513" t="s">
        <v>721</v>
      </c>
      <c r="H56" s="514"/>
      <c r="I56" s="514"/>
      <c r="J56" s="514"/>
      <c r="K56" s="514"/>
      <c r="L56" s="514"/>
      <c r="M56" s="406" t="s">
        <v>26</v>
      </c>
      <c r="N56" s="407"/>
      <c r="O56" s="161">
        <v>2</v>
      </c>
      <c r="P56" s="421" t="s">
        <v>27</v>
      </c>
      <c r="Q56" s="422"/>
      <c r="R56" s="406" t="s">
        <v>28</v>
      </c>
      <c r="S56" s="407"/>
      <c r="T56" s="115"/>
      <c r="U56" s="421" t="s">
        <v>27</v>
      </c>
      <c r="V56" s="422"/>
      <c r="W56" s="407" t="s">
        <v>29</v>
      </c>
      <c r="X56" s="407"/>
      <c r="Y56" s="115"/>
      <c r="Z56" s="421" t="s">
        <v>27</v>
      </c>
      <c r="AA56" s="421"/>
      <c r="AB56" s="515">
        <f t="shared" si="4"/>
        <v>13040</v>
      </c>
      <c r="AC56" s="516"/>
      <c r="AD56" s="516"/>
      <c r="AE56" s="516"/>
      <c r="AF56" s="516"/>
      <c r="AG56" s="516"/>
      <c r="AH56" s="116" t="s">
        <v>46</v>
      </c>
      <c r="AJ56" s="56" t="str">
        <f t="shared" si="5"/>
        <v/>
      </c>
    </row>
    <row r="57" spans="3:60" s="24" customFormat="1" ht="21.2" customHeight="1" x14ac:dyDescent="0.4">
      <c r="C57" s="394"/>
      <c r="D57" s="395"/>
      <c r="E57" s="395"/>
      <c r="F57" s="114" t="s">
        <v>33</v>
      </c>
      <c r="G57" s="513" t="s">
        <v>722</v>
      </c>
      <c r="H57" s="514"/>
      <c r="I57" s="514"/>
      <c r="J57" s="514"/>
      <c r="K57" s="514"/>
      <c r="L57" s="514"/>
      <c r="M57" s="406" t="s">
        <v>26</v>
      </c>
      <c r="N57" s="407"/>
      <c r="O57" s="161">
        <v>2</v>
      </c>
      <c r="P57" s="421" t="s">
        <v>27</v>
      </c>
      <c r="Q57" s="422"/>
      <c r="R57" s="406" t="s">
        <v>28</v>
      </c>
      <c r="S57" s="407"/>
      <c r="T57" s="115"/>
      <c r="U57" s="421" t="s">
        <v>27</v>
      </c>
      <c r="V57" s="422"/>
      <c r="W57" s="407" t="s">
        <v>29</v>
      </c>
      <c r="X57" s="407"/>
      <c r="Y57" s="115"/>
      <c r="Z57" s="421" t="s">
        <v>27</v>
      </c>
      <c r="AA57" s="421"/>
      <c r="AB57" s="515">
        <f t="shared" si="4"/>
        <v>13040</v>
      </c>
      <c r="AC57" s="516"/>
      <c r="AD57" s="516"/>
      <c r="AE57" s="516"/>
      <c r="AF57" s="516"/>
      <c r="AG57" s="516"/>
      <c r="AH57" s="116" t="s">
        <v>46</v>
      </c>
      <c r="AJ57" s="56" t="str">
        <f t="shared" si="5"/>
        <v/>
      </c>
    </row>
    <row r="58" spans="3:60" s="24" customFormat="1" ht="21.2" customHeight="1" x14ac:dyDescent="0.4">
      <c r="C58" s="394"/>
      <c r="D58" s="395"/>
      <c r="E58" s="395"/>
      <c r="F58" s="114" t="s">
        <v>34</v>
      </c>
      <c r="G58" s="419"/>
      <c r="H58" s="420"/>
      <c r="I58" s="420"/>
      <c r="J58" s="420"/>
      <c r="K58" s="420"/>
      <c r="L58" s="420"/>
      <c r="M58" s="406" t="s">
        <v>26</v>
      </c>
      <c r="N58" s="407"/>
      <c r="O58" s="115"/>
      <c r="P58" s="421" t="s">
        <v>27</v>
      </c>
      <c r="Q58" s="422"/>
      <c r="R58" s="406" t="s">
        <v>28</v>
      </c>
      <c r="S58" s="407"/>
      <c r="T58" s="115"/>
      <c r="U58" s="421" t="s">
        <v>27</v>
      </c>
      <c r="V58" s="422"/>
      <c r="W58" s="407" t="s">
        <v>29</v>
      </c>
      <c r="X58" s="407"/>
      <c r="Y58" s="115"/>
      <c r="Z58" s="421" t="s">
        <v>27</v>
      </c>
      <c r="AA58" s="421"/>
      <c r="AB58" s="412">
        <f t="shared" si="4"/>
        <v>0</v>
      </c>
      <c r="AC58" s="413"/>
      <c r="AD58" s="413"/>
      <c r="AE58" s="413"/>
      <c r="AF58" s="413"/>
      <c r="AG58" s="413"/>
      <c r="AH58" s="116" t="s">
        <v>46</v>
      </c>
      <c r="AJ58" s="56" t="str">
        <f t="shared" si="5"/>
        <v/>
      </c>
    </row>
    <row r="59" spans="3:60" s="24" customFormat="1" ht="21.2" customHeight="1" x14ac:dyDescent="0.4">
      <c r="C59" s="394"/>
      <c r="D59" s="395"/>
      <c r="E59" s="395"/>
      <c r="F59" s="114" t="s">
        <v>35</v>
      </c>
      <c r="G59" s="419"/>
      <c r="H59" s="420"/>
      <c r="I59" s="420"/>
      <c r="J59" s="420"/>
      <c r="K59" s="420"/>
      <c r="L59" s="420"/>
      <c r="M59" s="406" t="s">
        <v>26</v>
      </c>
      <c r="N59" s="407"/>
      <c r="O59" s="115"/>
      <c r="P59" s="421" t="s">
        <v>27</v>
      </c>
      <c r="Q59" s="422"/>
      <c r="R59" s="406" t="s">
        <v>28</v>
      </c>
      <c r="S59" s="407"/>
      <c r="T59" s="115"/>
      <c r="U59" s="421" t="s">
        <v>27</v>
      </c>
      <c r="V59" s="422"/>
      <c r="W59" s="407" t="s">
        <v>29</v>
      </c>
      <c r="X59" s="407"/>
      <c r="Y59" s="115"/>
      <c r="Z59" s="421" t="s">
        <v>27</v>
      </c>
      <c r="AA59" s="421"/>
      <c r="AB59" s="412">
        <f t="shared" si="4"/>
        <v>0</v>
      </c>
      <c r="AC59" s="413"/>
      <c r="AD59" s="413"/>
      <c r="AE59" s="413"/>
      <c r="AF59" s="413"/>
      <c r="AG59" s="413"/>
      <c r="AH59" s="116" t="s">
        <v>46</v>
      </c>
      <c r="AJ59" s="56" t="str">
        <f t="shared" si="5"/>
        <v/>
      </c>
    </row>
    <row r="60" spans="3:60" s="24" customFormat="1" ht="21.2" customHeight="1" thickBot="1" x14ac:dyDescent="0.45">
      <c r="C60" s="394"/>
      <c r="D60" s="395"/>
      <c r="E60" s="395"/>
      <c r="F60" s="117" t="s">
        <v>36</v>
      </c>
      <c r="G60" s="400"/>
      <c r="H60" s="401"/>
      <c r="I60" s="401"/>
      <c r="J60" s="401"/>
      <c r="K60" s="401"/>
      <c r="L60" s="401"/>
      <c r="M60" s="402" t="s">
        <v>26</v>
      </c>
      <c r="N60" s="403"/>
      <c r="O60" s="118"/>
      <c r="P60" s="404" t="s">
        <v>27</v>
      </c>
      <c r="Q60" s="405"/>
      <c r="R60" s="406" t="s">
        <v>28</v>
      </c>
      <c r="S60" s="407"/>
      <c r="T60" s="118"/>
      <c r="U60" s="404" t="s">
        <v>27</v>
      </c>
      <c r="V60" s="405"/>
      <c r="W60" s="403" t="s">
        <v>29</v>
      </c>
      <c r="X60" s="403"/>
      <c r="Y60" s="118"/>
      <c r="Z60" s="404" t="s">
        <v>27</v>
      </c>
      <c r="AA60" s="404"/>
      <c r="AB60" s="412">
        <f t="shared" si="4"/>
        <v>0</v>
      </c>
      <c r="AC60" s="413"/>
      <c r="AD60" s="413"/>
      <c r="AE60" s="413"/>
      <c r="AF60" s="413"/>
      <c r="AG60" s="413"/>
      <c r="AH60" s="119" t="s">
        <v>46</v>
      </c>
      <c r="AJ60" s="56" t="str">
        <f t="shared" si="5"/>
        <v/>
      </c>
    </row>
    <row r="61" spans="3:60" s="24" customFormat="1" ht="21.2" customHeight="1" thickTop="1" x14ac:dyDescent="0.4">
      <c r="C61" s="394"/>
      <c r="D61" s="395"/>
      <c r="E61" s="395"/>
      <c r="F61" s="120" t="s">
        <v>445</v>
      </c>
      <c r="G61" s="408">
        <f>COUNTIFS($G53:$L60,"*")-COUNTIFS(G53:L60,"-")</f>
        <v>5</v>
      </c>
      <c r="H61" s="409"/>
      <c r="I61" s="409"/>
      <c r="J61" s="409"/>
      <c r="K61" s="409"/>
      <c r="L61" s="121" t="s">
        <v>446</v>
      </c>
      <c r="M61" s="410" t="s">
        <v>760</v>
      </c>
      <c r="N61" s="410"/>
      <c r="O61" s="410"/>
      <c r="P61" s="410"/>
      <c r="Q61" s="410"/>
      <c r="R61" s="410"/>
      <c r="S61" s="410"/>
      <c r="T61" s="410"/>
      <c r="U61" s="410"/>
      <c r="V61" s="410"/>
      <c r="W61" s="410"/>
      <c r="X61" s="410"/>
      <c r="Y61" s="410"/>
      <c r="Z61" s="410"/>
      <c r="AA61" s="410"/>
      <c r="AB61" s="411">
        <f>SUM(AB53:AG60)</f>
        <v>65200</v>
      </c>
      <c r="AC61" s="411"/>
      <c r="AD61" s="411"/>
      <c r="AE61" s="411"/>
      <c r="AF61" s="411"/>
      <c r="AG61" s="411"/>
      <c r="AH61" s="122" t="s">
        <v>46</v>
      </c>
      <c r="AJ61" s="56"/>
    </row>
    <row r="62" spans="3:60" s="24" customFormat="1" ht="12.2" customHeight="1" x14ac:dyDescent="0.4">
      <c r="C62" s="385" t="s">
        <v>440</v>
      </c>
      <c r="D62" s="386"/>
      <c r="E62" s="386"/>
      <c r="F62" s="387"/>
      <c r="G62" s="414" t="s">
        <v>441</v>
      </c>
      <c r="H62" s="415"/>
      <c r="I62" s="415"/>
      <c r="J62" s="415"/>
      <c r="K62" s="415"/>
      <c r="L62" s="415"/>
      <c r="M62" s="415"/>
      <c r="N62" s="415"/>
      <c r="O62" s="415"/>
      <c r="P62" s="415"/>
      <c r="Q62" s="415"/>
      <c r="R62" s="415"/>
      <c r="S62" s="415"/>
      <c r="T62" s="415"/>
      <c r="U62" s="415"/>
      <c r="V62" s="415"/>
      <c r="W62" s="415"/>
      <c r="X62" s="415"/>
      <c r="Y62" s="415"/>
      <c r="Z62" s="415"/>
      <c r="AA62" s="415"/>
      <c r="AB62" s="415"/>
      <c r="AC62" s="415"/>
      <c r="AD62" s="415"/>
      <c r="AE62" s="415"/>
      <c r="AF62" s="415"/>
      <c r="AG62" s="415"/>
      <c r="AH62" s="416"/>
      <c r="AJ62" s="56"/>
    </row>
    <row r="63" spans="3:60" s="24" customFormat="1" ht="65.25" customHeight="1" thickBot="1" x14ac:dyDescent="0.45">
      <c r="C63" s="388"/>
      <c r="D63" s="389"/>
      <c r="E63" s="389"/>
      <c r="F63" s="390"/>
      <c r="G63" s="391" t="s">
        <v>714</v>
      </c>
      <c r="H63" s="392"/>
      <c r="I63" s="392"/>
      <c r="J63" s="392"/>
      <c r="K63" s="392"/>
      <c r="L63" s="392"/>
      <c r="M63" s="392"/>
      <c r="N63" s="392"/>
      <c r="O63" s="392"/>
      <c r="P63" s="392"/>
      <c r="Q63" s="392"/>
      <c r="R63" s="392"/>
      <c r="S63" s="392"/>
      <c r="T63" s="392"/>
      <c r="U63" s="392"/>
      <c r="V63" s="392"/>
      <c r="W63" s="392"/>
      <c r="X63" s="392"/>
      <c r="Y63" s="392"/>
      <c r="Z63" s="392"/>
      <c r="AA63" s="392"/>
      <c r="AB63" s="392"/>
      <c r="AC63" s="392"/>
      <c r="AD63" s="392"/>
      <c r="AE63" s="392"/>
      <c r="AF63" s="392"/>
      <c r="AG63" s="392"/>
      <c r="AH63" s="393"/>
      <c r="AJ63" s="56"/>
    </row>
    <row r="64" spans="3:60" s="57" customFormat="1" ht="14.25" customHeight="1" x14ac:dyDescent="0.4">
      <c r="C64" s="86" t="s">
        <v>257</v>
      </c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6"/>
      <c r="Z64" s="86"/>
      <c r="AA64" s="86"/>
      <c r="AB64" s="86"/>
      <c r="AC64" s="86"/>
      <c r="AD64" s="86"/>
      <c r="AE64" s="86"/>
      <c r="AF64" s="86"/>
      <c r="AG64" s="86"/>
      <c r="AH64" s="86"/>
    </row>
    <row r="65" spans="3:46" s="58" customFormat="1" ht="14.25" customHeight="1" x14ac:dyDescent="0.4"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</row>
    <row r="66" spans="3:46" s="58" customFormat="1" ht="14.25" customHeight="1" x14ac:dyDescent="0.4">
      <c r="C66" s="88"/>
      <c r="D66" s="88"/>
      <c r="E66" s="88"/>
      <c r="F66" s="88"/>
      <c r="G66" s="88"/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  <c r="S66" s="88"/>
      <c r="T66" s="88"/>
      <c r="U66" s="88"/>
      <c r="V66" s="88"/>
      <c r="W66" s="88"/>
      <c r="X66" s="88"/>
      <c r="Y66" s="88"/>
      <c r="Z66" s="88"/>
      <c r="AA66" s="88"/>
      <c r="AB66" s="88"/>
      <c r="AC66" s="88"/>
      <c r="AD66" s="88"/>
      <c r="AE66" s="88"/>
      <c r="AF66" s="88"/>
      <c r="AG66" s="88"/>
      <c r="AH66" s="88"/>
    </row>
    <row r="67" spans="3:46" ht="21.2" customHeight="1" x14ac:dyDescent="0.4">
      <c r="C67" s="230" t="s">
        <v>37</v>
      </c>
      <c r="D67" s="230"/>
      <c r="E67" s="230"/>
      <c r="F67" s="606" t="s">
        <v>756</v>
      </c>
      <c r="G67" s="606"/>
      <c r="H67" s="606"/>
      <c r="I67" s="606"/>
      <c r="J67" s="606"/>
      <c r="K67" s="606"/>
      <c r="L67" s="606"/>
      <c r="M67" s="606"/>
      <c r="N67" s="606"/>
      <c r="O67" s="606"/>
      <c r="P67" s="606"/>
      <c r="Q67" s="606"/>
      <c r="R67" s="606"/>
      <c r="S67" s="606"/>
      <c r="T67" s="606"/>
      <c r="U67" s="606"/>
      <c r="V67" s="606"/>
      <c r="W67" s="606"/>
      <c r="X67" s="606"/>
      <c r="Y67" s="606"/>
      <c r="Z67" s="606"/>
      <c r="AA67" s="606"/>
      <c r="AB67" s="606"/>
      <c r="AC67" s="606"/>
      <c r="AD67" s="606"/>
      <c r="AE67" s="606"/>
      <c r="AF67" s="60"/>
      <c r="AG67" s="60"/>
      <c r="AH67" s="60"/>
      <c r="AN67" s="2"/>
      <c r="AO67" s="2"/>
      <c r="AR67" s="2" ph="1"/>
      <c r="AS67" s="2" ph="1"/>
      <c r="AT67" s="2" ph="1"/>
    </row>
    <row r="68" spans="3:46" ht="21.2" customHeight="1" x14ac:dyDescent="0.4">
      <c r="C68"/>
      <c r="D68"/>
      <c r="E68"/>
      <c r="F68" s="606"/>
      <c r="G68" s="606"/>
      <c r="H68" s="606"/>
      <c r="I68" s="606"/>
      <c r="J68" s="606"/>
      <c r="K68" s="606"/>
      <c r="L68" s="606"/>
      <c r="M68" s="606"/>
      <c r="N68" s="606"/>
      <c r="O68" s="606"/>
      <c r="P68" s="606"/>
      <c r="Q68" s="606"/>
      <c r="R68" s="606"/>
      <c r="S68" s="606"/>
      <c r="T68" s="606"/>
      <c r="U68" s="606"/>
      <c r="V68" s="606"/>
      <c r="W68" s="606"/>
      <c r="X68" s="606"/>
      <c r="Y68" s="606"/>
      <c r="Z68" s="606"/>
      <c r="AA68" s="606"/>
      <c r="AB68" s="606"/>
      <c r="AC68" s="606"/>
      <c r="AD68" s="606"/>
      <c r="AE68" s="606"/>
      <c r="AF68"/>
      <c r="AG68"/>
      <c r="AH68"/>
      <c r="AN68" s="2"/>
      <c r="AO68" s="2"/>
      <c r="AR68" s="2" ph="1"/>
      <c r="AS68" s="2" ph="1"/>
      <c r="AT68" s="2" ph="1"/>
    </row>
    <row r="69" spans="3:46" ht="8.4499999999999993" customHeight="1" thickBot="1" x14ac:dyDescent="0.45"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N69" s="2"/>
      <c r="AO69" s="2"/>
      <c r="AR69" s="2" ph="1"/>
      <c r="AS69" s="2" ph="1"/>
      <c r="AT69" s="2" ph="1"/>
    </row>
    <row r="70" spans="3:46" ht="21.75" customHeight="1" thickBot="1" x14ac:dyDescent="0.45">
      <c r="C70" s="601" t="s">
        <v>38</v>
      </c>
      <c r="D70" s="602"/>
      <c r="E70" s="602"/>
      <c r="F70" s="602"/>
      <c r="G70" s="504" t="s">
        <v>39</v>
      </c>
      <c r="H70" s="504"/>
      <c r="I70" s="504"/>
      <c r="J70" s="504"/>
      <c r="K70" s="505">
        <f>IF($G$10="","",$G$10)</f>
        <v>46162</v>
      </c>
      <c r="L70" s="506"/>
      <c r="M70" s="506"/>
      <c r="N70" s="507"/>
      <c r="O70" s="504" t="s">
        <v>40</v>
      </c>
      <c r="P70" s="504"/>
      <c r="Q70" s="504"/>
      <c r="R70" s="504"/>
      <c r="S70" s="505">
        <f>IF($G$29="","",$G$29)</f>
        <v>46178</v>
      </c>
      <c r="T70" s="506"/>
      <c r="U70" s="506"/>
      <c r="V70" s="507"/>
      <c r="W70" s="504" t="s">
        <v>41</v>
      </c>
      <c r="X70" s="504"/>
      <c r="Y70" s="504"/>
      <c r="Z70" s="504"/>
      <c r="AA70" s="505">
        <f>IF($G$47="","",$G$47)</f>
        <v>46179</v>
      </c>
      <c r="AB70" s="506"/>
      <c r="AC70" s="506"/>
      <c r="AD70" s="508"/>
      <c r="AE70" s="55"/>
      <c r="AF70" s="55"/>
      <c r="AG70" s="55"/>
      <c r="AH70" s="55"/>
      <c r="AN70" s="2"/>
      <c r="AO70" s="2"/>
      <c r="AR70" s="2" ph="1"/>
      <c r="AS70" s="2" ph="1"/>
      <c r="AT70" s="2" ph="1"/>
    </row>
    <row r="71" spans="3:46" ht="10.5" customHeight="1" x14ac:dyDescent="0.4"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3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N71" s="2"/>
      <c r="AO71" s="2"/>
      <c r="AR71" s="2" ph="1"/>
      <c r="AS71" s="2" ph="1"/>
      <c r="AT71" s="2" ph="1"/>
    </row>
    <row r="72" spans="3:46" ht="18.75" customHeight="1" thickBot="1" x14ac:dyDescent="0.45">
      <c r="C72" s="457" t="s">
        <v>484</v>
      </c>
      <c r="D72" s="457"/>
      <c r="E72" s="457"/>
      <c r="F72" s="457"/>
      <c r="G72" s="457"/>
      <c r="H72" s="457"/>
      <c r="I72" s="457"/>
      <c r="J72" s="457"/>
      <c r="K72" s="457"/>
      <c r="L72" s="457"/>
      <c r="M72" s="457"/>
      <c r="N72" s="457"/>
      <c r="O72" s="457"/>
      <c r="P72" s="457"/>
      <c r="Q72" s="457"/>
      <c r="R72" s="457"/>
      <c r="S72" s="457"/>
      <c r="T72" s="457"/>
      <c r="U72" s="457"/>
      <c r="V72" s="457"/>
      <c r="W72" s="457"/>
      <c r="X72" s="457"/>
      <c r="Y72" s="457"/>
      <c r="Z72" s="457"/>
      <c r="AA72" s="457"/>
      <c r="AB72" s="457"/>
      <c r="AC72" s="457"/>
      <c r="AD72" s="457"/>
      <c r="AE72" s="457"/>
      <c r="AF72" s="457"/>
      <c r="AG72" s="457"/>
      <c r="AH72" s="457"/>
      <c r="AN72" s="2"/>
      <c r="AO72" s="2"/>
      <c r="AR72" s="2" ph="1"/>
      <c r="AS72" s="2" ph="1"/>
      <c r="AT72" s="2" ph="1"/>
    </row>
    <row r="73" spans="3:46" ht="18.75" customHeight="1" x14ac:dyDescent="0.4">
      <c r="C73" s="603" t="s">
        <v>42</v>
      </c>
      <c r="D73" s="485"/>
      <c r="E73" s="485"/>
      <c r="F73" s="486"/>
      <c r="G73" s="485" t="s">
        <v>428</v>
      </c>
      <c r="H73" s="485"/>
      <c r="I73" s="485"/>
      <c r="J73" s="485"/>
      <c r="K73" s="485"/>
      <c r="L73" s="485"/>
      <c r="M73" s="485"/>
      <c r="N73" s="485"/>
      <c r="O73" s="484" t="s">
        <v>43</v>
      </c>
      <c r="P73" s="485"/>
      <c r="Q73" s="485"/>
      <c r="R73" s="485"/>
      <c r="S73" s="485"/>
      <c r="T73" s="486"/>
      <c r="U73" s="484" t="s">
        <v>44</v>
      </c>
      <c r="V73" s="485"/>
      <c r="W73" s="485"/>
      <c r="X73" s="485"/>
      <c r="Y73" s="485"/>
      <c r="Z73" s="486"/>
      <c r="AA73" s="485" t="s">
        <v>22</v>
      </c>
      <c r="AB73" s="485"/>
      <c r="AC73" s="485"/>
      <c r="AD73" s="485"/>
      <c r="AE73" s="485"/>
      <c r="AF73" s="485"/>
      <c r="AG73" s="485"/>
      <c r="AH73" s="604"/>
      <c r="AI73" s="27"/>
      <c r="AN73" s="2"/>
      <c r="AO73" s="2"/>
      <c r="AR73" s="2" ph="1"/>
      <c r="AS73" s="2" ph="1"/>
      <c r="AT73" s="2" ph="1"/>
    </row>
    <row r="74" spans="3:46" ht="21.75" customHeight="1" x14ac:dyDescent="0.4">
      <c r="C74" s="499" t="s">
        <v>45</v>
      </c>
      <c r="D74" s="500"/>
      <c r="E74" s="500"/>
      <c r="F74" s="501"/>
      <c r="G74" s="490" t="str">
        <f>IFERROR(VLOOKUP("○",【様式２】被派遣者略歴表!$B$16:$I$30,3,0),"")</f>
        <v>芸術　花子</v>
      </c>
      <c r="H74" s="491"/>
      <c r="I74" s="491"/>
      <c r="J74" s="491"/>
      <c r="K74" s="491"/>
      <c r="L74" s="491"/>
      <c r="M74" s="491"/>
      <c r="N74" s="492"/>
      <c r="O74" s="610">
        <f>IF(G74="",0,H6*35650)</f>
        <v>106950</v>
      </c>
      <c r="P74" s="611"/>
      <c r="Q74" s="611"/>
      <c r="R74" s="611"/>
      <c r="S74" s="611"/>
      <c r="T74" s="79" t="s">
        <v>46</v>
      </c>
      <c r="U74" s="598">
        <v>31944</v>
      </c>
      <c r="V74" s="599"/>
      <c r="W74" s="599"/>
      <c r="X74" s="599"/>
      <c r="Y74" s="599"/>
      <c r="Z74" s="80" t="s">
        <v>46</v>
      </c>
      <c r="AA74" s="600">
        <f>SUM(O74,U74)</f>
        <v>138894</v>
      </c>
      <c r="AB74" s="600"/>
      <c r="AC74" s="600"/>
      <c r="AD74" s="600"/>
      <c r="AE74" s="600"/>
      <c r="AF74" s="600"/>
      <c r="AG74" s="600"/>
      <c r="AH74" s="73" t="s">
        <v>47</v>
      </c>
      <c r="AI74" s="27"/>
      <c r="AN74" s="2"/>
      <c r="AO74" s="2"/>
      <c r="AR74" s="2" ph="1"/>
      <c r="AS74" s="2" ph="1"/>
      <c r="AT74" s="2" ph="1"/>
    </row>
    <row r="75" spans="3:46" ht="21.75" customHeight="1" x14ac:dyDescent="0.4">
      <c r="C75" s="487" t="s">
        <v>468</v>
      </c>
      <c r="D75" s="488"/>
      <c r="E75" s="488"/>
      <c r="F75" s="489"/>
      <c r="G75" s="493" t="str">
        <f>IFERROR(VLOOKUP(C75,選択肢!$Z$3:$AA$17,2,0),"")</f>
        <v>次代　太郎</v>
      </c>
      <c r="H75" s="494"/>
      <c r="I75" s="494"/>
      <c r="J75" s="494"/>
      <c r="K75" s="494"/>
      <c r="L75" s="494"/>
      <c r="M75" s="494"/>
      <c r="N75" s="495"/>
      <c r="O75" s="593">
        <f t="shared" ref="O75:O89" si="6">SUMIFS($AB$16:$AG$23,$G$16:$L$23,$G75)+SUMIFS($AB$34:$AG$41,$G$34:$L$41,$G75)+SUMIFS($AB$53:$AG$60,$G$53:$L$60,$G75)</f>
        <v>37560</v>
      </c>
      <c r="P75" s="594"/>
      <c r="Q75" s="594"/>
      <c r="R75" s="594"/>
      <c r="S75" s="594"/>
      <c r="T75" s="76" t="s">
        <v>46</v>
      </c>
      <c r="U75" s="595">
        <v>21380</v>
      </c>
      <c r="V75" s="596"/>
      <c r="W75" s="596"/>
      <c r="X75" s="596"/>
      <c r="Y75" s="596"/>
      <c r="Z75" s="71" t="s">
        <v>46</v>
      </c>
      <c r="AA75" s="597">
        <f t="shared" ref="AA75:AA89" si="7">SUM(O75,U75)</f>
        <v>58940</v>
      </c>
      <c r="AB75" s="597"/>
      <c r="AC75" s="597"/>
      <c r="AD75" s="597"/>
      <c r="AE75" s="597"/>
      <c r="AF75" s="597"/>
      <c r="AG75" s="597"/>
      <c r="AH75" s="73" t="s">
        <v>47</v>
      </c>
      <c r="AI75" s="27"/>
      <c r="AN75" s="2"/>
      <c r="AO75" s="2"/>
      <c r="AR75" s="2" ph="1"/>
      <c r="AS75" s="2" ph="1"/>
      <c r="AT75" s="2" ph="1"/>
    </row>
    <row r="76" spans="3:46" ht="21.75" customHeight="1" x14ac:dyDescent="0.4">
      <c r="C76" s="487" t="s">
        <v>469</v>
      </c>
      <c r="D76" s="488"/>
      <c r="E76" s="488"/>
      <c r="F76" s="489"/>
      <c r="G76" s="493" t="str">
        <f>IFERROR(VLOOKUP(C76,選択肢!$Z$3:$AA$17,2,0),"")</f>
        <v>音楽　花子</v>
      </c>
      <c r="H76" s="494"/>
      <c r="I76" s="494"/>
      <c r="J76" s="494"/>
      <c r="K76" s="494"/>
      <c r="L76" s="494"/>
      <c r="M76" s="494"/>
      <c r="N76" s="495"/>
      <c r="O76" s="593">
        <f t="shared" si="6"/>
        <v>37560</v>
      </c>
      <c r="P76" s="594"/>
      <c r="Q76" s="594"/>
      <c r="R76" s="594"/>
      <c r="S76" s="594"/>
      <c r="T76" s="76" t="s">
        <v>46</v>
      </c>
      <c r="U76" s="595">
        <v>21380</v>
      </c>
      <c r="V76" s="596"/>
      <c r="W76" s="596"/>
      <c r="X76" s="596"/>
      <c r="Y76" s="596"/>
      <c r="Z76" s="71" t="s">
        <v>46</v>
      </c>
      <c r="AA76" s="597">
        <f t="shared" si="7"/>
        <v>58940</v>
      </c>
      <c r="AB76" s="597"/>
      <c r="AC76" s="597"/>
      <c r="AD76" s="597"/>
      <c r="AE76" s="597"/>
      <c r="AF76" s="597"/>
      <c r="AG76" s="597"/>
      <c r="AH76" s="73" t="s">
        <v>47</v>
      </c>
      <c r="AI76" s="27"/>
      <c r="AN76" s="2"/>
      <c r="AO76" s="2"/>
      <c r="AR76" s="2" ph="1"/>
      <c r="AS76" s="2" ph="1"/>
      <c r="AT76" s="2" ph="1"/>
    </row>
    <row r="77" spans="3:46" ht="21.75" customHeight="1" x14ac:dyDescent="0.4">
      <c r="C77" s="487" t="s">
        <v>470</v>
      </c>
      <c r="D77" s="488"/>
      <c r="E77" s="488"/>
      <c r="F77" s="489"/>
      <c r="G77" s="493" t="str">
        <f>IFERROR(VLOOKUP(C77,選択肢!$Z$3:$AA$17,2,0),"")</f>
        <v>演奏　太郎</v>
      </c>
      <c r="H77" s="494"/>
      <c r="I77" s="494"/>
      <c r="J77" s="494"/>
      <c r="K77" s="494"/>
      <c r="L77" s="494"/>
      <c r="M77" s="494"/>
      <c r="N77" s="495"/>
      <c r="O77" s="593">
        <f t="shared" si="6"/>
        <v>37560</v>
      </c>
      <c r="P77" s="594"/>
      <c r="Q77" s="594"/>
      <c r="R77" s="594"/>
      <c r="S77" s="594"/>
      <c r="T77" s="76" t="s">
        <v>46</v>
      </c>
      <c r="U77" s="595">
        <v>21380</v>
      </c>
      <c r="V77" s="596"/>
      <c r="W77" s="596"/>
      <c r="X77" s="596"/>
      <c r="Y77" s="596"/>
      <c r="Z77" s="71" t="s">
        <v>46</v>
      </c>
      <c r="AA77" s="597">
        <f t="shared" si="7"/>
        <v>58940</v>
      </c>
      <c r="AB77" s="597"/>
      <c r="AC77" s="597"/>
      <c r="AD77" s="597"/>
      <c r="AE77" s="597"/>
      <c r="AF77" s="597"/>
      <c r="AG77" s="597"/>
      <c r="AH77" s="73" t="s">
        <v>47</v>
      </c>
      <c r="AI77" s="27"/>
      <c r="AN77" s="2"/>
      <c r="AO77" s="2"/>
      <c r="AR77" s="2" ph="1"/>
      <c r="AS77" s="2" ph="1"/>
      <c r="AT77" s="2" ph="1"/>
    </row>
    <row r="78" spans="3:46" ht="21.75" customHeight="1" x14ac:dyDescent="0.4">
      <c r="C78" s="487" t="s">
        <v>471</v>
      </c>
      <c r="D78" s="488"/>
      <c r="E78" s="488"/>
      <c r="F78" s="489"/>
      <c r="G78" s="493" t="str">
        <f>IFERROR(VLOOKUP(C78,選択肢!$Z$3:$AA$17,2,0),"")</f>
        <v>弦楽　花子</v>
      </c>
      <c r="H78" s="494"/>
      <c r="I78" s="494"/>
      <c r="J78" s="494"/>
      <c r="K78" s="494"/>
      <c r="L78" s="494"/>
      <c r="M78" s="494"/>
      <c r="N78" s="495"/>
      <c r="O78" s="593">
        <f t="shared" si="6"/>
        <v>13040</v>
      </c>
      <c r="P78" s="594"/>
      <c r="Q78" s="594"/>
      <c r="R78" s="594"/>
      <c r="S78" s="594"/>
      <c r="T78" s="76" t="s">
        <v>46</v>
      </c>
      <c r="U78" s="595">
        <v>21380</v>
      </c>
      <c r="V78" s="596"/>
      <c r="W78" s="596"/>
      <c r="X78" s="596"/>
      <c r="Y78" s="596"/>
      <c r="Z78" s="71" t="s">
        <v>46</v>
      </c>
      <c r="AA78" s="597">
        <f t="shared" si="7"/>
        <v>34420</v>
      </c>
      <c r="AB78" s="597"/>
      <c r="AC78" s="597"/>
      <c r="AD78" s="597"/>
      <c r="AE78" s="597"/>
      <c r="AF78" s="597"/>
      <c r="AG78" s="597"/>
      <c r="AH78" s="73" t="s">
        <v>47</v>
      </c>
      <c r="AI78" s="27"/>
      <c r="AN78" s="2"/>
      <c r="AO78" s="2"/>
      <c r="AR78" s="2" ph="1"/>
      <c r="AS78" s="2" ph="1"/>
      <c r="AT78" s="2" ph="1"/>
    </row>
    <row r="79" spans="3:46" ht="21.75" customHeight="1" x14ac:dyDescent="0.4">
      <c r="C79" s="487" t="s">
        <v>472</v>
      </c>
      <c r="D79" s="488"/>
      <c r="E79" s="488"/>
      <c r="F79" s="489"/>
      <c r="G79" s="493" t="str">
        <f>IFERROR(VLOOKUP(C79,選択肢!$Z$3:$AA$17,2,0),"")</f>
        <v>鍵盤　太郎</v>
      </c>
      <c r="H79" s="494"/>
      <c r="I79" s="494"/>
      <c r="J79" s="494"/>
      <c r="K79" s="494"/>
      <c r="L79" s="494"/>
      <c r="M79" s="494"/>
      <c r="N79" s="495"/>
      <c r="O79" s="593">
        <f t="shared" si="6"/>
        <v>13040</v>
      </c>
      <c r="P79" s="594"/>
      <c r="Q79" s="594"/>
      <c r="R79" s="594"/>
      <c r="S79" s="594"/>
      <c r="T79" s="76" t="s">
        <v>46</v>
      </c>
      <c r="U79" s="595">
        <v>21380</v>
      </c>
      <c r="V79" s="596"/>
      <c r="W79" s="596"/>
      <c r="X79" s="596"/>
      <c r="Y79" s="596"/>
      <c r="Z79" s="71" t="s">
        <v>46</v>
      </c>
      <c r="AA79" s="597">
        <f t="shared" si="7"/>
        <v>34420</v>
      </c>
      <c r="AB79" s="597"/>
      <c r="AC79" s="597"/>
      <c r="AD79" s="597"/>
      <c r="AE79" s="597"/>
      <c r="AF79" s="597"/>
      <c r="AG79" s="597"/>
      <c r="AH79" s="73" t="s">
        <v>47</v>
      </c>
      <c r="AI79" s="27"/>
      <c r="AN79" s="2"/>
      <c r="AO79" s="2"/>
      <c r="AR79" s="2" ph="1"/>
      <c r="AS79" s="2" ph="1"/>
      <c r="AT79" s="2" ph="1"/>
    </row>
    <row r="80" spans="3:46" ht="21.75" customHeight="1" x14ac:dyDescent="0.4">
      <c r="C80" s="487" t="s">
        <v>473</v>
      </c>
      <c r="D80" s="488"/>
      <c r="E80" s="488"/>
      <c r="F80" s="489"/>
      <c r="G80" s="496" t="str">
        <f>IFERROR(VLOOKUP(C80,選択肢!$Z$3:$AA$17,2,0),"")</f>
        <v>-</v>
      </c>
      <c r="H80" s="497"/>
      <c r="I80" s="497"/>
      <c r="J80" s="497"/>
      <c r="K80" s="497"/>
      <c r="L80" s="497"/>
      <c r="M80" s="497"/>
      <c r="N80" s="498"/>
      <c r="O80" s="584">
        <f t="shared" si="6"/>
        <v>0</v>
      </c>
      <c r="P80" s="581"/>
      <c r="Q80" s="581"/>
      <c r="R80" s="581"/>
      <c r="S80" s="581"/>
      <c r="T80" s="76" t="s">
        <v>46</v>
      </c>
      <c r="U80" s="576"/>
      <c r="V80" s="577"/>
      <c r="W80" s="577"/>
      <c r="X80" s="577"/>
      <c r="Y80" s="577"/>
      <c r="Z80" s="71" t="s">
        <v>46</v>
      </c>
      <c r="AA80" s="581">
        <f t="shared" si="7"/>
        <v>0</v>
      </c>
      <c r="AB80" s="581"/>
      <c r="AC80" s="581"/>
      <c r="AD80" s="581"/>
      <c r="AE80" s="581"/>
      <c r="AF80" s="581"/>
      <c r="AG80" s="581"/>
      <c r="AH80" s="73" t="s">
        <v>47</v>
      </c>
      <c r="AI80" s="27"/>
      <c r="AN80" s="2"/>
      <c r="AO80" s="2"/>
      <c r="AR80" s="2" ph="1"/>
      <c r="AS80" s="2" ph="1"/>
      <c r="AT80" s="2" ph="1"/>
    </row>
    <row r="81" spans="3:46" ht="21.75" customHeight="1" x14ac:dyDescent="0.4">
      <c r="C81" s="487" t="s">
        <v>474</v>
      </c>
      <c r="D81" s="488"/>
      <c r="E81" s="488"/>
      <c r="F81" s="489"/>
      <c r="G81" s="496" t="str">
        <f>IFERROR(VLOOKUP(C81,選択肢!$Z$3:$AA$17,2,0),"")</f>
        <v>-</v>
      </c>
      <c r="H81" s="497"/>
      <c r="I81" s="497"/>
      <c r="J81" s="497"/>
      <c r="K81" s="497"/>
      <c r="L81" s="497"/>
      <c r="M81" s="497"/>
      <c r="N81" s="498"/>
      <c r="O81" s="584">
        <f t="shared" si="6"/>
        <v>0</v>
      </c>
      <c r="P81" s="581"/>
      <c r="Q81" s="581"/>
      <c r="R81" s="581"/>
      <c r="S81" s="581"/>
      <c r="T81" s="76" t="s">
        <v>46</v>
      </c>
      <c r="U81" s="576"/>
      <c r="V81" s="577"/>
      <c r="W81" s="577"/>
      <c r="X81" s="577"/>
      <c r="Y81" s="577"/>
      <c r="Z81" s="71" t="s">
        <v>46</v>
      </c>
      <c r="AA81" s="581">
        <f t="shared" si="7"/>
        <v>0</v>
      </c>
      <c r="AB81" s="581"/>
      <c r="AC81" s="581"/>
      <c r="AD81" s="581"/>
      <c r="AE81" s="581"/>
      <c r="AF81" s="581"/>
      <c r="AG81" s="581"/>
      <c r="AH81" s="73" t="s">
        <v>47</v>
      </c>
      <c r="AI81" s="27"/>
      <c r="AN81" s="2"/>
      <c r="AO81" s="2"/>
      <c r="AR81" s="2" ph="1"/>
      <c r="AS81" s="2" ph="1"/>
      <c r="AT81" s="2" ph="1"/>
    </row>
    <row r="82" spans="3:46" ht="21.75" customHeight="1" x14ac:dyDescent="0.4">
      <c r="C82" s="487" t="s">
        <v>475</v>
      </c>
      <c r="D82" s="488"/>
      <c r="E82" s="488"/>
      <c r="F82" s="489"/>
      <c r="G82" s="496" t="str">
        <f>IFERROR(VLOOKUP(C82,選択肢!$Z$3:$AA$17,2,0),"")</f>
        <v>-</v>
      </c>
      <c r="H82" s="497"/>
      <c r="I82" s="497"/>
      <c r="J82" s="497"/>
      <c r="K82" s="497"/>
      <c r="L82" s="497"/>
      <c r="M82" s="497"/>
      <c r="N82" s="498"/>
      <c r="O82" s="584">
        <f t="shared" si="6"/>
        <v>0</v>
      </c>
      <c r="P82" s="581"/>
      <c r="Q82" s="581"/>
      <c r="R82" s="581"/>
      <c r="S82" s="581"/>
      <c r="T82" s="76" t="s">
        <v>46</v>
      </c>
      <c r="U82" s="576"/>
      <c r="V82" s="577"/>
      <c r="W82" s="577"/>
      <c r="X82" s="577"/>
      <c r="Y82" s="577"/>
      <c r="Z82" s="71" t="s">
        <v>46</v>
      </c>
      <c r="AA82" s="581">
        <f t="shared" si="7"/>
        <v>0</v>
      </c>
      <c r="AB82" s="581"/>
      <c r="AC82" s="581"/>
      <c r="AD82" s="581"/>
      <c r="AE82" s="581"/>
      <c r="AF82" s="581"/>
      <c r="AG82" s="581"/>
      <c r="AH82" s="73" t="s">
        <v>47</v>
      </c>
      <c r="AI82" s="27"/>
      <c r="AN82" s="2"/>
      <c r="AO82" s="2"/>
      <c r="AR82" s="2" ph="1"/>
      <c r="AS82" s="2" ph="1"/>
      <c r="AT82" s="2" ph="1"/>
    </row>
    <row r="83" spans="3:46" ht="21.75" customHeight="1" x14ac:dyDescent="0.4">
      <c r="C83" s="487" t="s">
        <v>476</v>
      </c>
      <c r="D83" s="488"/>
      <c r="E83" s="488"/>
      <c r="F83" s="489"/>
      <c r="G83" s="496" t="str">
        <f>IFERROR(VLOOKUP(C83,選択肢!$Z$3:$AA$17,2,0),"")</f>
        <v>-</v>
      </c>
      <c r="H83" s="497"/>
      <c r="I83" s="497"/>
      <c r="J83" s="497"/>
      <c r="K83" s="497"/>
      <c r="L83" s="497"/>
      <c r="M83" s="497"/>
      <c r="N83" s="498"/>
      <c r="O83" s="584">
        <f t="shared" si="6"/>
        <v>0</v>
      </c>
      <c r="P83" s="581"/>
      <c r="Q83" s="581"/>
      <c r="R83" s="581"/>
      <c r="S83" s="581"/>
      <c r="T83" s="76" t="s">
        <v>46</v>
      </c>
      <c r="U83" s="576"/>
      <c r="V83" s="577"/>
      <c r="W83" s="577"/>
      <c r="X83" s="577"/>
      <c r="Y83" s="577"/>
      <c r="Z83" s="71" t="s">
        <v>46</v>
      </c>
      <c r="AA83" s="581">
        <f t="shared" si="7"/>
        <v>0</v>
      </c>
      <c r="AB83" s="581"/>
      <c r="AC83" s="581"/>
      <c r="AD83" s="581"/>
      <c r="AE83" s="581"/>
      <c r="AF83" s="581"/>
      <c r="AG83" s="581"/>
      <c r="AH83" s="73" t="s">
        <v>46</v>
      </c>
      <c r="AI83" s="27"/>
      <c r="AN83" s="2"/>
      <c r="AO83" s="2"/>
      <c r="AR83" s="2" ph="1"/>
      <c r="AS83" s="2" ph="1"/>
      <c r="AT83" s="2" ph="1"/>
    </row>
    <row r="84" spans="3:46" ht="21.75" customHeight="1" x14ac:dyDescent="0.4">
      <c r="C84" s="487" t="s">
        <v>477</v>
      </c>
      <c r="D84" s="488"/>
      <c r="E84" s="488"/>
      <c r="F84" s="489"/>
      <c r="G84" s="496" t="str">
        <f>IFERROR(VLOOKUP(C84,選択肢!$Z$3:$AA$17,2,0),"")</f>
        <v>-</v>
      </c>
      <c r="H84" s="497"/>
      <c r="I84" s="497"/>
      <c r="J84" s="497"/>
      <c r="K84" s="497"/>
      <c r="L84" s="497"/>
      <c r="M84" s="497"/>
      <c r="N84" s="498"/>
      <c r="O84" s="584">
        <f t="shared" si="6"/>
        <v>0</v>
      </c>
      <c r="P84" s="581"/>
      <c r="Q84" s="581"/>
      <c r="R84" s="581"/>
      <c r="S84" s="581"/>
      <c r="T84" s="76" t="s">
        <v>46</v>
      </c>
      <c r="U84" s="576"/>
      <c r="V84" s="577"/>
      <c r="W84" s="577"/>
      <c r="X84" s="577"/>
      <c r="Y84" s="577"/>
      <c r="Z84" s="71" t="s">
        <v>46</v>
      </c>
      <c r="AA84" s="581">
        <f t="shared" si="7"/>
        <v>0</v>
      </c>
      <c r="AB84" s="581"/>
      <c r="AC84" s="581"/>
      <c r="AD84" s="581"/>
      <c r="AE84" s="581"/>
      <c r="AF84" s="581"/>
      <c r="AG84" s="581"/>
      <c r="AH84" s="73" t="s">
        <v>46</v>
      </c>
      <c r="AI84" s="27"/>
      <c r="AN84" s="2"/>
      <c r="AO84" s="2"/>
      <c r="AR84" s="2" ph="1"/>
      <c r="AS84" s="2" ph="1"/>
      <c r="AT84" s="2" ph="1"/>
    </row>
    <row r="85" spans="3:46" ht="21.75" customHeight="1" x14ac:dyDescent="0.4">
      <c r="C85" s="487" t="s">
        <v>478</v>
      </c>
      <c r="D85" s="488"/>
      <c r="E85" s="488"/>
      <c r="F85" s="489"/>
      <c r="G85" s="496" t="str">
        <f>IFERROR(VLOOKUP(C85,選択肢!$Z$3:$AA$17,2,0),"")</f>
        <v>-</v>
      </c>
      <c r="H85" s="497"/>
      <c r="I85" s="497"/>
      <c r="J85" s="497"/>
      <c r="K85" s="497"/>
      <c r="L85" s="497"/>
      <c r="M85" s="497"/>
      <c r="N85" s="498"/>
      <c r="O85" s="584">
        <f t="shared" si="6"/>
        <v>0</v>
      </c>
      <c r="P85" s="581"/>
      <c r="Q85" s="581"/>
      <c r="R85" s="581"/>
      <c r="S85" s="581"/>
      <c r="T85" s="76" t="s">
        <v>46</v>
      </c>
      <c r="U85" s="576"/>
      <c r="V85" s="577"/>
      <c r="W85" s="577"/>
      <c r="X85" s="577"/>
      <c r="Y85" s="577"/>
      <c r="Z85" s="71" t="s">
        <v>46</v>
      </c>
      <c r="AA85" s="581">
        <f t="shared" si="7"/>
        <v>0</v>
      </c>
      <c r="AB85" s="581"/>
      <c r="AC85" s="581"/>
      <c r="AD85" s="581"/>
      <c r="AE85" s="581"/>
      <c r="AF85" s="581"/>
      <c r="AG85" s="581"/>
      <c r="AH85" s="73" t="s">
        <v>46</v>
      </c>
      <c r="AI85" s="27"/>
      <c r="AN85" s="2"/>
      <c r="AO85" s="2"/>
      <c r="AR85" s="2" ph="1"/>
      <c r="AS85" s="2" ph="1"/>
      <c r="AT85" s="2" ph="1"/>
    </row>
    <row r="86" spans="3:46" ht="21.75" customHeight="1" x14ac:dyDescent="0.4">
      <c r="C86" s="487" t="s">
        <v>479</v>
      </c>
      <c r="D86" s="488"/>
      <c r="E86" s="488"/>
      <c r="F86" s="489"/>
      <c r="G86" s="496" t="str">
        <f>IFERROR(VLOOKUP(C86,選択肢!$Z$3:$AA$17,2,0),"")</f>
        <v>-</v>
      </c>
      <c r="H86" s="497"/>
      <c r="I86" s="497"/>
      <c r="J86" s="497"/>
      <c r="K86" s="497"/>
      <c r="L86" s="497"/>
      <c r="M86" s="497"/>
      <c r="N86" s="498"/>
      <c r="O86" s="584">
        <f t="shared" si="6"/>
        <v>0</v>
      </c>
      <c r="P86" s="581"/>
      <c r="Q86" s="581"/>
      <c r="R86" s="581"/>
      <c r="S86" s="581"/>
      <c r="T86" s="76" t="s">
        <v>46</v>
      </c>
      <c r="U86" s="576"/>
      <c r="V86" s="577"/>
      <c r="W86" s="577"/>
      <c r="X86" s="577"/>
      <c r="Y86" s="577"/>
      <c r="Z86" s="71" t="s">
        <v>46</v>
      </c>
      <c r="AA86" s="581">
        <f t="shared" si="7"/>
        <v>0</v>
      </c>
      <c r="AB86" s="581"/>
      <c r="AC86" s="581"/>
      <c r="AD86" s="581"/>
      <c r="AE86" s="581"/>
      <c r="AF86" s="581"/>
      <c r="AG86" s="581"/>
      <c r="AH86" s="73" t="s">
        <v>46</v>
      </c>
      <c r="AI86" s="27"/>
      <c r="AN86" s="2"/>
      <c r="AO86" s="2"/>
      <c r="AR86" s="2" ph="1"/>
      <c r="AS86" s="2" ph="1"/>
      <c r="AT86" s="2" ph="1"/>
    </row>
    <row r="87" spans="3:46" ht="21.75" customHeight="1" x14ac:dyDescent="0.4">
      <c r="C87" s="585" t="s">
        <v>480</v>
      </c>
      <c r="D87" s="586"/>
      <c r="E87" s="586"/>
      <c r="F87" s="587"/>
      <c r="G87" s="496" t="str">
        <f>IFERROR(VLOOKUP(C87,選択肢!$Z$3:$AA$17,2,0),"")</f>
        <v>-</v>
      </c>
      <c r="H87" s="497"/>
      <c r="I87" s="497"/>
      <c r="J87" s="497"/>
      <c r="K87" s="497"/>
      <c r="L87" s="497"/>
      <c r="M87" s="497"/>
      <c r="N87" s="498"/>
      <c r="O87" s="584">
        <f t="shared" si="6"/>
        <v>0</v>
      </c>
      <c r="P87" s="581"/>
      <c r="Q87" s="581"/>
      <c r="R87" s="581"/>
      <c r="S87" s="581"/>
      <c r="T87" s="81" t="s">
        <v>46</v>
      </c>
      <c r="U87" s="574"/>
      <c r="V87" s="575"/>
      <c r="W87" s="575"/>
      <c r="X87" s="575"/>
      <c r="Y87" s="575"/>
      <c r="Z87" s="82" t="s">
        <v>46</v>
      </c>
      <c r="AA87" s="580">
        <f t="shared" si="7"/>
        <v>0</v>
      </c>
      <c r="AB87" s="580"/>
      <c r="AC87" s="580"/>
      <c r="AD87" s="580"/>
      <c r="AE87" s="580"/>
      <c r="AF87" s="580"/>
      <c r="AG87" s="580"/>
      <c r="AH87" s="73" t="s">
        <v>46</v>
      </c>
      <c r="AI87" s="27"/>
      <c r="AN87" s="2"/>
      <c r="AO87" s="2"/>
      <c r="AR87" s="2" ph="1"/>
      <c r="AS87" s="2" ph="1"/>
      <c r="AT87" s="2" ph="1"/>
    </row>
    <row r="88" spans="3:46" ht="21.75" customHeight="1" x14ac:dyDescent="0.4">
      <c r="C88" s="487" t="s">
        <v>481</v>
      </c>
      <c r="D88" s="488"/>
      <c r="E88" s="488"/>
      <c r="F88" s="489"/>
      <c r="G88" s="496" t="str">
        <f>IFERROR(VLOOKUP(C88,選択肢!$Z$3:$AA$17,2,0),"")</f>
        <v>-</v>
      </c>
      <c r="H88" s="497"/>
      <c r="I88" s="497"/>
      <c r="J88" s="497"/>
      <c r="K88" s="497"/>
      <c r="L88" s="497"/>
      <c r="M88" s="497"/>
      <c r="N88" s="498"/>
      <c r="O88" s="584">
        <f t="shared" si="6"/>
        <v>0</v>
      </c>
      <c r="P88" s="581"/>
      <c r="Q88" s="581"/>
      <c r="R88" s="581"/>
      <c r="S88" s="581"/>
      <c r="T88" s="76" t="s">
        <v>46</v>
      </c>
      <c r="U88" s="576"/>
      <c r="V88" s="577"/>
      <c r="W88" s="577"/>
      <c r="X88" s="577"/>
      <c r="Y88" s="577"/>
      <c r="Z88" s="71" t="s">
        <v>46</v>
      </c>
      <c r="AA88" s="581">
        <f t="shared" si="7"/>
        <v>0</v>
      </c>
      <c r="AB88" s="581"/>
      <c r="AC88" s="581"/>
      <c r="AD88" s="581"/>
      <c r="AE88" s="581"/>
      <c r="AF88" s="581"/>
      <c r="AG88" s="581"/>
      <c r="AH88" s="83" t="s">
        <v>46</v>
      </c>
      <c r="AI88" s="27"/>
      <c r="AN88" s="2"/>
      <c r="AO88" s="2"/>
      <c r="AR88" s="2" ph="1"/>
      <c r="AS88" s="2" ph="1"/>
      <c r="AT88" s="2" ph="1"/>
    </row>
    <row r="89" spans="3:46" ht="21.75" customHeight="1" thickBot="1" x14ac:dyDescent="0.45">
      <c r="C89" s="588" t="s">
        <v>485</v>
      </c>
      <c r="D89" s="589"/>
      <c r="E89" s="589"/>
      <c r="F89" s="590"/>
      <c r="G89" s="496" t="str">
        <f>IFERROR(VLOOKUP(C89,選択肢!$Z$3:$AA$17,2,0),"")</f>
        <v>-</v>
      </c>
      <c r="H89" s="497"/>
      <c r="I89" s="497"/>
      <c r="J89" s="497"/>
      <c r="K89" s="497"/>
      <c r="L89" s="497"/>
      <c r="M89" s="497"/>
      <c r="N89" s="498"/>
      <c r="O89" s="612">
        <f t="shared" si="6"/>
        <v>0</v>
      </c>
      <c r="P89" s="613"/>
      <c r="Q89" s="613"/>
      <c r="R89" s="613"/>
      <c r="S89" s="613"/>
      <c r="T89" s="72" t="s">
        <v>46</v>
      </c>
      <c r="U89" s="591"/>
      <c r="V89" s="592"/>
      <c r="W89" s="592"/>
      <c r="X89" s="592"/>
      <c r="Y89" s="592"/>
      <c r="Z89" s="77" t="s">
        <v>46</v>
      </c>
      <c r="AA89" s="446">
        <f t="shared" si="7"/>
        <v>0</v>
      </c>
      <c r="AB89" s="446"/>
      <c r="AC89" s="446"/>
      <c r="AD89" s="446"/>
      <c r="AE89" s="446"/>
      <c r="AF89" s="446"/>
      <c r="AG89" s="446"/>
      <c r="AH89" s="74" t="s">
        <v>46</v>
      </c>
      <c r="AI89" s="27"/>
      <c r="AN89" s="2"/>
      <c r="AO89" s="2"/>
      <c r="AR89" s="2" ph="1"/>
      <c r="AS89" s="2" ph="1"/>
      <c r="AT89" s="2" ph="1"/>
    </row>
    <row r="90" spans="3:46" ht="18.75" customHeight="1" thickTop="1" thickBot="1" x14ac:dyDescent="0.45">
      <c r="C90" s="607" t="s">
        <v>48</v>
      </c>
      <c r="D90" s="608"/>
      <c r="E90" s="608"/>
      <c r="F90" s="608"/>
      <c r="G90" s="608"/>
      <c r="H90" s="608"/>
      <c r="I90" s="608"/>
      <c r="J90" s="608"/>
      <c r="K90" s="608"/>
      <c r="L90" s="608"/>
      <c r="M90" s="608"/>
      <c r="N90" s="609"/>
      <c r="O90" s="582">
        <f>SUM($O$74:$O$89)</f>
        <v>245710</v>
      </c>
      <c r="P90" s="583"/>
      <c r="Q90" s="583"/>
      <c r="R90" s="583"/>
      <c r="S90" s="583"/>
      <c r="T90" s="75" t="s">
        <v>46</v>
      </c>
      <c r="U90" s="578">
        <f>SUM($U$74:$U$89)</f>
        <v>138844</v>
      </c>
      <c r="V90" s="579"/>
      <c r="W90" s="579"/>
      <c r="X90" s="579"/>
      <c r="Y90" s="579"/>
      <c r="Z90" s="78" t="s">
        <v>46</v>
      </c>
      <c r="AA90" s="582">
        <f>SUM($AA$74:$AA$89)</f>
        <v>384554</v>
      </c>
      <c r="AB90" s="583"/>
      <c r="AC90" s="583"/>
      <c r="AD90" s="583"/>
      <c r="AE90" s="583"/>
      <c r="AF90" s="583"/>
      <c r="AG90" s="583"/>
      <c r="AH90" s="67" t="s">
        <v>47</v>
      </c>
      <c r="AI90" s="27"/>
      <c r="AJ90" s="64" t="str">
        <f>IF(OR(AND(H6=1,W90&gt;250000),AND(H6&gt;=2,W90&gt;500000)),"旅費の上限金額を超えています。※様式7を利用している場合","")</f>
        <v/>
      </c>
      <c r="AN90" s="2"/>
      <c r="AO90" s="2"/>
      <c r="AR90" s="2" ph="1"/>
      <c r="AS90" s="2" ph="1"/>
      <c r="AT90" s="2" ph="1"/>
    </row>
    <row r="91" spans="3:46" s="57" customFormat="1" ht="14.25" customHeight="1" x14ac:dyDescent="0.4">
      <c r="C91" s="86" t="s">
        <v>482</v>
      </c>
      <c r="D91" s="86"/>
      <c r="E91" s="86"/>
      <c r="F91" s="86"/>
      <c r="G91" s="86"/>
      <c r="H91" s="86"/>
      <c r="I91" s="86"/>
      <c r="J91" s="86"/>
      <c r="K91" s="86"/>
      <c r="L91" s="86"/>
      <c r="M91" s="86"/>
      <c r="N91" s="86"/>
      <c r="O91" s="86"/>
      <c r="P91" s="86"/>
      <c r="Q91" s="86"/>
      <c r="R91" s="86"/>
      <c r="S91" s="86"/>
      <c r="T91" s="86"/>
      <c r="U91" s="86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</row>
    <row r="92" spans="3:46" s="58" customFormat="1" ht="14.25" customHeight="1" x14ac:dyDescent="0.4">
      <c r="C92" s="87" t="s">
        <v>761</v>
      </c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  <c r="W92" s="87"/>
      <c r="X92" s="87"/>
      <c r="Y92" s="87"/>
      <c r="Z92" s="87"/>
      <c r="AA92" s="87"/>
      <c r="AB92" s="87"/>
      <c r="AC92" s="87"/>
      <c r="AD92" s="87"/>
      <c r="AE92" s="87"/>
      <c r="AF92" s="87"/>
      <c r="AG92" s="87"/>
      <c r="AH92" s="87"/>
    </row>
    <row r="93" spans="3:46" s="58" customFormat="1" ht="14.25" customHeight="1" x14ac:dyDescent="0.4">
      <c r="C93" s="88" t="s">
        <v>551</v>
      </c>
      <c r="D93" s="88"/>
      <c r="E93" s="88"/>
      <c r="F93" s="88"/>
      <c r="G93" s="88"/>
      <c r="H93" s="88"/>
      <c r="I93" s="88"/>
      <c r="J93" s="88"/>
      <c r="K93" s="88"/>
      <c r="L93" s="88"/>
      <c r="M93" s="88"/>
      <c r="N93" s="88"/>
      <c r="O93" s="88"/>
      <c r="P93" s="88"/>
      <c r="Q93" s="88"/>
      <c r="R93" s="88"/>
      <c r="S93" s="88"/>
      <c r="T93" s="88"/>
      <c r="U93" s="88"/>
      <c r="V93" s="88"/>
      <c r="W93" s="88"/>
      <c r="X93" s="88"/>
      <c r="Y93" s="88"/>
      <c r="Z93" s="88"/>
      <c r="AA93" s="88"/>
      <c r="AB93" s="88"/>
      <c r="AC93" s="88"/>
      <c r="AD93" s="88"/>
      <c r="AE93" s="88"/>
      <c r="AF93" s="88"/>
      <c r="AG93" s="88"/>
      <c r="AH93" s="88"/>
    </row>
    <row r="94" spans="3:46" s="57" customFormat="1" ht="14.25" customHeight="1" x14ac:dyDescent="0.4">
      <c r="C94" s="86" t="s">
        <v>483</v>
      </c>
      <c r="D94" s="86"/>
      <c r="E94" s="86"/>
      <c r="F94" s="86"/>
      <c r="G94" s="86"/>
      <c r="H94" s="86"/>
      <c r="I94" s="86"/>
      <c r="J94" s="86"/>
      <c r="K94" s="86"/>
      <c r="L94" s="86"/>
      <c r="M94" s="86"/>
      <c r="N94" s="86"/>
      <c r="O94" s="86"/>
      <c r="P94" s="86"/>
      <c r="Q94" s="86"/>
      <c r="R94" s="86"/>
      <c r="S94" s="86"/>
      <c r="T94" s="86"/>
      <c r="U94" s="86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</row>
    <row r="95" spans="3:46" ht="13.7" customHeight="1" x14ac:dyDescent="0.4">
      <c r="C95" s="65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66"/>
      <c r="P95" s="66"/>
      <c r="Q95" s="66"/>
      <c r="R95" s="66"/>
      <c r="S95" s="66"/>
      <c r="T95" s="66"/>
      <c r="U95" s="66"/>
      <c r="V95" s="30"/>
      <c r="W95" s="63"/>
      <c r="X95" s="63"/>
      <c r="Y95" s="63"/>
      <c r="Z95" s="63"/>
      <c r="AA95" s="63"/>
      <c r="AB95" s="63"/>
      <c r="AC95" s="63"/>
      <c r="AD95" s="63"/>
      <c r="AE95" s="63"/>
      <c r="AF95" s="63"/>
      <c r="AG95" s="63"/>
      <c r="AH95" s="63"/>
      <c r="AN95" s="2"/>
      <c r="AO95" s="2"/>
      <c r="AR95" s="2" ph="1"/>
      <c r="AS95" s="2" ph="1"/>
      <c r="AT95" s="2" ph="1"/>
    </row>
    <row r="96" spans="3:46" ht="18.75" customHeight="1" thickBot="1" x14ac:dyDescent="0.45">
      <c r="C96" s="457" t="s">
        <v>486</v>
      </c>
      <c r="D96" s="457"/>
      <c r="E96" s="457"/>
      <c r="F96" s="457"/>
      <c r="G96" s="457"/>
      <c r="H96" s="457"/>
      <c r="I96" s="457"/>
      <c r="J96" s="457"/>
      <c r="K96" s="457"/>
      <c r="L96" s="457"/>
      <c r="M96" s="457"/>
      <c r="N96" s="457"/>
      <c r="O96" s="457"/>
      <c r="P96" s="457"/>
      <c r="Q96" s="457"/>
      <c r="R96" s="457"/>
      <c r="S96" s="457"/>
      <c r="T96" s="457"/>
      <c r="U96" s="457"/>
      <c r="V96" s="457"/>
      <c r="W96" s="457"/>
      <c r="X96" s="457"/>
      <c r="Y96" s="457"/>
      <c r="Z96" s="457"/>
      <c r="AA96" s="457"/>
      <c r="AB96" s="457"/>
      <c r="AC96" s="457"/>
      <c r="AD96" s="457"/>
      <c r="AE96" s="457"/>
      <c r="AF96" s="457"/>
      <c r="AG96" s="457"/>
      <c r="AH96" s="457"/>
      <c r="AN96" s="2"/>
      <c r="AO96" s="2"/>
      <c r="AR96" s="2" ph="1"/>
      <c r="AS96" s="2" ph="1"/>
      <c r="AT96" s="2" ph="1"/>
    </row>
    <row r="97" spans="3:46" ht="18.75" customHeight="1" x14ac:dyDescent="0.4">
      <c r="C97" s="472" t="s">
        <v>42</v>
      </c>
      <c r="D97" s="463"/>
      <c r="E97" s="463"/>
      <c r="F97" s="463"/>
      <c r="G97" s="462" t="s">
        <v>49</v>
      </c>
      <c r="H97" s="463"/>
      <c r="I97" s="463"/>
      <c r="J97" s="463"/>
      <c r="K97" s="463"/>
      <c r="L97" s="463"/>
      <c r="M97" s="463"/>
      <c r="N97" s="475"/>
      <c r="O97" s="484" t="s">
        <v>50</v>
      </c>
      <c r="P97" s="485"/>
      <c r="Q97" s="485"/>
      <c r="R97" s="485"/>
      <c r="S97" s="485"/>
      <c r="T97" s="486"/>
      <c r="U97" s="462" t="s">
        <v>51</v>
      </c>
      <c r="V97" s="463"/>
      <c r="W97" s="463"/>
      <c r="X97" s="447" t="s">
        <v>52</v>
      </c>
      <c r="Y97" s="447"/>
      <c r="Z97" s="448"/>
      <c r="AA97" s="463" t="s">
        <v>22</v>
      </c>
      <c r="AB97" s="463"/>
      <c r="AC97" s="463"/>
      <c r="AD97" s="463"/>
      <c r="AE97" s="463"/>
      <c r="AF97" s="463"/>
      <c r="AG97" s="463"/>
      <c r="AH97" s="476"/>
      <c r="AN97" s="2"/>
      <c r="AO97" s="2"/>
      <c r="AR97" s="2" ph="1"/>
      <c r="AS97" s="2" ph="1"/>
      <c r="AT97" s="2" ph="1"/>
    </row>
    <row r="98" spans="3:46" ht="18.75" customHeight="1" x14ac:dyDescent="0.4">
      <c r="C98" s="473" t="s">
        <v>488</v>
      </c>
      <c r="D98" s="474"/>
      <c r="E98" s="474"/>
      <c r="F98" s="474"/>
      <c r="G98" s="452" t="s">
        <v>723</v>
      </c>
      <c r="H98" s="453"/>
      <c r="I98" s="453"/>
      <c r="J98" s="453"/>
      <c r="K98" s="453"/>
      <c r="L98" s="453"/>
      <c r="M98" s="453"/>
      <c r="N98" s="454"/>
      <c r="O98" s="482">
        <v>10000</v>
      </c>
      <c r="P98" s="483"/>
      <c r="Q98" s="483"/>
      <c r="R98" s="483"/>
      <c r="S98" s="483"/>
      <c r="T98" s="105" t="s">
        <v>47</v>
      </c>
      <c r="U98" s="449">
        <v>1</v>
      </c>
      <c r="V98" s="431"/>
      <c r="W98" s="431"/>
      <c r="X98" s="450" t="s">
        <v>727</v>
      </c>
      <c r="Y98" s="450"/>
      <c r="Z98" s="451"/>
      <c r="AA98" s="455">
        <f t="shared" ref="AA98:AA104" si="8">O98*U98</f>
        <v>10000</v>
      </c>
      <c r="AB98" s="456"/>
      <c r="AC98" s="456"/>
      <c r="AD98" s="456"/>
      <c r="AE98" s="456"/>
      <c r="AF98" s="456"/>
      <c r="AG98" s="456"/>
      <c r="AH98" s="106" t="s">
        <v>47</v>
      </c>
    </row>
    <row r="99" spans="3:46" ht="18.75" customHeight="1" x14ac:dyDescent="0.4">
      <c r="C99" s="470" t="s">
        <v>489</v>
      </c>
      <c r="D99" s="471"/>
      <c r="E99" s="471"/>
      <c r="F99" s="471"/>
      <c r="G99" s="477" t="s">
        <v>724</v>
      </c>
      <c r="H99" s="478"/>
      <c r="I99" s="478"/>
      <c r="J99" s="478"/>
      <c r="K99" s="478"/>
      <c r="L99" s="478"/>
      <c r="M99" s="478"/>
      <c r="N99" s="479"/>
      <c r="O99" s="480">
        <v>33</v>
      </c>
      <c r="P99" s="481"/>
      <c r="Q99" s="481"/>
      <c r="R99" s="481"/>
      <c r="S99" s="481"/>
      <c r="T99" s="107" t="s">
        <v>47</v>
      </c>
      <c r="U99" s="464">
        <v>100</v>
      </c>
      <c r="V99" s="465"/>
      <c r="W99" s="465"/>
      <c r="X99" s="466" t="s">
        <v>728</v>
      </c>
      <c r="Y99" s="466"/>
      <c r="Z99" s="467"/>
      <c r="AA99" s="468">
        <f t="shared" si="8"/>
        <v>3300</v>
      </c>
      <c r="AB99" s="469"/>
      <c r="AC99" s="469"/>
      <c r="AD99" s="469"/>
      <c r="AE99" s="469"/>
      <c r="AF99" s="469"/>
      <c r="AG99" s="469"/>
      <c r="AH99" s="108" t="s">
        <v>47</v>
      </c>
      <c r="AN99" s="2"/>
      <c r="AO99" s="2"/>
      <c r="AR99" s="2" ph="1"/>
      <c r="AS99" s="2" ph="1"/>
      <c r="AT99" s="2" ph="1"/>
    </row>
    <row r="100" spans="3:46" ht="18.75" customHeight="1" x14ac:dyDescent="0.4">
      <c r="C100" s="470" t="s">
        <v>490</v>
      </c>
      <c r="D100" s="471"/>
      <c r="E100" s="471"/>
      <c r="F100" s="471"/>
      <c r="G100" s="477" t="s">
        <v>725</v>
      </c>
      <c r="H100" s="478"/>
      <c r="I100" s="478"/>
      <c r="J100" s="478"/>
      <c r="K100" s="478"/>
      <c r="L100" s="478"/>
      <c r="M100" s="478"/>
      <c r="N100" s="479"/>
      <c r="O100" s="480">
        <v>5000</v>
      </c>
      <c r="P100" s="481"/>
      <c r="Q100" s="481"/>
      <c r="R100" s="481"/>
      <c r="S100" s="481"/>
      <c r="T100" s="107" t="s">
        <v>47</v>
      </c>
      <c r="U100" s="464">
        <v>3</v>
      </c>
      <c r="V100" s="465"/>
      <c r="W100" s="465"/>
      <c r="X100" s="466" t="s">
        <v>729</v>
      </c>
      <c r="Y100" s="466"/>
      <c r="Z100" s="467"/>
      <c r="AA100" s="468">
        <f t="shared" si="8"/>
        <v>15000</v>
      </c>
      <c r="AB100" s="469"/>
      <c r="AC100" s="469"/>
      <c r="AD100" s="469"/>
      <c r="AE100" s="469"/>
      <c r="AF100" s="469"/>
      <c r="AG100" s="469"/>
      <c r="AH100" s="108" t="s">
        <v>47</v>
      </c>
    </row>
    <row r="101" spans="3:46" ht="18.75" customHeight="1" x14ac:dyDescent="0.4">
      <c r="C101" s="470" t="s">
        <v>491</v>
      </c>
      <c r="D101" s="471"/>
      <c r="E101" s="471"/>
      <c r="F101" s="471"/>
      <c r="G101" s="477" t="s">
        <v>726</v>
      </c>
      <c r="H101" s="478"/>
      <c r="I101" s="478"/>
      <c r="J101" s="478"/>
      <c r="K101" s="478"/>
      <c r="L101" s="478"/>
      <c r="M101" s="478"/>
      <c r="N101" s="479"/>
      <c r="O101" s="480">
        <v>2200</v>
      </c>
      <c r="P101" s="481"/>
      <c r="Q101" s="481"/>
      <c r="R101" s="481"/>
      <c r="S101" s="481"/>
      <c r="T101" s="107" t="s">
        <v>47</v>
      </c>
      <c r="U101" s="464">
        <v>3</v>
      </c>
      <c r="V101" s="465"/>
      <c r="W101" s="465"/>
      <c r="X101" s="466" t="s">
        <v>729</v>
      </c>
      <c r="Y101" s="466"/>
      <c r="Z101" s="467"/>
      <c r="AA101" s="468">
        <f t="shared" si="8"/>
        <v>6600</v>
      </c>
      <c r="AB101" s="469"/>
      <c r="AC101" s="469"/>
      <c r="AD101" s="469"/>
      <c r="AE101" s="469"/>
      <c r="AF101" s="469"/>
      <c r="AG101" s="469"/>
      <c r="AH101" s="108" t="s">
        <v>47</v>
      </c>
    </row>
    <row r="102" spans="3:46" ht="18.75" customHeight="1" x14ac:dyDescent="0.4">
      <c r="C102" s="552"/>
      <c r="D102" s="553"/>
      <c r="E102" s="553"/>
      <c r="F102" s="553"/>
      <c r="G102" s="562"/>
      <c r="H102" s="553"/>
      <c r="I102" s="553"/>
      <c r="J102" s="553"/>
      <c r="K102" s="553"/>
      <c r="L102" s="553"/>
      <c r="M102" s="553"/>
      <c r="N102" s="563"/>
      <c r="O102" s="554"/>
      <c r="P102" s="555"/>
      <c r="Q102" s="555"/>
      <c r="R102" s="555"/>
      <c r="S102" s="555"/>
      <c r="T102" s="107" t="s">
        <v>47</v>
      </c>
      <c r="U102" s="558"/>
      <c r="V102" s="559"/>
      <c r="W102" s="559"/>
      <c r="X102" s="460"/>
      <c r="Y102" s="460"/>
      <c r="Z102" s="461"/>
      <c r="AA102" s="458">
        <f t="shared" si="8"/>
        <v>0</v>
      </c>
      <c r="AB102" s="459"/>
      <c r="AC102" s="459"/>
      <c r="AD102" s="459"/>
      <c r="AE102" s="459"/>
      <c r="AF102" s="459"/>
      <c r="AG102" s="459"/>
      <c r="AH102" s="108" t="s">
        <v>47</v>
      </c>
      <c r="AN102" s="2"/>
      <c r="AO102" s="2"/>
      <c r="AR102" s="2" ph="1"/>
      <c r="AS102" s="2" ph="1"/>
      <c r="AT102" s="2" ph="1"/>
    </row>
    <row r="103" spans="3:46" ht="18.75" customHeight="1" x14ac:dyDescent="0.4">
      <c r="C103" s="552"/>
      <c r="D103" s="553"/>
      <c r="E103" s="553"/>
      <c r="F103" s="553"/>
      <c r="G103" s="562"/>
      <c r="H103" s="553"/>
      <c r="I103" s="553"/>
      <c r="J103" s="553"/>
      <c r="K103" s="553"/>
      <c r="L103" s="553"/>
      <c r="M103" s="553"/>
      <c r="N103" s="563"/>
      <c r="O103" s="554"/>
      <c r="P103" s="555"/>
      <c r="Q103" s="555"/>
      <c r="R103" s="555"/>
      <c r="S103" s="555"/>
      <c r="T103" s="107" t="s">
        <v>47</v>
      </c>
      <c r="U103" s="558"/>
      <c r="V103" s="559"/>
      <c r="W103" s="559"/>
      <c r="X103" s="460"/>
      <c r="Y103" s="460"/>
      <c r="Z103" s="461"/>
      <c r="AA103" s="458">
        <f t="shared" si="8"/>
        <v>0</v>
      </c>
      <c r="AB103" s="459"/>
      <c r="AC103" s="459"/>
      <c r="AD103" s="459"/>
      <c r="AE103" s="459"/>
      <c r="AF103" s="459"/>
      <c r="AG103" s="459"/>
      <c r="AH103" s="108" t="s">
        <v>47</v>
      </c>
      <c r="AN103" s="2"/>
      <c r="AO103" s="2"/>
      <c r="AR103" s="2" ph="1"/>
      <c r="AS103" s="2" ph="1"/>
      <c r="AT103" s="2" ph="1"/>
    </row>
    <row r="104" spans="3:46" ht="18.75" customHeight="1" thickBot="1" x14ac:dyDescent="0.45">
      <c r="C104" s="548"/>
      <c r="D104" s="549"/>
      <c r="E104" s="549"/>
      <c r="F104" s="549"/>
      <c r="G104" s="564"/>
      <c r="H104" s="549"/>
      <c r="I104" s="549"/>
      <c r="J104" s="549"/>
      <c r="K104" s="549"/>
      <c r="L104" s="549"/>
      <c r="M104" s="549"/>
      <c r="N104" s="565"/>
      <c r="O104" s="556"/>
      <c r="P104" s="557"/>
      <c r="Q104" s="557"/>
      <c r="R104" s="557"/>
      <c r="S104" s="557"/>
      <c r="T104" s="109" t="s">
        <v>47</v>
      </c>
      <c r="U104" s="560"/>
      <c r="V104" s="561"/>
      <c r="W104" s="561"/>
      <c r="X104" s="572"/>
      <c r="Y104" s="572"/>
      <c r="Z104" s="573"/>
      <c r="AA104" s="570">
        <f t="shared" si="8"/>
        <v>0</v>
      </c>
      <c r="AB104" s="571"/>
      <c r="AC104" s="571"/>
      <c r="AD104" s="571"/>
      <c r="AE104" s="571"/>
      <c r="AF104" s="571"/>
      <c r="AG104" s="571"/>
      <c r="AH104" s="110" t="s">
        <v>47</v>
      </c>
    </row>
    <row r="105" spans="3:46" ht="18.75" customHeight="1" thickTop="1" thickBot="1" x14ac:dyDescent="0.45">
      <c r="C105" s="566" t="s">
        <v>53</v>
      </c>
      <c r="D105" s="567"/>
      <c r="E105" s="567"/>
      <c r="F105" s="567"/>
      <c r="G105" s="567"/>
      <c r="H105" s="567"/>
      <c r="I105" s="567"/>
      <c r="J105" s="567"/>
      <c r="K105" s="567"/>
      <c r="L105" s="567"/>
      <c r="M105" s="567"/>
      <c r="N105" s="567"/>
      <c r="O105" s="567"/>
      <c r="P105" s="567"/>
      <c r="Q105" s="567"/>
      <c r="R105" s="567"/>
      <c r="S105" s="567"/>
      <c r="T105" s="567"/>
      <c r="U105" s="567"/>
      <c r="V105" s="567"/>
      <c r="W105" s="567"/>
      <c r="X105" s="567"/>
      <c r="Y105" s="567"/>
      <c r="Z105" s="567"/>
      <c r="AA105" s="550">
        <f>SUM($AA$98:$AA104)</f>
        <v>34900</v>
      </c>
      <c r="AB105" s="550"/>
      <c r="AC105" s="550"/>
      <c r="AD105" s="550"/>
      <c r="AE105" s="550"/>
      <c r="AF105" s="550"/>
      <c r="AG105" s="550"/>
      <c r="AH105" s="111" t="s">
        <v>47</v>
      </c>
      <c r="AJ105" s="64" t="str">
        <f ca="1">IF(OR(AND(【様式１】応募校調書!G19="文化施設等",【様式１】応募校調書!Z19="",SUMIF(C98:H104,"&lt;&gt;感染症対策費",AC98:AG104)&gt;50000),AND(【様式１】応募校調書!G19="文化施設等",【様式１】応募校調書!Z19="なし",SUMIF(C98:H104,"&lt;&gt;感染症対策費",AC98:AG104)&gt;50000),AND(【様式１】応募校調書!G19&lt;&gt;"文化施設等",SUMIF(C98:H104,"&lt;&gt;感染症対策費",AC98:AG104)&gt;50000)),"諸雑費の上限金額を超えています。",IF(SUMIF(C98:H104,"&lt;&gt;感染症対策費",AC98:AG104)&gt;100000,"諸雑費の上限金額を超えています。",""))</f>
        <v/>
      </c>
      <c r="AN105" s="2"/>
      <c r="AO105" s="2"/>
      <c r="AR105" s="2" ph="1"/>
      <c r="AS105" s="2" ph="1"/>
      <c r="AT105" s="2" ph="1"/>
    </row>
    <row r="106" spans="3:46" s="57" customFormat="1" ht="14.25" customHeight="1" x14ac:dyDescent="0.4">
      <c r="C106" s="86" t="s">
        <v>493</v>
      </c>
      <c r="D106" s="86"/>
      <c r="E106" s="86"/>
      <c r="F106" s="86"/>
      <c r="G106" s="86"/>
      <c r="H106" s="86"/>
      <c r="I106" s="86"/>
      <c r="J106" s="86"/>
      <c r="K106" s="86"/>
      <c r="L106" s="86"/>
      <c r="M106" s="86"/>
      <c r="N106" s="86"/>
      <c r="O106" s="86"/>
      <c r="P106" s="86"/>
      <c r="Q106" s="86"/>
      <c r="R106" s="86"/>
      <c r="S106" s="86"/>
      <c r="T106" s="86"/>
      <c r="U106" s="86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</row>
    <row r="107" spans="3:46" s="58" customFormat="1" ht="14.25" customHeight="1" x14ac:dyDescent="0.4">
      <c r="C107" s="87" t="s">
        <v>494</v>
      </c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  <c r="W107" s="87"/>
      <c r="X107" s="87"/>
      <c r="Y107" s="87"/>
      <c r="Z107" s="87"/>
      <c r="AA107" s="87"/>
      <c r="AB107" s="87"/>
      <c r="AC107" s="87"/>
      <c r="AD107" s="87"/>
      <c r="AE107" s="87"/>
      <c r="AF107" s="87"/>
      <c r="AG107" s="87"/>
      <c r="AH107" s="87"/>
    </row>
    <row r="108" spans="3:46" s="58" customFormat="1" ht="14.25" customHeight="1" x14ac:dyDescent="0.4">
      <c r="C108" s="88" t="s">
        <v>258</v>
      </c>
      <c r="D108" s="88"/>
      <c r="E108" s="88"/>
      <c r="F108" s="88"/>
      <c r="G108" s="88"/>
      <c r="H108" s="88"/>
      <c r="I108" s="88"/>
      <c r="J108" s="88"/>
      <c r="K108" s="88"/>
      <c r="L108" s="88"/>
      <c r="M108" s="88"/>
      <c r="N108" s="88"/>
      <c r="O108" s="88"/>
      <c r="P108" s="88"/>
      <c r="Q108" s="88"/>
      <c r="R108" s="88"/>
      <c r="S108" s="88"/>
      <c r="T108" s="88"/>
      <c r="U108" s="88"/>
      <c r="V108" s="88"/>
      <c r="W108" s="88"/>
      <c r="X108" s="88"/>
      <c r="Y108" s="88"/>
      <c r="Z108" s="88"/>
      <c r="AA108" s="88"/>
      <c r="AB108" s="88"/>
      <c r="AC108" s="88"/>
      <c r="AD108" s="88"/>
      <c r="AE108" s="88"/>
      <c r="AF108" s="88"/>
      <c r="AG108" s="88"/>
      <c r="AH108" s="88"/>
    </row>
    <row r="109" spans="3:46" ht="18.75" customHeight="1" thickBot="1" x14ac:dyDescent="0.45">
      <c r="C109" s="68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  <c r="P109" s="62"/>
      <c r="Q109" s="62"/>
      <c r="R109" s="62"/>
      <c r="S109" s="62"/>
      <c r="T109" s="62"/>
      <c r="U109" s="62"/>
      <c r="V109" s="62"/>
      <c r="W109" s="62"/>
      <c r="X109" s="62"/>
      <c r="Y109" s="62"/>
      <c r="Z109" s="62"/>
      <c r="AA109" s="62"/>
      <c r="AB109" s="62"/>
      <c r="AC109" s="62"/>
      <c r="AD109" s="62"/>
      <c r="AE109" s="62"/>
      <c r="AF109" s="62"/>
      <c r="AG109" s="62"/>
      <c r="AH109" s="62"/>
      <c r="AN109" s="2"/>
      <c r="AO109" s="2"/>
      <c r="AR109" s="2" ph="1"/>
      <c r="AS109" s="2" ph="1"/>
      <c r="AT109" s="2" ph="1"/>
    </row>
    <row r="110" spans="3:46" ht="27" customHeight="1" thickBot="1" x14ac:dyDescent="0.45">
      <c r="C110" s="568" t="s">
        <v>54</v>
      </c>
      <c r="D110" s="569"/>
      <c r="E110" s="569"/>
      <c r="F110" s="569"/>
      <c r="G110" s="569"/>
      <c r="H110" s="569"/>
      <c r="I110" s="569"/>
      <c r="J110" s="569"/>
      <c r="K110" s="569"/>
      <c r="L110" s="569"/>
      <c r="M110" s="569"/>
      <c r="N110" s="569"/>
      <c r="O110" s="569"/>
      <c r="P110" s="569"/>
      <c r="Q110" s="569"/>
      <c r="R110" s="569"/>
      <c r="S110" s="569"/>
      <c r="T110" s="569"/>
      <c r="U110" s="569"/>
      <c r="V110" s="569"/>
      <c r="W110" s="569"/>
      <c r="X110" s="569"/>
      <c r="Y110" s="569"/>
      <c r="Z110" s="569"/>
      <c r="AA110" s="551">
        <f>AA90+AA105</f>
        <v>419454</v>
      </c>
      <c r="AB110" s="551"/>
      <c r="AC110" s="551"/>
      <c r="AD110" s="551"/>
      <c r="AE110" s="551"/>
      <c r="AF110" s="551"/>
      <c r="AG110" s="551"/>
      <c r="AH110" s="84" t="s">
        <v>47</v>
      </c>
      <c r="AN110" s="2"/>
      <c r="AO110" s="2"/>
      <c r="AR110" s="2" ph="1"/>
      <c r="AS110" s="2" ph="1"/>
      <c r="AT110" s="2" ph="1"/>
    </row>
    <row r="111" spans="3:46" ht="12.2" customHeight="1" x14ac:dyDescent="0.4">
      <c r="C111" s="69" t="s">
        <v>259</v>
      </c>
      <c r="D111" s="62"/>
      <c r="E111" s="62"/>
      <c r="F111" s="62"/>
      <c r="G111" s="62"/>
      <c r="H111" s="62"/>
      <c r="I111" s="62"/>
      <c r="J111" s="62"/>
      <c r="K111" s="62"/>
      <c r="L111" s="62"/>
      <c r="M111" s="62"/>
      <c r="N111" s="62"/>
      <c r="O111" s="62"/>
      <c r="P111" s="62"/>
      <c r="Q111" s="62"/>
      <c r="R111" s="62"/>
      <c r="S111" s="62"/>
      <c r="T111" s="62"/>
      <c r="U111" s="62"/>
      <c r="V111" s="62"/>
      <c r="W111" s="62"/>
      <c r="X111" s="62"/>
      <c r="Y111" s="62"/>
      <c r="Z111" s="62"/>
      <c r="AA111" s="62"/>
      <c r="AB111" s="62"/>
      <c r="AC111" s="62"/>
      <c r="AD111" s="62"/>
      <c r="AE111" s="62"/>
      <c r="AF111" s="62"/>
      <c r="AG111" s="62"/>
      <c r="AH111" s="62"/>
    </row>
    <row r="112" spans="3:46" ht="12.2" customHeight="1" x14ac:dyDescent="0.4">
      <c r="C112" s="70" t="s">
        <v>748</v>
      </c>
      <c r="D112" s="62"/>
      <c r="E112" s="62"/>
      <c r="F112" s="62"/>
      <c r="G112" s="62"/>
      <c r="H112" s="62"/>
      <c r="I112" s="62"/>
      <c r="J112" s="62"/>
      <c r="K112" s="62"/>
      <c r="L112" s="62"/>
      <c r="M112" s="62"/>
      <c r="N112" s="62"/>
      <c r="O112" s="62"/>
      <c r="P112" s="62"/>
      <c r="Q112" s="62"/>
      <c r="R112" s="62"/>
      <c r="S112" s="62"/>
      <c r="T112" s="62"/>
      <c r="U112" s="62"/>
      <c r="V112" s="62"/>
      <c r="W112" s="62"/>
      <c r="X112" s="62"/>
      <c r="Y112" s="62"/>
      <c r="Z112" s="62"/>
      <c r="AA112" s="62"/>
      <c r="AB112" s="62"/>
      <c r="AC112" s="62"/>
      <c r="AD112" s="62"/>
      <c r="AE112" s="62"/>
      <c r="AF112" s="62"/>
      <c r="AG112" s="62"/>
      <c r="AH112" s="62"/>
      <c r="AN112" s="2"/>
      <c r="AO112" s="2"/>
      <c r="AR112" s="2" ph="1"/>
      <c r="AS112" s="2" ph="1"/>
      <c r="AT112" s="2" ph="1"/>
    </row>
    <row r="113" spans="44:46" ht="28.5" x14ac:dyDescent="0.4">
      <c r="AR113" s="2" ph="1"/>
      <c r="AS113" s="2" ph="1"/>
      <c r="AT113" s="2" ph="1"/>
    </row>
    <row r="115" spans="44:46" ht="28.5" x14ac:dyDescent="0.4">
      <c r="AR115" s="2" ph="1"/>
      <c r="AS115" s="2" ph="1"/>
      <c r="AT115" s="2" ph="1"/>
    </row>
    <row r="117" spans="44:46" ht="28.5" x14ac:dyDescent="0.4">
      <c r="AR117" s="2" ph="1"/>
      <c r="AS117" s="2" ph="1"/>
      <c r="AT117" s="2" ph="1"/>
    </row>
    <row r="118" spans="44:46" ht="28.5" x14ac:dyDescent="0.4">
      <c r="AR118" s="2" ph="1"/>
      <c r="AS118" s="2" ph="1"/>
      <c r="AT118" s="2" ph="1"/>
    </row>
    <row r="119" spans="44:46" ht="28.5" x14ac:dyDescent="0.4">
      <c r="AR119" s="2" ph="1"/>
      <c r="AS119" s="2" ph="1"/>
      <c r="AT119" s="2" ph="1"/>
    </row>
    <row r="120" spans="44:46" ht="28.5" x14ac:dyDescent="0.4">
      <c r="AR120" s="2" ph="1"/>
      <c r="AS120" s="2" ph="1"/>
      <c r="AT120" s="2" ph="1"/>
    </row>
    <row r="121" spans="44:46" ht="28.5" x14ac:dyDescent="0.4">
      <c r="AR121" s="2" ph="1"/>
      <c r="AS121" s="2" ph="1"/>
      <c r="AT121" s="2" ph="1"/>
    </row>
    <row r="122" spans="44:46" ht="28.5" x14ac:dyDescent="0.4">
      <c r="AR122" s="2" ph="1"/>
      <c r="AS122" s="2" ph="1"/>
      <c r="AT122" s="2" ph="1"/>
    </row>
    <row r="123" spans="44:46" ht="28.5" x14ac:dyDescent="0.4">
      <c r="AR123" s="2" ph="1"/>
      <c r="AS123" s="2" ph="1"/>
      <c r="AT123" s="2" ph="1"/>
    </row>
    <row r="125" spans="44:46" ht="28.5" x14ac:dyDescent="0.4">
      <c r="AR125" s="2" ph="1"/>
      <c r="AS125" s="2" ph="1"/>
      <c r="AT125" s="2" ph="1"/>
    </row>
    <row r="126" spans="44:46" ht="28.5" x14ac:dyDescent="0.4">
      <c r="AR126" s="2" ph="1"/>
      <c r="AS126" s="2" ph="1"/>
      <c r="AT126" s="2" ph="1"/>
    </row>
    <row r="128" spans="44:46" ht="28.5" x14ac:dyDescent="0.4">
      <c r="AR128" s="2" ph="1"/>
      <c r="AS128" s="2" ph="1"/>
      <c r="AT128" s="2" ph="1"/>
    </row>
    <row r="129" spans="44:46" ht="28.5" x14ac:dyDescent="0.4">
      <c r="AR129" s="2" ph="1"/>
      <c r="AS129" s="2" ph="1"/>
      <c r="AT129" s="2" ph="1"/>
    </row>
    <row r="130" spans="44:46" ht="28.5" x14ac:dyDescent="0.4">
      <c r="AR130" s="2" ph="1"/>
      <c r="AS130" s="2" ph="1"/>
      <c r="AT130" s="2" ph="1"/>
    </row>
    <row r="131" spans="44:46" ht="28.5" x14ac:dyDescent="0.4">
      <c r="AR131" s="2" ph="1"/>
      <c r="AS131" s="2" ph="1"/>
      <c r="AT131" s="2" ph="1"/>
    </row>
    <row r="132" spans="44:46" ht="28.5" x14ac:dyDescent="0.4">
      <c r="AR132" s="2" ph="1"/>
      <c r="AS132" s="2" ph="1"/>
      <c r="AT132" s="2" ph="1"/>
    </row>
    <row r="133" spans="44:46" ht="28.5" x14ac:dyDescent="0.4">
      <c r="AR133" s="2" ph="1"/>
      <c r="AS133" s="2" ph="1"/>
      <c r="AT133" s="2" ph="1"/>
    </row>
    <row r="135" spans="44:46" ht="28.5" x14ac:dyDescent="0.4">
      <c r="AR135" s="2" ph="1"/>
      <c r="AS135" s="2" ph="1"/>
      <c r="AT135" s="2" ph="1"/>
    </row>
    <row r="138" spans="44:46" ht="28.5" x14ac:dyDescent="0.4">
      <c r="AR138" s="2" ph="1"/>
      <c r="AS138" s="2" ph="1"/>
      <c r="AT138" s="2" ph="1"/>
    </row>
    <row r="139" spans="44:46" ht="28.5" x14ac:dyDescent="0.4">
      <c r="AR139" s="2" ph="1"/>
      <c r="AS139" s="2" ph="1"/>
      <c r="AT139" s="2" ph="1"/>
    </row>
    <row r="141" spans="44:46" ht="28.5" x14ac:dyDescent="0.4">
      <c r="AR141" s="2" ph="1"/>
      <c r="AS141" s="2" ph="1"/>
      <c r="AT141" s="2" ph="1"/>
    </row>
    <row r="143" spans="44:46" ht="28.5" x14ac:dyDescent="0.4">
      <c r="AR143" s="2" ph="1"/>
      <c r="AS143" s="2" ph="1"/>
      <c r="AT143" s="2" ph="1"/>
    </row>
    <row r="144" spans="44:46" ht="28.5" x14ac:dyDescent="0.4">
      <c r="AR144" s="2" ph="1"/>
      <c r="AS144" s="2" ph="1"/>
      <c r="AT144" s="2" ph="1"/>
    </row>
    <row r="145" spans="44:46" ht="28.5" x14ac:dyDescent="0.4">
      <c r="AR145" s="2" ph="1"/>
      <c r="AS145" s="2" ph="1"/>
      <c r="AT145" s="2" ph="1"/>
    </row>
    <row r="146" spans="44:46" ht="28.5" x14ac:dyDescent="0.4">
      <c r="AR146" s="2" ph="1"/>
      <c r="AS146" s="2" ph="1"/>
      <c r="AT146" s="2" ph="1"/>
    </row>
    <row r="148" spans="44:46" ht="28.5" x14ac:dyDescent="0.4">
      <c r="AR148" s="2" ph="1"/>
      <c r="AS148" s="2" ph="1"/>
      <c r="AT148" s="2" ph="1"/>
    </row>
    <row r="149" spans="44:46" ht="28.5" x14ac:dyDescent="0.4">
      <c r="AR149" s="2" ph="1"/>
      <c r="AS149" s="2" ph="1"/>
      <c r="AT149" s="2" ph="1"/>
    </row>
    <row r="151" spans="44:46" ht="28.5" x14ac:dyDescent="0.4">
      <c r="AR151" s="2" ph="1"/>
      <c r="AS151" s="2" ph="1"/>
      <c r="AT151" s="2" ph="1"/>
    </row>
    <row r="153" spans="44:46" ht="28.5" x14ac:dyDescent="0.4">
      <c r="AR153" s="2" ph="1"/>
      <c r="AS153" s="2" ph="1"/>
      <c r="AT153" s="2" ph="1"/>
    </row>
    <row r="154" spans="44:46" ht="28.5" x14ac:dyDescent="0.4">
      <c r="AR154" s="2" ph="1"/>
      <c r="AS154" s="2" ph="1"/>
      <c r="AT154" s="2" ph="1"/>
    </row>
    <row r="155" spans="44:46" ht="28.5" x14ac:dyDescent="0.4">
      <c r="AR155" s="2" ph="1"/>
      <c r="AS155" s="2" ph="1"/>
      <c r="AT155" s="2" ph="1"/>
    </row>
    <row r="156" spans="44:46" ht="28.5" x14ac:dyDescent="0.4">
      <c r="AR156" s="2" ph="1"/>
      <c r="AS156" s="2" ph="1"/>
      <c r="AT156" s="2" ph="1"/>
    </row>
    <row r="157" spans="44:46" ht="28.5" x14ac:dyDescent="0.4">
      <c r="AR157" s="2" ph="1"/>
      <c r="AS157" s="2" ph="1"/>
      <c r="AT157" s="2" ph="1"/>
    </row>
    <row r="158" spans="44:46" ht="28.5" x14ac:dyDescent="0.4">
      <c r="AR158" s="2" ph="1"/>
      <c r="AS158" s="2" ph="1"/>
      <c r="AT158" s="2" ph="1"/>
    </row>
    <row r="159" spans="44:46" ht="28.5" x14ac:dyDescent="0.4">
      <c r="AR159" s="2" ph="1"/>
      <c r="AS159" s="2" ph="1"/>
      <c r="AT159" s="2" ph="1"/>
    </row>
    <row r="161" spans="44:46" ht="28.5" x14ac:dyDescent="0.4">
      <c r="AR161" s="2" ph="1"/>
      <c r="AS161" s="2" ph="1"/>
      <c r="AT161" s="2" ph="1"/>
    </row>
    <row r="162" spans="44:46" ht="28.5" x14ac:dyDescent="0.4">
      <c r="AR162" s="2" ph="1"/>
      <c r="AS162" s="2" ph="1"/>
      <c r="AT162" s="2" ph="1"/>
    </row>
    <row r="164" spans="44:46" ht="28.5" x14ac:dyDescent="0.4">
      <c r="AR164" s="2" ph="1"/>
      <c r="AS164" s="2" ph="1"/>
      <c r="AT164" s="2" ph="1"/>
    </row>
    <row r="165" spans="44:46" ht="28.5" x14ac:dyDescent="0.4">
      <c r="AR165" s="2" ph="1"/>
      <c r="AS165" s="2" ph="1"/>
      <c r="AT165" s="2" ph="1"/>
    </row>
    <row r="167" spans="44:46" ht="28.5" x14ac:dyDescent="0.4">
      <c r="AR167" s="2" ph="1"/>
      <c r="AS167" s="2" ph="1"/>
      <c r="AT167" s="2" ph="1"/>
    </row>
    <row r="169" spans="44:46" ht="28.5" x14ac:dyDescent="0.4">
      <c r="AR169" s="2" ph="1"/>
      <c r="AS169" s="2" ph="1"/>
      <c r="AT169" s="2" ph="1"/>
    </row>
    <row r="170" spans="44:46" ht="28.5" x14ac:dyDescent="0.4">
      <c r="AR170" s="2" ph="1"/>
      <c r="AS170" s="2" ph="1"/>
      <c r="AT170" s="2" ph="1"/>
    </row>
    <row r="171" spans="44:46" ht="28.5" x14ac:dyDescent="0.4">
      <c r="AR171" s="2" ph="1"/>
      <c r="AS171" s="2" ph="1"/>
      <c r="AT171" s="2" ph="1"/>
    </row>
    <row r="172" spans="44:46" ht="28.5" x14ac:dyDescent="0.4">
      <c r="AR172" s="2" ph="1"/>
      <c r="AS172" s="2" ph="1"/>
      <c r="AT172" s="2" ph="1"/>
    </row>
    <row r="173" spans="44:46" ht="28.5" x14ac:dyDescent="0.4">
      <c r="AR173" s="2" ph="1"/>
      <c r="AS173" s="2" ph="1"/>
      <c r="AT173" s="2" ph="1"/>
    </row>
    <row r="174" spans="44:46" ht="28.5" x14ac:dyDescent="0.4">
      <c r="AR174" s="2" ph="1"/>
      <c r="AS174" s="2" ph="1"/>
      <c r="AT174" s="2" ph="1"/>
    </row>
    <row r="175" spans="44:46" ht="28.5" x14ac:dyDescent="0.4">
      <c r="AR175" s="2" ph="1"/>
      <c r="AS175" s="2" ph="1"/>
      <c r="AT175" s="2" ph="1"/>
    </row>
    <row r="176" spans="44:46" ht="28.5" x14ac:dyDescent="0.4">
      <c r="AR176" s="2" ph="1"/>
      <c r="AS176" s="2" ph="1"/>
      <c r="AT176" s="2" ph="1"/>
    </row>
    <row r="177" spans="44:46" ht="28.5" x14ac:dyDescent="0.4">
      <c r="AR177" s="2" ph="1"/>
      <c r="AS177" s="2" ph="1"/>
      <c r="AT177" s="2" ph="1"/>
    </row>
    <row r="178" spans="44:46" ht="28.5" x14ac:dyDescent="0.4">
      <c r="AR178" s="2" ph="1"/>
      <c r="AS178" s="2" ph="1"/>
      <c r="AT178" s="2" ph="1"/>
    </row>
    <row r="179" spans="44:46" ht="28.5" x14ac:dyDescent="0.4">
      <c r="AR179" s="2" ph="1"/>
      <c r="AS179" s="2" ph="1"/>
      <c r="AT179" s="2" ph="1"/>
    </row>
  </sheetData>
  <sheetProtection formatCells="0" formatColumns="0" formatRows="0" selectLockedCells="1"/>
  <mergeCells count="456">
    <mergeCell ref="M61:AA61"/>
    <mergeCell ref="G62:AH62"/>
    <mergeCell ref="C72:AH72"/>
    <mergeCell ref="F67:AE68"/>
    <mergeCell ref="C90:N90"/>
    <mergeCell ref="O73:T73"/>
    <mergeCell ref="O74:S74"/>
    <mergeCell ref="O77:S77"/>
    <mergeCell ref="O83:S83"/>
    <mergeCell ref="O85:S85"/>
    <mergeCell ref="O88:S88"/>
    <mergeCell ref="O89:S89"/>
    <mergeCell ref="C67:E67"/>
    <mergeCell ref="O80:S80"/>
    <mergeCell ref="O81:S81"/>
    <mergeCell ref="U79:Y79"/>
    <mergeCell ref="U80:Y80"/>
    <mergeCell ref="AA79:AG79"/>
    <mergeCell ref="AA80:AG80"/>
    <mergeCell ref="O79:S79"/>
    <mergeCell ref="U77:Y77"/>
    <mergeCell ref="U78:Y78"/>
    <mergeCell ref="AA77:AG77"/>
    <mergeCell ref="AA78:AG78"/>
    <mergeCell ref="R60:S60"/>
    <mergeCell ref="L13:M13"/>
    <mergeCell ref="N13:AH13"/>
    <mergeCell ref="C28:AH28"/>
    <mergeCell ref="C46:AH46"/>
    <mergeCell ref="R36:S36"/>
    <mergeCell ref="R38:S38"/>
    <mergeCell ref="R40:S40"/>
    <mergeCell ref="M24:AA24"/>
    <mergeCell ref="AB24:AG24"/>
    <mergeCell ref="M22:N22"/>
    <mergeCell ref="P22:Q22"/>
    <mergeCell ref="C13:F13"/>
    <mergeCell ref="Z18:AA18"/>
    <mergeCell ref="U17:V17"/>
    <mergeCell ref="Z17:AA17"/>
    <mergeCell ref="M16:N16"/>
    <mergeCell ref="W16:X16"/>
    <mergeCell ref="S14:V14"/>
    <mergeCell ref="C14:F14"/>
    <mergeCell ref="W17:X17"/>
    <mergeCell ref="G14:R14"/>
    <mergeCell ref="W14:AH14"/>
    <mergeCell ref="C15:E24"/>
    <mergeCell ref="P21:Q21"/>
    <mergeCell ref="R21:S21"/>
    <mergeCell ref="W21:X21"/>
    <mergeCell ref="AB21:AG21"/>
    <mergeCell ref="M19:N19"/>
    <mergeCell ref="P19:Q19"/>
    <mergeCell ref="Z19:AA19"/>
    <mergeCell ref="U23:V23"/>
    <mergeCell ref="Z23:AA23"/>
    <mergeCell ref="U22:V22"/>
    <mergeCell ref="Z22:AA22"/>
    <mergeCell ref="R22:S22"/>
    <mergeCell ref="W22:X22"/>
    <mergeCell ref="AB22:AG22"/>
    <mergeCell ref="M23:N23"/>
    <mergeCell ref="P23:Q23"/>
    <mergeCell ref="R23:S23"/>
    <mergeCell ref="W23:X23"/>
    <mergeCell ref="AB23:AG23"/>
    <mergeCell ref="U18:V18"/>
    <mergeCell ref="R19:S19"/>
    <mergeCell ref="W19:X19"/>
    <mergeCell ref="AB19:AG19"/>
    <mergeCell ref="U21:V21"/>
    <mergeCell ref="Z21:AA21"/>
    <mergeCell ref="U20:V20"/>
    <mergeCell ref="Z20:AA20"/>
    <mergeCell ref="U19:V19"/>
    <mergeCell ref="AB16:AG16"/>
    <mergeCell ref="M17:N17"/>
    <mergeCell ref="P17:Q17"/>
    <mergeCell ref="R17:S17"/>
    <mergeCell ref="C25:F26"/>
    <mergeCell ref="G15:L15"/>
    <mergeCell ref="G16:L16"/>
    <mergeCell ref="G17:L17"/>
    <mergeCell ref="G18:L18"/>
    <mergeCell ref="G19:L19"/>
    <mergeCell ref="G20:L20"/>
    <mergeCell ref="G21:L21"/>
    <mergeCell ref="G22:L22"/>
    <mergeCell ref="G23:L23"/>
    <mergeCell ref="G24:K24"/>
    <mergeCell ref="G25:AH25"/>
    <mergeCell ref="G26:AH26"/>
    <mergeCell ref="AB17:AG17"/>
    <mergeCell ref="M20:N20"/>
    <mergeCell ref="P20:Q20"/>
    <mergeCell ref="R20:S20"/>
    <mergeCell ref="W20:X20"/>
    <mergeCell ref="AB20:AG20"/>
    <mergeCell ref="M21:N21"/>
    <mergeCell ref="U73:Z73"/>
    <mergeCell ref="AA73:AH73"/>
    <mergeCell ref="O75:S75"/>
    <mergeCell ref="O76:S76"/>
    <mergeCell ref="AJ10:AK10"/>
    <mergeCell ref="H6:J6"/>
    <mergeCell ref="G10:R10"/>
    <mergeCell ref="S10:V10"/>
    <mergeCell ref="W10:Z10"/>
    <mergeCell ref="AA10:AD10"/>
    <mergeCell ref="G13:H13"/>
    <mergeCell ref="I13:K13"/>
    <mergeCell ref="M18:N18"/>
    <mergeCell ref="P18:Q18"/>
    <mergeCell ref="R18:S18"/>
    <mergeCell ref="W18:X18"/>
    <mergeCell ref="AB18:AG18"/>
    <mergeCell ref="G11:R11"/>
    <mergeCell ref="Z16:AA16"/>
    <mergeCell ref="R16:S16"/>
    <mergeCell ref="P16:Q16"/>
    <mergeCell ref="U16:V16"/>
    <mergeCell ref="M15:AA15"/>
    <mergeCell ref="AB15:AH15"/>
    <mergeCell ref="G35:L35"/>
    <mergeCell ref="M35:N35"/>
    <mergeCell ref="P35:Q35"/>
    <mergeCell ref="U35:V35"/>
    <mergeCell ref="W35:X35"/>
    <mergeCell ref="Z35:AA35"/>
    <mergeCell ref="AB35:AG35"/>
    <mergeCell ref="U36:V36"/>
    <mergeCell ref="W36:X36"/>
    <mergeCell ref="Z36:AA36"/>
    <mergeCell ref="AB36:AG36"/>
    <mergeCell ref="L50:M50"/>
    <mergeCell ref="N50:AH50"/>
    <mergeCell ref="M52:AA52"/>
    <mergeCell ref="R53:S53"/>
    <mergeCell ref="O78:S78"/>
    <mergeCell ref="C81:F81"/>
    <mergeCell ref="C82:F82"/>
    <mergeCell ref="G81:N81"/>
    <mergeCell ref="G82:N82"/>
    <mergeCell ref="O82:S82"/>
    <mergeCell ref="U81:Y81"/>
    <mergeCell ref="U82:Y82"/>
    <mergeCell ref="AA81:AG81"/>
    <mergeCell ref="AA82:AG82"/>
    <mergeCell ref="U75:Y75"/>
    <mergeCell ref="U76:Y76"/>
    <mergeCell ref="AA75:AG75"/>
    <mergeCell ref="AA76:AG76"/>
    <mergeCell ref="U74:Y74"/>
    <mergeCell ref="AA74:AG74"/>
    <mergeCell ref="C70:F70"/>
    <mergeCell ref="G70:J70"/>
    <mergeCell ref="W70:Z70"/>
    <mergeCell ref="C73:F73"/>
    <mergeCell ref="C83:F83"/>
    <mergeCell ref="C84:F84"/>
    <mergeCell ref="G83:N83"/>
    <mergeCell ref="G84:N84"/>
    <mergeCell ref="O84:S84"/>
    <mergeCell ref="U83:Y83"/>
    <mergeCell ref="U84:Y84"/>
    <mergeCell ref="AA83:AG83"/>
    <mergeCell ref="AA84:AG84"/>
    <mergeCell ref="U87:Y87"/>
    <mergeCell ref="U88:Y88"/>
    <mergeCell ref="U90:Y90"/>
    <mergeCell ref="AA87:AG87"/>
    <mergeCell ref="AA88:AG88"/>
    <mergeCell ref="AA90:AG90"/>
    <mergeCell ref="C85:F85"/>
    <mergeCell ref="C86:F86"/>
    <mergeCell ref="G85:N85"/>
    <mergeCell ref="G86:N86"/>
    <mergeCell ref="O86:S86"/>
    <mergeCell ref="O87:S87"/>
    <mergeCell ref="U85:Y85"/>
    <mergeCell ref="U86:Y86"/>
    <mergeCell ref="AA85:AG85"/>
    <mergeCell ref="AA86:AG86"/>
    <mergeCell ref="C87:F87"/>
    <mergeCell ref="C89:F89"/>
    <mergeCell ref="C88:F88"/>
    <mergeCell ref="G87:N87"/>
    <mergeCell ref="G88:N88"/>
    <mergeCell ref="G89:N89"/>
    <mergeCell ref="O90:S90"/>
    <mergeCell ref="U89:Y89"/>
    <mergeCell ref="C104:F104"/>
    <mergeCell ref="AA105:AG105"/>
    <mergeCell ref="AA110:AG110"/>
    <mergeCell ref="C102:F102"/>
    <mergeCell ref="C103:F103"/>
    <mergeCell ref="O103:S103"/>
    <mergeCell ref="O104:S104"/>
    <mergeCell ref="U102:W102"/>
    <mergeCell ref="U103:W103"/>
    <mergeCell ref="U104:W104"/>
    <mergeCell ref="G102:N102"/>
    <mergeCell ref="G103:N103"/>
    <mergeCell ref="G104:N104"/>
    <mergeCell ref="O102:S102"/>
    <mergeCell ref="C105:Z105"/>
    <mergeCell ref="C110:Z110"/>
    <mergeCell ref="AA104:AG104"/>
    <mergeCell ref="X104:Z104"/>
    <mergeCell ref="W2:AH2"/>
    <mergeCell ref="C9:AH9"/>
    <mergeCell ref="C10:F10"/>
    <mergeCell ref="C11:F11"/>
    <mergeCell ref="C12:F12"/>
    <mergeCell ref="AE10:AG10"/>
    <mergeCell ref="W12:AH12"/>
    <mergeCell ref="S12:V12"/>
    <mergeCell ref="G12:R12"/>
    <mergeCell ref="S11:V11"/>
    <mergeCell ref="W11:AH11"/>
    <mergeCell ref="C3:E3"/>
    <mergeCell ref="C6:F6"/>
    <mergeCell ref="AJ29:AK29"/>
    <mergeCell ref="C30:F30"/>
    <mergeCell ref="G30:R30"/>
    <mergeCell ref="S30:V30"/>
    <mergeCell ref="W30:AH30"/>
    <mergeCell ref="C29:F29"/>
    <mergeCell ref="G29:R29"/>
    <mergeCell ref="S29:V29"/>
    <mergeCell ref="W29:Z29"/>
    <mergeCell ref="AA29:AD29"/>
    <mergeCell ref="AE29:AG29"/>
    <mergeCell ref="G37:L37"/>
    <mergeCell ref="M37:N37"/>
    <mergeCell ref="P37:Q37"/>
    <mergeCell ref="U37:V37"/>
    <mergeCell ref="W37:X37"/>
    <mergeCell ref="Z37:AA37"/>
    <mergeCell ref="AB37:AG37"/>
    <mergeCell ref="G36:L36"/>
    <mergeCell ref="M36:N36"/>
    <mergeCell ref="P36:Q36"/>
    <mergeCell ref="R37:S37"/>
    <mergeCell ref="G38:L38"/>
    <mergeCell ref="M38:N38"/>
    <mergeCell ref="P38:Q38"/>
    <mergeCell ref="R39:S39"/>
    <mergeCell ref="U38:V38"/>
    <mergeCell ref="W38:X38"/>
    <mergeCell ref="Z38:AA38"/>
    <mergeCell ref="AB38:AG38"/>
    <mergeCell ref="G39:L39"/>
    <mergeCell ref="M39:N39"/>
    <mergeCell ref="P39:Q39"/>
    <mergeCell ref="U39:V39"/>
    <mergeCell ref="W39:X39"/>
    <mergeCell ref="Z39:AA39"/>
    <mergeCell ref="AB39:AG39"/>
    <mergeCell ref="W40:X40"/>
    <mergeCell ref="Z40:AA40"/>
    <mergeCell ref="AB40:AG40"/>
    <mergeCell ref="G41:L41"/>
    <mergeCell ref="M41:N41"/>
    <mergeCell ref="P41:Q41"/>
    <mergeCell ref="U41:V41"/>
    <mergeCell ref="W41:X41"/>
    <mergeCell ref="Z41:AA41"/>
    <mergeCell ref="AB41:AG41"/>
    <mergeCell ref="AJ47:AK47"/>
    <mergeCell ref="C48:F48"/>
    <mergeCell ref="G48:R48"/>
    <mergeCell ref="S48:V48"/>
    <mergeCell ref="W48:AH48"/>
    <mergeCell ref="C49:F49"/>
    <mergeCell ref="G49:R49"/>
    <mergeCell ref="S49:V49"/>
    <mergeCell ref="W49:AH49"/>
    <mergeCell ref="C47:F47"/>
    <mergeCell ref="G47:R47"/>
    <mergeCell ref="S47:V47"/>
    <mergeCell ref="W47:Z47"/>
    <mergeCell ref="AA47:AD47"/>
    <mergeCell ref="AE47:AG47"/>
    <mergeCell ref="C50:F50"/>
    <mergeCell ref="G50:H50"/>
    <mergeCell ref="I50:K50"/>
    <mergeCell ref="C51:F51"/>
    <mergeCell ref="G51:R51"/>
    <mergeCell ref="S51:V51"/>
    <mergeCell ref="W51:AH51"/>
    <mergeCell ref="C52:E61"/>
    <mergeCell ref="G52:L52"/>
    <mergeCell ref="AB52:AH52"/>
    <mergeCell ref="G53:L53"/>
    <mergeCell ref="M53:N53"/>
    <mergeCell ref="P53:Q53"/>
    <mergeCell ref="R54:S54"/>
    <mergeCell ref="U53:V53"/>
    <mergeCell ref="W53:X53"/>
    <mergeCell ref="Z53:AA53"/>
    <mergeCell ref="AB53:AG53"/>
    <mergeCell ref="G54:L54"/>
    <mergeCell ref="M54:N54"/>
    <mergeCell ref="P54:Q54"/>
    <mergeCell ref="R55:S55"/>
    <mergeCell ref="U54:V54"/>
    <mergeCell ref="W54:X54"/>
    <mergeCell ref="Z54:AA54"/>
    <mergeCell ref="AB54:AG54"/>
    <mergeCell ref="G55:L55"/>
    <mergeCell ref="M55:N55"/>
    <mergeCell ref="P55:Q55"/>
    <mergeCell ref="U55:V55"/>
    <mergeCell ref="W55:X55"/>
    <mergeCell ref="Z55:AA55"/>
    <mergeCell ref="AB55:AG55"/>
    <mergeCell ref="G56:L56"/>
    <mergeCell ref="M56:N56"/>
    <mergeCell ref="P56:Q56"/>
    <mergeCell ref="R57:S57"/>
    <mergeCell ref="U56:V56"/>
    <mergeCell ref="W56:X56"/>
    <mergeCell ref="Z56:AA56"/>
    <mergeCell ref="AB56:AG56"/>
    <mergeCell ref="G57:L57"/>
    <mergeCell ref="M57:N57"/>
    <mergeCell ref="P57:Q57"/>
    <mergeCell ref="U57:V57"/>
    <mergeCell ref="W57:X57"/>
    <mergeCell ref="Z57:AA57"/>
    <mergeCell ref="AB57:AG57"/>
    <mergeCell ref="R56:S56"/>
    <mergeCell ref="Z58:AA58"/>
    <mergeCell ref="AB58:AG58"/>
    <mergeCell ref="G59:L59"/>
    <mergeCell ref="M59:N59"/>
    <mergeCell ref="P59:Q59"/>
    <mergeCell ref="U59:V59"/>
    <mergeCell ref="W59:X59"/>
    <mergeCell ref="Z59:AA59"/>
    <mergeCell ref="AB59:AG59"/>
    <mergeCell ref="R58:S58"/>
    <mergeCell ref="C62:F63"/>
    <mergeCell ref="G63:AH63"/>
    <mergeCell ref="F3:AE4"/>
    <mergeCell ref="O70:R70"/>
    <mergeCell ref="K70:N70"/>
    <mergeCell ref="S70:V70"/>
    <mergeCell ref="AA70:AD70"/>
    <mergeCell ref="G60:L60"/>
    <mergeCell ref="M60:N60"/>
    <mergeCell ref="P60:Q60"/>
    <mergeCell ref="U60:V60"/>
    <mergeCell ref="W60:X60"/>
    <mergeCell ref="Z60:AA60"/>
    <mergeCell ref="AB60:AG60"/>
    <mergeCell ref="G61:K61"/>
    <mergeCell ref="AB61:AG61"/>
    <mergeCell ref="G58:L58"/>
    <mergeCell ref="M58:N58"/>
    <mergeCell ref="P58:Q58"/>
    <mergeCell ref="R59:S59"/>
    <mergeCell ref="G7:R7"/>
    <mergeCell ref="C7:F7"/>
    <mergeCell ref="U58:V58"/>
    <mergeCell ref="W58:X58"/>
    <mergeCell ref="C77:F77"/>
    <mergeCell ref="C78:F78"/>
    <mergeCell ref="C79:F79"/>
    <mergeCell ref="C80:F80"/>
    <mergeCell ref="G73:N73"/>
    <mergeCell ref="G74:N74"/>
    <mergeCell ref="G75:N75"/>
    <mergeCell ref="G76:N76"/>
    <mergeCell ref="G77:N77"/>
    <mergeCell ref="G78:N78"/>
    <mergeCell ref="G79:N79"/>
    <mergeCell ref="G80:N80"/>
    <mergeCell ref="C74:F74"/>
    <mergeCell ref="C75:F75"/>
    <mergeCell ref="C76:F76"/>
    <mergeCell ref="C98:F98"/>
    <mergeCell ref="G97:N97"/>
    <mergeCell ref="AA97:AH97"/>
    <mergeCell ref="G99:N99"/>
    <mergeCell ref="G100:N100"/>
    <mergeCell ref="G101:N101"/>
    <mergeCell ref="C99:F99"/>
    <mergeCell ref="O99:S99"/>
    <mergeCell ref="O100:S100"/>
    <mergeCell ref="O98:S98"/>
    <mergeCell ref="O101:S101"/>
    <mergeCell ref="O97:T97"/>
    <mergeCell ref="AA89:AG89"/>
    <mergeCell ref="X97:Z97"/>
    <mergeCell ref="U98:W98"/>
    <mergeCell ref="X98:Z98"/>
    <mergeCell ref="G98:N98"/>
    <mergeCell ref="AA98:AG98"/>
    <mergeCell ref="C96:AH96"/>
    <mergeCell ref="AA102:AG102"/>
    <mergeCell ref="AA103:AG103"/>
    <mergeCell ref="X102:Z102"/>
    <mergeCell ref="X103:Z103"/>
    <mergeCell ref="U97:W97"/>
    <mergeCell ref="U99:W99"/>
    <mergeCell ref="X99:Z99"/>
    <mergeCell ref="U100:W100"/>
    <mergeCell ref="X100:Z100"/>
    <mergeCell ref="U101:W101"/>
    <mergeCell ref="X101:Z101"/>
    <mergeCell ref="AA99:AG99"/>
    <mergeCell ref="AA100:AG100"/>
    <mergeCell ref="AA101:AG101"/>
    <mergeCell ref="C100:F100"/>
    <mergeCell ref="C101:F101"/>
    <mergeCell ref="C97:F97"/>
    <mergeCell ref="G31:R31"/>
    <mergeCell ref="S31:V31"/>
    <mergeCell ref="W31:AH31"/>
    <mergeCell ref="G32:H32"/>
    <mergeCell ref="I32:K32"/>
    <mergeCell ref="L32:M32"/>
    <mergeCell ref="N32:AH32"/>
    <mergeCell ref="C33:F33"/>
    <mergeCell ref="G33:R33"/>
    <mergeCell ref="S33:V33"/>
    <mergeCell ref="W33:AH33"/>
    <mergeCell ref="C32:F32"/>
    <mergeCell ref="C31:F31"/>
    <mergeCell ref="C44:F45"/>
    <mergeCell ref="G45:AH45"/>
    <mergeCell ref="C34:E43"/>
    <mergeCell ref="M34:AA34"/>
    <mergeCell ref="AB34:AH34"/>
    <mergeCell ref="G42:L42"/>
    <mergeCell ref="M42:N42"/>
    <mergeCell ref="P42:Q42"/>
    <mergeCell ref="R42:S42"/>
    <mergeCell ref="U42:V42"/>
    <mergeCell ref="W42:X42"/>
    <mergeCell ref="Z42:AA42"/>
    <mergeCell ref="G43:K43"/>
    <mergeCell ref="M43:AA43"/>
    <mergeCell ref="AB43:AG43"/>
    <mergeCell ref="AB42:AG42"/>
    <mergeCell ref="G44:AH44"/>
    <mergeCell ref="G34:L34"/>
    <mergeCell ref="R35:S35"/>
    <mergeCell ref="G40:L40"/>
    <mergeCell ref="M40:N40"/>
    <mergeCell ref="P40:Q40"/>
    <mergeCell ref="R41:S41"/>
    <mergeCell ref="U40:V40"/>
  </mergeCells>
  <phoneticPr fontId="3"/>
  <conditionalFormatting sqref="W10:Z10">
    <cfRule type="containsBlanks" dxfId="111" priority="332" stopIfTrue="1">
      <formula>LEN(TRIM(W10))=0</formula>
    </cfRule>
  </conditionalFormatting>
  <conditionalFormatting sqref="AE10:AG10">
    <cfRule type="containsBlanks" dxfId="110" priority="333" stopIfTrue="1">
      <formula>LEN(TRIM(AE10))=0</formula>
    </cfRule>
  </conditionalFormatting>
  <conditionalFormatting sqref="G12:R12">
    <cfRule type="containsBlanks" dxfId="109" priority="330" stopIfTrue="1">
      <formula>LEN(TRIM(G12))=0</formula>
    </cfRule>
  </conditionalFormatting>
  <conditionalFormatting sqref="O16:O23">
    <cfRule type="containsBlanks" dxfId="108" priority="339" stopIfTrue="1">
      <formula>LEN(TRIM(O16))=0</formula>
    </cfRule>
  </conditionalFormatting>
  <conditionalFormatting sqref="T16:T23">
    <cfRule type="containsBlanks" dxfId="107" priority="340" stopIfTrue="1">
      <formula>LEN(TRIM(T16))=0</formula>
    </cfRule>
  </conditionalFormatting>
  <conditionalFormatting sqref="Y16:Y23">
    <cfRule type="containsBlanks" dxfId="106" priority="341" stopIfTrue="1">
      <formula>LEN(TRIM(Y16))=0</formula>
    </cfRule>
  </conditionalFormatting>
  <conditionalFormatting sqref="I13:K13">
    <cfRule type="containsBlanks" dxfId="105" priority="342" stopIfTrue="1">
      <formula>LEN(TRIM(I13))=0</formula>
    </cfRule>
  </conditionalFormatting>
  <conditionalFormatting sqref="W14:AH14">
    <cfRule type="expression" dxfId="104" priority="319">
      <formula>$S14="　"</formula>
    </cfRule>
    <cfRule type="containsBlanks" dxfId="103" priority="343" stopIfTrue="1">
      <formula>LEN(TRIM(W14))=0</formula>
    </cfRule>
  </conditionalFormatting>
  <conditionalFormatting sqref="G14:R14">
    <cfRule type="containsBlanks" dxfId="102" priority="344" stopIfTrue="1">
      <formula>LEN(TRIM(G14))=0</formula>
    </cfRule>
  </conditionalFormatting>
  <conditionalFormatting sqref="G16:L23">
    <cfRule type="containsBlanks" dxfId="101" priority="345" stopIfTrue="1">
      <formula>LEN(TRIM(G16))=0</formula>
    </cfRule>
  </conditionalFormatting>
  <conditionalFormatting sqref="G26:AH26">
    <cfRule type="containsBlanks" dxfId="100" priority="346" stopIfTrue="1">
      <formula>LEN(TRIM(G26))=0</formula>
    </cfRule>
  </conditionalFormatting>
  <conditionalFormatting sqref="W12:AH12">
    <cfRule type="expression" dxfId="99" priority="323">
      <formula>$S12=""</formula>
    </cfRule>
    <cfRule type="containsBlanks" dxfId="98" priority="348" stopIfTrue="1">
      <formula>LEN(TRIM(W12))=0</formula>
    </cfRule>
  </conditionalFormatting>
  <conditionalFormatting sqref="S12:V12">
    <cfRule type="expression" dxfId="97" priority="322">
      <formula>$S$12="許諾状況"</formula>
    </cfRule>
  </conditionalFormatting>
  <conditionalFormatting sqref="G11:R11">
    <cfRule type="containsBlanks" dxfId="96" priority="353" stopIfTrue="1">
      <formula>LEN(TRIM(G11))=0</formula>
    </cfRule>
  </conditionalFormatting>
  <conditionalFormatting sqref="S11:V11">
    <cfRule type="expression" dxfId="95" priority="320">
      <formula>$S$11&lt;&gt;"　"</formula>
    </cfRule>
  </conditionalFormatting>
  <conditionalFormatting sqref="W11:AH11">
    <cfRule type="expression" dxfId="94" priority="170">
      <formula>$W11&lt;&gt;""</formula>
    </cfRule>
    <cfRule type="expression" dxfId="93" priority="331">
      <formula>$S$11="　"</formula>
    </cfRule>
    <cfRule type="containsBlanks" dxfId="92" priority="354" stopIfTrue="1">
      <formula>LEN(TRIM(W11))=0</formula>
    </cfRule>
  </conditionalFormatting>
  <conditionalFormatting sqref="S14:V14">
    <cfRule type="expression" dxfId="91" priority="318">
      <formula>$S14="内訳"</formula>
    </cfRule>
  </conditionalFormatting>
  <conditionalFormatting sqref="C98:F104">
    <cfRule type="containsBlanks" dxfId="90" priority="355" stopIfTrue="1">
      <formula>LEN(TRIM(C98))=0</formula>
    </cfRule>
  </conditionalFormatting>
  <conditionalFormatting sqref="F21:AA23 AH21:AH23 AH40:AH42 AH58:AH60">
    <cfRule type="expression" dxfId="89" priority="356">
      <formula>$G$7&lt;&gt;"文化施設等"</formula>
    </cfRule>
  </conditionalFormatting>
  <conditionalFormatting sqref="U74:Y89">
    <cfRule type="containsBlanks" dxfId="88" priority="357" stopIfTrue="1">
      <formula>LEN(TRIM(U74))=0</formula>
    </cfRule>
  </conditionalFormatting>
  <conditionalFormatting sqref="G102:S104">
    <cfRule type="containsBlanks" dxfId="87" priority="358" stopIfTrue="1">
      <formula>LEN(TRIM(G102))=0</formula>
    </cfRule>
  </conditionalFormatting>
  <conditionalFormatting sqref="AK107">
    <cfRule type="containsBlanks" dxfId="86" priority="359" stopIfTrue="1">
      <formula>LEN(TRIM(AK107))=0</formula>
    </cfRule>
  </conditionalFormatting>
  <conditionalFormatting sqref="U102:Z104">
    <cfRule type="containsBlanks" dxfId="85" priority="360" stopIfTrue="1">
      <formula>LEN(TRIM(U102))=0</formula>
    </cfRule>
  </conditionalFormatting>
  <conditionalFormatting sqref="Y35:Y42">
    <cfRule type="containsBlanks" dxfId="84" priority="70" stopIfTrue="1">
      <formula>LEN(TRIM(Y35))=0</formula>
    </cfRule>
  </conditionalFormatting>
  <conditionalFormatting sqref="W29:Z29">
    <cfRule type="containsBlanks" dxfId="83" priority="66" stopIfTrue="1">
      <formula>LEN(TRIM(W29))=0</formula>
    </cfRule>
  </conditionalFormatting>
  <conditionalFormatting sqref="AE29:AG29">
    <cfRule type="containsBlanks" dxfId="82" priority="67" stopIfTrue="1">
      <formula>LEN(TRIM(AE29))=0</formula>
    </cfRule>
  </conditionalFormatting>
  <conditionalFormatting sqref="G31:R31">
    <cfRule type="containsBlanks" dxfId="81" priority="64" stopIfTrue="1">
      <formula>LEN(TRIM(G31))=0</formula>
    </cfRule>
  </conditionalFormatting>
  <conditionalFormatting sqref="T35:T42">
    <cfRule type="containsBlanks" dxfId="80" priority="69" stopIfTrue="1">
      <formula>LEN(TRIM(T35))=0</formula>
    </cfRule>
  </conditionalFormatting>
  <conditionalFormatting sqref="G35:L42">
    <cfRule type="containsBlanks" dxfId="79" priority="74" stopIfTrue="1">
      <formula>LEN(TRIM(G35))=0</formula>
    </cfRule>
  </conditionalFormatting>
  <conditionalFormatting sqref="S31:V31">
    <cfRule type="expression" dxfId="78" priority="62">
      <formula>$S$12="許諾状況"</formula>
    </cfRule>
  </conditionalFormatting>
  <conditionalFormatting sqref="S30:V30">
    <cfRule type="expression" dxfId="77" priority="61">
      <formula>$S$11&lt;&gt;"　"</formula>
    </cfRule>
  </conditionalFormatting>
  <conditionalFormatting sqref="O35:O42">
    <cfRule type="containsBlanks" dxfId="76" priority="68" stopIfTrue="1">
      <formula>LEN(TRIM(O35))=0</formula>
    </cfRule>
  </conditionalFormatting>
  <conditionalFormatting sqref="I32:K32">
    <cfRule type="containsBlanks" dxfId="75" priority="71" stopIfTrue="1">
      <formula>LEN(TRIM(I32))=0</formula>
    </cfRule>
  </conditionalFormatting>
  <conditionalFormatting sqref="G45:AH45">
    <cfRule type="containsBlanks" dxfId="74" priority="75" stopIfTrue="1">
      <formula>LEN(TRIM(G45))=0</formula>
    </cfRule>
  </conditionalFormatting>
  <conditionalFormatting sqref="W31:AH31">
    <cfRule type="expression" dxfId="73" priority="63">
      <formula>$S31=""</formula>
    </cfRule>
    <cfRule type="containsBlanks" dxfId="72" priority="76" stopIfTrue="1">
      <formula>LEN(TRIM(W31))=0</formula>
    </cfRule>
  </conditionalFormatting>
  <conditionalFormatting sqref="G30:R30">
    <cfRule type="containsBlanks" dxfId="71" priority="77" stopIfTrue="1">
      <formula>LEN(TRIM(G30))=0</formula>
    </cfRule>
  </conditionalFormatting>
  <conditionalFormatting sqref="W30:AH30">
    <cfRule type="expression" dxfId="70" priority="58">
      <formula>$W30&lt;&gt;""</formula>
    </cfRule>
    <cfRule type="expression" dxfId="69" priority="65">
      <formula>$S$11="　"</formula>
    </cfRule>
    <cfRule type="containsBlanks" dxfId="68" priority="78" stopIfTrue="1">
      <formula>LEN(TRIM(W30))=0</formula>
    </cfRule>
  </conditionalFormatting>
  <conditionalFormatting sqref="F40:AA42">
    <cfRule type="expression" dxfId="67" priority="79">
      <formula>$G$7&lt;&gt;"文化施設等"</formula>
    </cfRule>
  </conditionalFormatting>
  <conditionalFormatting sqref="W47:Z47">
    <cfRule type="containsBlanks" dxfId="66" priority="44" stopIfTrue="1">
      <formula>LEN(TRIM(W47))=0</formula>
    </cfRule>
  </conditionalFormatting>
  <conditionalFormatting sqref="AE47:AG47">
    <cfRule type="containsBlanks" dxfId="65" priority="45" stopIfTrue="1">
      <formula>LEN(TRIM(AE47))=0</formula>
    </cfRule>
  </conditionalFormatting>
  <conditionalFormatting sqref="G49:R49">
    <cfRule type="containsBlanks" dxfId="64" priority="42" stopIfTrue="1">
      <formula>LEN(TRIM(G49))=0</formula>
    </cfRule>
  </conditionalFormatting>
  <conditionalFormatting sqref="O53:O60">
    <cfRule type="containsBlanks" dxfId="63" priority="46" stopIfTrue="1">
      <formula>LEN(TRIM(O53))=0</formula>
    </cfRule>
  </conditionalFormatting>
  <conditionalFormatting sqref="T53:T60">
    <cfRule type="containsBlanks" dxfId="62" priority="47" stopIfTrue="1">
      <formula>LEN(TRIM(T53))=0</formula>
    </cfRule>
  </conditionalFormatting>
  <conditionalFormatting sqref="Y53:Y60">
    <cfRule type="containsBlanks" dxfId="61" priority="48" stopIfTrue="1">
      <formula>LEN(TRIM(Y53))=0</formula>
    </cfRule>
  </conditionalFormatting>
  <conditionalFormatting sqref="I50:K50">
    <cfRule type="containsBlanks" dxfId="60" priority="49" stopIfTrue="1">
      <formula>LEN(TRIM(I50))=0</formula>
    </cfRule>
  </conditionalFormatting>
  <conditionalFormatting sqref="G53:L60">
    <cfRule type="containsBlanks" dxfId="59" priority="52" stopIfTrue="1">
      <formula>LEN(TRIM(G53))=0</formula>
    </cfRule>
  </conditionalFormatting>
  <conditionalFormatting sqref="G63:AH63">
    <cfRule type="containsBlanks" dxfId="58" priority="53" stopIfTrue="1">
      <formula>LEN(TRIM(G63))=0</formula>
    </cfRule>
  </conditionalFormatting>
  <conditionalFormatting sqref="W49:AH49">
    <cfRule type="expression" dxfId="57" priority="41">
      <formula>$S49=""</formula>
    </cfRule>
    <cfRule type="containsBlanks" dxfId="56" priority="54" stopIfTrue="1">
      <formula>LEN(TRIM(W49))=0</formula>
    </cfRule>
  </conditionalFormatting>
  <conditionalFormatting sqref="S49:V49">
    <cfRule type="expression" dxfId="55" priority="40">
      <formula>$S$12="許諾状況"</formula>
    </cfRule>
  </conditionalFormatting>
  <conditionalFormatting sqref="G48:R48">
    <cfRule type="containsBlanks" dxfId="54" priority="55" stopIfTrue="1">
      <formula>LEN(TRIM(G48))=0</formula>
    </cfRule>
  </conditionalFormatting>
  <conditionalFormatting sqref="S48:V48">
    <cfRule type="expression" dxfId="53" priority="39">
      <formula>$S$11&lt;&gt;"　"</formula>
    </cfRule>
  </conditionalFormatting>
  <conditionalFormatting sqref="W48:AH48">
    <cfRule type="expression" dxfId="52" priority="36">
      <formula>$W48&lt;&gt;""</formula>
    </cfRule>
    <cfRule type="expression" dxfId="51" priority="43">
      <formula>$S$11="　"</formula>
    </cfRule>
    <cfRule type="containsBlanks" dxfId="50" priority="56" stopIfTrue="1">
      <formula>LEN(TRIM(W48))=0</formula>
    </cfRule>
  </conditionalFormatting>
  <conditionalFormatting sqref="F58:AA60">
    <cfRule type="expression" dxfId="49" priority="57">
      <formula>$G$7&lt;&gt;"文化施設等"</formula>
    </cfRule>
  </conditionalFormatting>
  <conditionalFormatting sqref="G10:R10">
    <cfRule type="containsBlanks" dxfId="48" priority="361" stopIfTrue="1">
      <formula>LEN(TRIM(G10))=0</formula>
    </cfRule>
  </conditionalFormatting>
  <conditionalFormatting sqref="W33:AH33">
    <cfRule type="expression" dxfId="47" priority="15">
      <formula>$S33="　"</formula>
    </cfRule>
    <cfRule type="containsBlanks" dxfId="46" priority="16" stopIfTrue="1">
      <formula>LEN(TRIM(W33))=0</formula>
    </cfRule>
  </conditionalFormatting>
  <conditionalFormatting sqref="G33:R33">
    <cfRule type="containsBlanks" dxfId="45" priority="17" stopIfTrue="1">
      <formula>LEN(TRIM(G33))=0</formula>
    </cfRule>
  </conditionalFormatting>
  <conditionalFormatting sqref="W51:AH51">
    <cfRule type="expression" dxfId="44" priority="11">
      <formula>$S51="　"</formula>
    </cfRule>
    <cfRule type="containsBlanks" dxfId="43" priority="12" stopIfTrue="1">
      <formula>LEN(TRIM(W51))=0</formula>
    </cfRule>
  </conditionalFormatting>
  <conditionalFormatting sqref="G51:R51">
    <cfRule type="containsBlanks" dxfId="42" priority="13" stopIfTrue="1">
      <formula>LEN(TRIM(G51))=0</formula>
    </cfRule>
  </conditionalFormatting>
  <conditionalFormatting sqref="S33:V33">
    <cfRule type="expression" dxfId="41" priority="9">
      <formula>$S33="内訳"</formula>
    </cfRule>
  </conditionalFormatting>
  <conditionalFormatting sqref="S51:V51">
    <cfRule type="expression" dxfId="40" priority="8">
      <formula>$S51="内訳"</formula>
    </cfRule>
  </conditionalFormatting>
  <conditionalFormatting sqref="G29:R29">
    <cfRule type="containsBlanks" dxfId="39" priority="5" stopIfTrue="1">
      <formula>LEN(TRIM(G29))=0</formula>
    </cfRule>
  </conditionalFormatting>
  <conditionalFormatting sqref="G47:R47">
    <cfRule type="containsBlanks" dxfId="38" priority="4" stopIfTrue="1">
      <formula>LEN(TRIM(G47))=0</formula>
    </cfRule>
  </conditionalFormatting>
  <conditionalFormatting sqref="G98:S101">
    <cfRule type="containsBlanks" dxfId="37" priority="3" stopIfTrue="1">
      <formula>LEN(TRIM(G98))=0</formula>
    </cfRule>
  </conditionalFormatting>
  <conditionalFormatting sqref="U98:W101">
    <cfRule type="containsBlanks" dxfId="36" priority="2" stopIfTrue="1">
      <formula>LEN(TRIM(U98))=0</formula>
    </cfRule>
  </conditionalFormatting>
  <conditionalFormatting sqref="X98:Z101">
    <cfRule type="containsBlanks" dxfId="35" priority="1" stopIfTrue="1">
      <formula>LEN(TRIM(X98))=0</formula>
    </cfRule>
  </conditionalFormatting>
  <dataValidations xWindow="313" yWindow="512" count="15">
    <dataValidation type="whole" allowBlank="1" showInputMessage="1" showErrorMessage="1" errorTitle="旅費について" error="・整数を入力してください。_x000a_・様式7から数式引用することはできません。" prompt="旅費は数式ではなく数値を入力してください_x000a_" sqref="AA74:AA89">
      <formula1>0</formula1>
      <formula2>999999</formula2>
    </dataValidation>
    <dataValidation type="whole" imeMode="halfAlpha" allowBlank="1" showInputMessage="1" showErrorMessage="1" errorTitle="実施時間合計" error="30分～300分の間で設定してください" sqref="AE10:AF10 AE29:AF29 AE47:AF47">
      <formula1>30</formula1>
      <formula2>300</formula2>
    </dataValidation>
    <dataValidation imeMode="halfAlpha" allowBlank="1" showInputMessage="1" showErrorMessage="1" sqref="I13 I32 I50"/>
    <dataValidation type="list" allowBlank="1" showInputMessage="1" showErrorMessage="1" promptTitle="実施時間" prompt="実施時間帯が未定の場合は「未定」としてください。" sqref="W10 W29 W47">
      <formula1>"午前,午後,午前と午後,未定"</formula1>
    </dataValidation>
    <dataValidation type="list" showInputMessage="1" showErrorMessage="1" sqref="G12:R12 G31:R31 G49:R49">
      <formula1>著作権</formula1>
    </dataValidation>
    <dataValidation type="list" allowBlank="1" showInputMessage="1" showErrorMessage="1" promptTitle="参加児童/生徒" prompt="「学年単位」「学級単位」「その他」を選択する場合は、必ず下段に内訳を記入してください。" sqref="G14:R14 G33:R33 G51:R51">
      <formula1>生徒単位</formula1>
    </dataValidation>
    <dataValidation type="list" allowBlank="1" showInputMessage="1" showErrorMessage="1" sqref="G16:G23 G35:G42 G53:G60">
      <formula1>INDIRECT("補助者")</formula1>
    </dataValidation>
    <dataValidation type="list" allowBlank="1" showInputMessage="1" showErrorMessage="1" sqref="Y16:Y23 O16:O23 T16:T23 Y35:Y42 O35:O42 T35:T42 Y53:Y60 O53:O60 T53:T60">
      <formula1>"1,2,3"</formula1>
    </dataValidation>
    <dataValidation type="list" allowBlank="1" showInputMessage="1" sqref="G74:G89">
      <formula1>INDIRECT("補助者")</formula1>
    </dataValidation>
    <dataValidation type="list" allowBlank="1" showInputMessage="1" sqref="C98:F104">
      <formula1>諸雑費</formula1>
    </dataValidation>
    <dataValidation type="list" allowBlank="1" showInputMessage="1" showErrorMessage="1" sqref="W12:AH12 W49:AH49 W31:AH31">
      <formula1>INDIRECT($G$12)</formula1>
    </dataValidation>
    <dataValidation type="list" allowBlank="1" showInputMessage="1" showErrorMessage="1" sqref="G11:R11 G30:R30 G48:R48">
      <formula1>教科の位置付け</formula1>
    </dataValidation>
    <dataValidation type="list" allowBlank="1" showInputMessage="1" error="入力文字が長すぎます。簡素にご記入ください" sqref="W14:AH14 W33:AH33 W51:AH51">
      <formula1>INDIRECT($G14)</formula1>
    </dataValidation>
    <dataValidation type="date" errorStyle="warning" imeMode="halfAlpha" allowBlank="1" showInputMessage="1" showErrorMessage="1" error="「2024/5/1～2025/1/17」の期間内で入力してください。" promptTitle="実施日時" prompt="「2026/～（1月以降に実施希望の場合は「2027/～」）」から入力してください。" sqref="G47:R47 G29:R29">
      <formula1>DATE(2025,5,1)</formula1>
      <formula2>DATE(2026,1,16)</formula2>
    </dataValidation>
    <dataValidation type="date" errorStyle="warning" imeMode="halfAlpha" allowBlank="1" showInputMessage="1" showErrorMessage="1" error="「2026/5/1～2027/1/17」の期間内で入力してください。" promptTitle="実施日時" prompt="「2026/～（1月以降に実施希望の場合は「2027/～」）」から入力してください。" sqref="G10:R10">
      <formula1>DATE(2026,5,1)</formula1>
      <formula2>DATE(2027,1,16)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47" fitToWidth="0" fitToHeight="0" orientation="portrait" r:id="rId1"/>
  <rowBreaks count="1" manualBreakCount="1">
    <brk id="64" min="1" max="34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1"/>
  </sheetPr>
  <dimension ref="A2:C19"/>
  <sheetViews>
    <sheetView workbookViewId="0">
      <selection activeCell="G20" sqref="G20"/>
    </sheetView>
  </sheetViews>
  <sheetFormatPr defaultRowHeight="18.75" x14ac:dyDescent="0.4"/>
  <cols>
    <col min="1" max="1" width="24.125" bestFit="1" customWidth="1"/>
    <col min="2" max="3" width="17.75" customWidth="1"/>
  </cols>
  <sheetData>
    <row r="2" spans="1:3" x14ac:dyDescent="0.4">
      <c r="A2" s="157" t="s">
        <v>541</v>
      </c>
      <c r="B2" s="158" t="s">
        <v>564</v>
      </c>
      <c r="C2" s="158" t="s">
        <v>581</v>
      </c>
    </row>
    <row r="3" spans="1:3" x14ac:dyDescent="0.4">
      <c r="A3" s="154" t="s">
        <v>565</v>
      </c>
      <c r="B3" s="159">
        <f t="shared" ref="B3:B18" ca="1" si="0">INDIRECT(A3&amp;"!F6")</f>
        <v>0</v>
      </c>
      <c r="C3" s="155">
        <f ca="1">INDIRECT(A3&amp;"!E11")</f>
        <v>0</v>
      </c>
    </row>
    <row r="4" spans="1:3" x14ac:dyDescent="0.4">
      <c r="A4" s="154" t="s">
        <v>566</v>
      </c>
      <c r="B4" s="159" t="e">
        <f t="shared" ca="1" si="0"/>
        <v>#REF!</v>
      </c>
      <c r="C4" s="155" t="e">
        <f t="shared" ref="C4:C18" ca="1" si="1">INDIRECT(A4&amp;"!E11")</f>
        <v>#REF!</v>
      </c>
    </row>
    <row r="5" spans="1:3" x14ac:dyDescent="0.4">
      <c r="A5" s="154" t="s">
        <v>567</v>
      </c>
      <c r="B5" s="159" t="e">
        <f t="shared" ca="1" si="0"/>
        <v>#REF!</v>
      </c>
      <c r="C5" s="155" t="e">
        <f t="shared" ca="1" si="1"/>
        <v>#REF!</v>
      </c>
    </row>
    <row r="6" spans="1:3" x14ac:dyDescent="0.4">
      <c r="A6" s="154" t="s">
        <v>568</v>
      </c>
      <c r="B6" s="159" t="e">
        <f t="shared" ca="1" si="0"/>
        <v>#REF!</v>
      </c>
      <c r="C6" s="155" t="e">
        <f t="shared" ca="1" si="1"/>
        <v>#REF!</v>
      </c>
    </row>
    <row r="7" spans="1:3" x14ac:dyDescent="0.4">
      <c r="A7" s="154" t="s">
        <v>569</v>
      </c>
      <c r="B7" s="159" t="e">
        <f t="shared" ca="1" si="0"/>
        <v>#REF!</v>
      </c>
      <c r="C7" s="155" t="e">
        <f t="shared" ca="1" si="1"/>
        <v>#REF!</v>
      </c>
    </row>
    <row r="8" spans="1:3" x14ac:dyDescent="0.4">
      <c r="A8" s="154" t="s">
        <v>570</v>
      </c>
      <c r="B8" s="159" t="e">
        <f t="shared" ca="1" si="0"/>
        <v>#REF!</v>
      </c>
      <c r="C8" s="155" t="e">
        <f t="shared" ca="1" si="1"/>
        <v>#REF!</v>
      </c>
    </row>
    <row r="9" spans="1:3" x14ac:dyDescent="0.4">
      <c r="A9" s="154" t="s">
        <v>571</v>
      </c>
      <c r="B9" s="159" t="e">
        <f t="shared" ca="1" si="0"/>
        <v>#REF!</v>
      </c>
      <c r="C9" s="155" t="e">
        <f t="shared" ca="1" si="1"/>
        <v>#REF!</v>
      </c>
    </row>
    <row r="10" spans="1:3" x14ac:dyDescent="0.4">
      <c r="A10" s="154" t="s">
        <v>572</v>
      </c>
      <c r="B10" s="159" t="e">
        <f t="shared" ca="1" si="0"/>
        <v>#REF!</v>
      </c>
      <c r="C10" s="155" t="e">
        <f t="shared" ca="1" si="1"/>
        <v>#REF!</v>
      </c>
    </row>
    <row r="11" spans="1:3" x14ac:dyDescent="0.4">
      <c r="A11" s="154" t="s">
        <v>573</v>
      </c>
      <c r="B11" s="159" t="e">
        <f t="shared" ca="1" si="0"/>
        <v>#REF!</v>
      </c>
      <c r="C11" s="155" t="e">
        <f t="shared" ca="1" si="1"/>
        <v>#REF!</v>
      </c>
    </row>
    <row r="12" spans="1:3" x14ac:dyDescent="0.4">
      <c r="A12" s="154" t="s">
        <v>574</v>
      </c>
      <c r="B12" s="159" t="e">
        <f t="shared" ca="1" si="0"/>
        <v>#REF!</v>
      </c>
      <c r="C12" s="155" t="e">
        <f t="shared" ca="1" si="1"/>
        <v>#REF!</v>
      </c>
    </row>
    <row r="13" spans="1:3" x14ac:dyDescent="0.4">
      <c r="A13" s="154" t="s">
        <v>575</v>
      </c>
      <c r="B13" s="159" t="e">
        <f t="shared" ca="1" si="0"/>
        <v>#REF!</v>
      </c>
      <c r="C13" s="155" t="e">
        <f t="shared" ca="1" si="1"/>
        <v>#REF!</v>
      </c>
    </row>
    <row r="14" spans="1:3" x14ac:dyDescent="0.4">
      <c r="A14" s="154" t="s">
        <v>576</v>
      </c>
      <c r="B14" s="159" t="e">
        <f t="shared" ca="1" si="0"/>
        <v>#REF!</v>
      </c>
      <c r="C14" s="155" t="e">
        <f t="shared" ca="1" si="1"/>
        <v>#REF!</v>
      </c>
    </row>
    <row r="15" spans="1:3" x14ac:dyDescent="0.4">
      <c r="A15" s="154" t="s">
        <v>577</v>
      </c>
      <c r="B15" s="159" t="e">
        <f t="shared" ca="1" si="0"/>
        <v>#REF!</v>
      </c>
      <c r="C15" s="155" t="e">
        <f t="shared" ca="1" si="1"/>
        <v>#REF!</v>
      </c>
    </row>
    <row r="16" spans="1:3" x14ac:dyDescent="0.4">
      <c r="A16" s="154" t="s">
        <v>578</v>
      </c>
      <c r="B16" s="159" t="e">
        <f t="shared" ca="1" si="0"/>
        <v>#REF!</v>
      </c>
      <c r="C16" s="155" t="e">
        <f t="shared" ca="1" si="1"/>
        <v>#REF!</v>
      </c>
    </row>
    <row r="17" spans="1:3" x14ac:dyDescent="0.4">
      <c r="A17" s="154" t="s">
        <v>579</v>
      </c>
      <c r="B17" s="159" t="e">
        <f t="shared" ca="1" si="0"/>
        <v>#REF!</v>
      </c>
      <c r="C17" s="155" t="e">
        <f t="shared" ca="1" si="1"/>
        <v>#REF!</v>
      </c>
    </row>
    <row r="18" spans="1:3" x14ac:dyDescent="0.4">
      <c r="A18" s="154" t="s">
        <v>580</v>
      </c>
      <c r="B18" s="159" t="e">
        <f t="shared" ca="1" si="0"/>
        <v>#REF!</v>
      </c>
      <c r="C18" s="155" t="e">
        <f t="shared" ca="1" si="1"/>
        <v>#REF!</v>
      </c>
    </row>
    <row r="19" spans="1:3" x14ac:dyDescent="0.4">
      <c r="C19" s="156" t="e">
        <f ca="1">SUM(C3:C18)</f>
        <v>#REF!</v>
      </c>
    </row>
  </sheetData>
  <phoneticPr fontId="3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tabColor rgb="FFC00000"/>
  </sheetPr>
  <dimension ref="A1:MF9"/>
  <sheetViews>
    <sheetView zoomScaleNormal="100" workbookViewId="0">
      <selection activeCell="T19" sqref="T19"/>
    </sheetView>
  </sheetViews>
  <sheetFormatPr defaultColWidth="8.625" defaultRowHeight="18" customHeight="1" outlineLevelCol="2" x14ac:dyDescent="0.4"/>
  <cols>
    <col min="1" max="35" width="8.625" style="1"/>
    <col min="36" max="41" width="0" style="1" hidden="1" customWidth="1" outlineLevel="1"/>
    <col min="42" max="42" width="8.625" style="1" collapsed="1"/>
    <col min="43" max="48" width="0" style="1" hidden="1" customWidth="1" outlineLevel="1"/>
    <col min="49" max="49" width="8.625" style="1" collapsed="1"/>
    <col min="50" max="55" width="0" style="1" hidden="1" customWidth="1" outlineLevel="1"/>
    <col min="56" max="56" width="8.625" style="1" collapsed="1"/>
    <col min="57" max="62" width="0" style="1" hidden="1" customWidth="1" outlineLevel="1"/>
    <col min="63" max="63" width="8.625" style="1" collapsed="1"/>
    <col min="64" max="69" width="8.625" style="1" hidden="1" customWidth="1" outlineLevel="1"/>
    <col min="70" max="70" width="8.625" style="1" customWidth="1" collapsed="1"/>
    <col min="71" max="76" width="8.625" style="1" hidden="1" customWidth="1" outlineLevel="1"/>
    <col min="77" max="77" width="8.625" style="1" customWidth="1" collapsed="1"/>
    <col min="78" max="83" width="8.625" style="1" hidden="1" customWidth="1" outlineLevel="1"/>
    <col min="84" max="84" width="8.625" style="1" customWidth="1" collapsed="1"/>
    <col min="85" max="90" width="8.625" style="1" hidden="1" customWidth="1" outlineLevel="1"/>
    <col min="91" max="91" width="8.625" style="1" customWidth="1" collapsed="1"/>
    <col min="92" max="97" width="8.625" style="1" hidden="1" customWidth="1" outlineLevel="1"/>
    <col min="98" max="98" width="8.625" style="1" customWidth="1" collapsed="1"/>
    <col min="99" max="104" width="8.625" style="1" hidden="1" customWidth="1" outlineLevel="1"/>
    <col min="105" max="105" width="8.625" style="1" customWidth="1" collapsed="1"/>
    <col min="106" max="111" width="8.625" style="1" hidden="1" customWidth="1" outlineLevel="1"/>
    <col min="112" max="112" width="8.625" style="1" customWidth="1" collapsed="1"/>
    <col min="113" max="118" width="8.625" style="1" hidden="1" customWidth="1" outlineLevel="1"/>
    <col min="119" max="119" width="8.625" style="1" customWidth="1" collapsed="1"/>
    <col min="120" max="125" width="8.625" style="1" hidden="1" customWidth="1" outlineLevel="1"/>
    <col min="126" max="126" width="8.625" style="1" customWidth="1" collapsed="1"/>
    <col min="127" max="132" width="8.625" style="1" hidden="1" customWidth="1" outlineLevel="1"/>
    <col min="133" max="133" width="8.625" style="1" customWidth="1" collapsed="1"/>
    <col min="134" max="139" width="8.625" style="1" hidden="1" customWidth="1" outlineLevel="1"/>
    <col min="140" max="140" width="8.625" style="1" collapsed="1"/>
    <col min="141" max="150" width="0" style="1" hidden="1" customWidth="1" outlineLevel="1"/>
    <col min="151" max="154" width="0" style="1" hidden="1" customWidth="1" outlineLevel="2"/>
    <col min="155" max="155" width="0" style="1" hidden="1" customWidth="1" outlineLevel="1" collapsed="1"/>
    <col min="156" max="159" width="8.625" style="1" hidden="1" customWidth="1" outlineLevel="2"/>
    <col min="160" max="160" width="0" style="1" hidden="1" customWidth="1" outlineLevel="1" collapsed="1"/>
    <col min="161" max="164" width="8.625" style="1" hidden="1" customWidth="1" outlineLevel="2"/>
    <col min="165" max="165" width="0" style="1" hidden="1" customWidth="1" outlineLevel="1" collapsed="1"/>
    <col min="166" max="169" width="8.625" style="1" hidden="1" customWidth="1" outlineLevel="2"/>
    <col min="170" max="170" width="0" style="1" hidden="1" customWidth="1" outlineLevel="1" collapsed="1"/>
    <col min="171" max="174" width="8.625" style="1" hidden="1" customWidth="1" outlineLevel="2"/>
    <col min="175" max="175" width="0" style="1" hidden="1" customWidth="1" outlineLevel="1" collapsed="1"/>
    <col min="176" max="179" width="8.625" style="1" hidden="1" customWidth="1" outlineLevel="2"/>
    <col min="180" max="180" width="0" style="1" hidden="1" customWidth="1" outlineLevel="1" collapsed="1"/>
    <col min="181" max="184" width="8.625" style="1" hidden="1" customWidth="1" outlineLevel="2"/>
    <col min="185" max="185" width="0" style="1" hidden="1" customWidth="1" outlineLevel="1" collapsed="1"/>
    <col min="186" max="189" width="8.625" style="1" hidden="1" customWidth="1" outlineLevel="2"/>
    <col min="190" max="190" width="0" style="1" hidden="1" customWidth="1" outlineLevel="1" collapsed="1"/>
    <col min="191" max="192" width="0" style="1" hidden="1" customWidth="1" outlineLevel="1"/>
    <col min="193" max="193" width="8.625" style="1" collapsed="1"/>
    <col min="194" max="203" width="0" style="1" hidden="1" customWidth="1" outlineLevel="1"/>
    <col min="204" max="207" width="0" style="1" hidden="1" customWidth="1" outlineLevel="2"/>
    <col min="208" max="208" width="0" style="1" hidden="1" customWidth="1" outlineLevel="1" collapsed="1"/>
    <col min="209" max="212" width="8.625" style="1" hidden="1" customWidth="1" outlineLevel="2"/>
    <col min="213" max="213" width="0" style="1" hidden="1" customWidth="1" outlineLevel="1" collapsed="1"/>
    <col min="214" max="217" width="8.625" style="1" hidden="1" customWidth="1" outlineLevel="2"/>
    <col min="218" max="218" width="0" style="1" hidden="1" customWidth="1" outlineLevel="1" collapsed="1"/>
    <col min="219" max="222" width="8.625" style="1" hidden="1" customWidth="1" outlineLevel="2"/>
    <col min="223" max="223" width="0" style="1" hidden="1" customWidth="1" outlineLevel="1" collapsed="1"/>
    <col min="224" max="227" width="8.625" style="1" hidden="1" customWidth="1" outlineLevel="2"/>
    <col min="228" max="228" width="0" style="1" hidden="1" customWidth="1" outlineLevel="1" collapsed="1"/>
    <col min="229" max="232" width="8.625" style="1" hidden="1" customWidth="1" outlineLevel="2"/>
    <col min="233" max="233" width="0" style="1" hidden="1" customWidth="1" outlineLevel="1" collapsed="1"/>
    <col min="234" max="237" width="8.625" style="1" hidden="1" customWidth="1" outlineLevel="2"/>
    <col min="238" max="238" width="0" style="1" hidden="1" customWidth="1" outlineLevel="1" collapsed="1"/>
    <col min="239" max="242" width="8.625" style="1" hidden="1" customWidth="1" outlineLevel="2"/>
    <col min="243" max="243" width="0" style="1" hidden="1" customWidth="1" outlineLevel="1" collapsed="1"/>
    <col min="244" max="245" width="0" style="1" hidden="1" customWidth="1" outlineLevel="1"/>
    <col min="246" max="246" width="8.625" style="1" collapsed="1"/>
    <col min="247" max="256" width="8.625" style="1" hidden="1" customWidth="1" outlineLevel="1"/>
    <col min="257" max="260" width="0" style="1" hidden="1" customWidth="1" outlineLevel="2"/>
    <col min="261" max="261" width="8.625" style="1" hidden="1" customWidth="1" outlineLevel="1" collapsed="1"/>
    <col min="262" max="265" width="8.625" style="1" hidden="1" customWidth="1" outlineLevel="2"/>
    <col min="266" max="266" width="8.625" style="1" hidden="1" customWidth="1" outlineLevel="1" collapsed="1"/>
    <col min="267" max="270" width="8.625" style="1" hidden="1" customWidth="1" outlineLevel="2"/>
    <col min="271" max="271" width="8.625" style="1" hidden="1" customWidth="1" outlineLevel="1" collapsed="1"/>
    <col min="272" max="275" width="8.625" style="1" hidden="1" customWidth="1" outlineLevel="2"/>
    <col min="276" max="276" width="8.625" style="1" hidden="1" customWidth="1" outlineLevel="1" collapsed="1"/>
    <col min="277" max="280" width="8.625" style="1" hidden="1" customWidth="1" outlineLevel="2"/>
    <col min="281" max="281" width="8.625" style="1" hidden="1" customWidth="1" outlineLevel="1" collapsed="1"/>
    <col min="282" max="285" width="8.625" style="1" hidden="1" customWidth="1" outlineLevel="2"/>
    <col min="286" max="286" width="8.625" style="1" hidden="1" customWidth="1" outlineLevel="1" collapsed="1"/>
    <col min="287" max="290" width="8.625" style="1" hidden="1" customWidth="1" outlineLevel="2"/>
    <col min="291" max="291" width="8.625" style="1" hidden="1" customWidth="1" outlineLevel="1" collapsed="1"/>
    <col min="292" max="295" width="8.625" style="1" hidden="1" customWidth="1" outlineLevel="2"/>
    <col min="296" max="296" width="8.625" style="1" hidden="1" customWidth="1" outlineLevel="1" collapsed="1"/>
    <col min="297" max="298" width="8.625" style="1" hidden="1" customWidth="1" outlineLevel="1"/>
    <col min="299" max="299" width="8.625" style="1" collapsed="1"/>
    <col min="300" max="301" width="8.625" style="1"/>
    <col min="302" max="306" width="0" style="1" hidden="1" customWidth="1" outlineLevel="1"/>
    <col min="307" max="307" width="8.625" style="1" collapsed="1"/>
    <col min="308" max="312" width="0" style="1" hidden="1" customWidth="1" outlineLevel="1"/>
    <col min="313" max="313" width="8.625" style="1" collapsed="1"/>
    <col min="314" max="318" width="0" style="1" hidden="1" customWidth="1" outlineLevel="1"/>
    <col min="319" max="319" width="8.625" style="1" collapsed="1"/>
    <col min="320" max="324" width="0" style="1" hidden="1" customWidth="1" outlineLevel="1"/>
    <col min="325" max="325" width="8.625" style="1" collapsed="1"/>
    <col min="326" max="330" width="0" style="1" hidden="1" customWidth="1" outlineLevel="1"/>
    <col min="331" max="331" width="8.625" style="1" collapsed="1"/>
    <col min="332" max="336" width="0" style="1" hidden="1" customWidth="1" outlineLevel="1"/>
    <col min="337" max="337" width="8.625" style="1" collapsed="1"/>
    <col min="338" max="342" width="0" style="1" hidden="1" customWidth="1" outlineLevel="1"/>
    <col min="343" max="343" width="8.625" style="1" collapsed="1"/>
    <col min="344" max="16384" width="8.625" style="1"/>
  </cols>
  <sheetData>
    <row r="1" spans="1:344" s="103" customFormat="1" ht="18" customHeight="1" x14ac:dyDescent="0.4">
      <c r="A1" s="103" t="s">
        <v>541</v>
      </c>
      <c r="B1" s="103" t="s">
        <v>582</v>
      </c>
      <c r="C1" s="103" t="s">
        <v>582</v>
      </c>
      <c r="D1" s="103" t="s">
        <v>582</v>
      </c>
      <c r="E1" s="103" t="s">
        <v>582</v>
      </c>
      <c r="F1" s="103" t="s">
        <v>582</v>
      </c>
      <c r="G1" s="103" t="s">
        <v>582</v>
      </c>
      <c r="H1" s="103" t="s">
        <v>582</v>
      </c>
      <c r="I1" s="103" t="s">
        <v>582</v>
      </c>
      <c r="J1" s="103" t="s">
        <v>582</v>
      </c>
      <c r="K1" s="103" t="s">
        <v>582</v>
      </c>
      <c r="L1" s="103" t="s">
        <v>582</v>
      </c>
      <c r="M1" s="103" t="s">
        <v>582</v>
      </c>
      <c r="N1" s="103" t="s">
        <v>582</v>
      </c>
      <c r="O1" s="103" t="s">
        <v>582</v>
      </c>
      <c r="P1" s="103" t="s">
        <v>582</v>
      </c>
      <c r="Q1" s="103" t="s">
        <v>582</v>
      </c>
      <c r="R1" s="103" t="s">
        <v>582</v>
      </c>
      <c r="S1" s="103" t="s">
        <v>582</v>
      </c>
      <c r="T1" s="103" t="s">
        <v>582</v>
      </c>
      <c r="U1" s="103" t="s">
        <v>582</v>
      </c>
      <c r="V1" s="103" t="s">
        <v>582</v>
      </c>
      <c r="W1" s="103" t="s">
        <v>582</v>
      </c>
      <c r="X1" s="103" t="s">
        <v>582</v>
      </c>
      <c r="Y1" s="103" t="s">
        <v>582</v>
      </c>
      <c r="Z1" s="103" t="s">
        <v>584</v>
      </c>
      <c r="AA1" s="103" t="s">
        <v>584</v>
      </c>
      <c r="AB1" s="103" t="s">
        <v>584</v>
      </c>
      <c r="AC1" s="103" t="s">
        <v>584</v>
      </c>
      <c r="AD1" s="103" t="s">
        <v>584</v>
      </c>
      <c r="AE1" s="103" t="s">
        <v>584</v>
      </c>
      <c r="AF1" s="103" t="s">
        <v>584</v>
      </c>
      <c r="AG1" s="103" t="s">
        <v>584</v>
      </c>
      <c r="AH1" s="103" t="s">
        <v>584</v>
      </c>
      <c r="AI1" s="103" t="s">
        <v>584</v>
      </c>
      <c r="AJ1" s="103" t="s">
        <v>584</v>
      </c>
      <c r="AK1" s="103" t="s">
        <v>584</v>
      </c>
      <c r="AL1" s="103" t="s">
        <v>584</v>
      </c>
      <c r="AM1" s="103" t="s">
        <v>584</v>
      </c>
      <c r="AN1" s="103" t="s">
        <v>584</v>
      </c>
      <c r="AO1" s="103" t="s">
        <v>584</v>
      </c>
      <c r="AP1" s="103" t="s">
        <v>584</v>
      </c>
      <c r="AQ1" s="103" t="s">
        <v>584</v>
      </c>
      <c r="AR1" s="103" t="s">
        <v>584</v>
      </c>
      <c r="AS1" s="103" t="s">
        <v>584</v>
      </c>
      <c r="AT1" s="103" t="s">
        <v>584</v>
      </c>
      <c r="AU1" s="103" t="s">
        <v>584</v>
      </c>
      <c r="AV1" s="103" t="s">
        <v>584</v>
      </c>
      <c r="AW1" s="103" t="s">
        <v>584</v>
      </c>
      <c r="AX1" s="103" t="s">
        <v>584</v>
      </c>
      <c r="AY1" s="103" t="s">
        <v>584</v>
      </c>
      <c r="AZ1" s="103" t="s">
        <v>584</v>
      </c>
      <c r="BA1" s="103" t="s">
        <v>584</v>
      </c>
      <c r="BB1" s="103" t="s">
        <v>584</v>
      </c>
      <c r="BC1" s="103" t="s">
        <v>584</v>
      </c>
      <c r="BD1" s="103" t="s">
        <v>584</v>
      </c>
      <c r="BE1" s="103" t="s">
        <v>584</v>
      </c>
      <c r="BF1" s="103" t="s">
        <v>584</v>
      </c>
      <c r="BG1" s="103" t="s">
        <v>584</v>
      </c>
      <c r="BH1" s="103" t="s">
        <v>584</v>
      </c>
      <c r="BI1" s="103" t="s">
        <v>584</v>
      </c>
      <c r="BJ1" s="103" t="s">
        <v>584</v>
      </c>
      <c r="BK1" s="103" t="s">
        <v>584</v>
      </c>
      <c r="BL1" s="103" t="s">
        <v>584</v>
      </c>
      <c r="BM1" s="103" t="s">
        <v>584</v>
      </c>
      <c r="BN1" s="103" t="s">
        <v>584</v>
      </c>
      <c r="BO1" s="103" t="s">
        <v>584</v>
      </c>
      <c r="BP1" s="103" t="s">
        <v>584</v>
      </c>
      <c r="BQ1" s="103" t="s">
        <v>584</v>
      </c>
      <c r="BR1" s="103" t="s">
        <v>584</v>
      </c>
      <c r="BS1" s="103" t="s">
        <v>584</v>
      </c>
      <c r="BT1" s="103" t="s">
        <v>584</v>
      </c>
      <c r="BU1" s="103" t="s">
        <v>584</v>
      </c>
      <c r="BV1" s="103" t="s">
        <v>584</v>
      </c>
      <c r="BW1" s="103" t="s">
        <v>584</v>
      </c>
      <c r="BX1" s="103" t="s">
        <v>584</v>
      </c>
      <c r="BY1" s="103" t="s">
        <v>584</v>
      </c>
      <c r="BZ1" s="103" t="s">
        <v>584</v>
      </c>
      <c r="CA1" s="103" t="s">
        <v>584</v>
      </c>
      <c r="CB1" s="103" t="s">
        <v>584</v>
      </c>
      <c r="CC1" s="103" t="s">
        <v>584</v>
      </c>
      <c r="CD1" s="103" t="s">
        <v>584</v>
      </c>
      <c r="CE1" s="103" t="s">
        <v>584</v>
      </c>
      <c r="CF1" s="103" t="s">
        <v>584</v>
      </c>
      <c r="CG1" s="103" t="s">
        <v>584</v>
      </c>
      <c r="CH1" s="103" t="s">
        <v>584</v>
      </c>
      <c r="CI1" s="103" t="s">
        <v>584</v>
      </c>
      <c r="CJ1" s="103" t="s">
        <v>584</v>
      </c>
      <c r="CK1" s="103" t="s">
        <v>584</v>
      </c>
      <c r="CL1" s="103" t="s">
        <v>584</v>
      </c>
      <c r="CM1" s="103" t="s">
        <v>584</v>
      </c>
      <c r="CN1" s="103" t="s">
        <v>584</v>
      </c>
      <c r="CO1" s="103" t="s">
        <v>584</v>
      </c>
      <c r="CP1" s="103" t="s">
        <v>584</v>
      </c>
      <c r="CQ1" s="103" t="s">
        <v>584</v>
      </c>
      <c r="CR1" s="103" t="s">
        <v>584</v>
      </c>
      <c r="CS1" s="103" t="s">
        <v>584</v>
      </c>
      <c r="CT1" s="103" t="s">
        <v>584</v>
      </c>
      <c r="CU1" s="103" t="s">
        <v>584</v>
      </c>
      <c r="CV1" s="103" t="s">
        <v>584</v>
      </c>
      <c r="CW1" s="103" t="s">
        <v>584</v>
      </c>
      <c r="CX1" s="103" t="s">
        <v>584</v>
      </c>
      <c r="CY1" s="103" t="s">
        <v>584</v>
      </c>
      <c r="CZ1" s="103" t="s">
        <v>584</v>
      </c>
      <c r="DA1" s="103" t="s">
        <v>584</v>
      </c>
      <c r="DB1" s="103" t="s">
        <v>584</v>
      </c>
      <c r="DC1" s="103" t="s">
        <v>584</v>
      </c>
      <c r="DD1" s="103" t="s">
        <v>584</v>
      </c>
      <c r="DE1" s="103" t="s">
        <v>584</v>
      </c>
      <c r="DF1" s="103" t="s">
        <v>584</v>
      </c>
      <c r="DG1" s="103" t="s">
        <v>584</v>
      </c>
      <c r="DH1" s="103" t="s">
        <v>584</v>
      </c>
      <c r="DI1" s="103" t="s">
        <v>584</v>
      </c>
      <c r="DJ1" s="103" t="s">
        <v>584</v>
      </c>
      <c r="DK1" s="103" t="s">
        <v>584</v>
      </c>
      <c r="DL1" s="103" t="s">
        <v>584</v>
      </c>
      <c r="DM1" s="103" t="s">
        <v>584</v>
      </c>
      <c r="DN1" s="103" t="s">
        <v>584</v>
      </c>
      <c r="DO1" s="103" t="s">
        <v>584</v>
      </c>
      <c r="DP1" s="103" t="s">
        <v>584</v>
      </c>
      <c r="DQ1" s="103" t="s">
        <v>584</v>
      </c>
      <c r="DR1" s="103" t="s">
        <v>584</v>
      </c>
      <c r="DS1" s="103" t="s">
        <v>584</v>
      </c>
      <c r="DT1" s="103" t="s">
        <v>584</v>
      </c>
      <c r="DU1" s="103" t="s">
        <v>584</v>
      </c>
      <c r="DV1" s="103" t="s">
        <v>584</v>
      </c>
      <c r="DW1" s="103" t="s">
        <v>584</v>
      </c>
      <c r="DX1" s="103" t="s">
        <v>584</v>
      </c>
      <c r="DY1" s="103" t="s">
        <v>584</v>
      </c>
      <c r="DZ1" s="103" t="s">
        <v>584</v>
      </c>
      <c r="EA1" s="103" t="s">
        <v>584</v>
      </c>
      <c r="EB1" s="103" t="s">
        <v>584</v>
      </c>
      <c r="EC1" s="103" t="s">
        <v>584</v>
      </c>
      <c r="ED1" s="103" t="s">
        <v>584</v>
      </c>
      <c r="EE1" s="103" t="s">
        <v>584</v>
      </c>
      <c r="EF1" s="103" t="s">
        <v>584</v>
      </c>
      <c r="EG1" s="103" t="s">
        <v>584</v>
      </c>
      <c r="EH1" s="103" t="s">
        <v>584</v>
      </c>
      <c r="EI1" s="103" t="s">
        <v>584</v>
      </c>
      <c r="EJ1" s="103" t="s">
        <v>614</v>
      </c>
      <c r="EK1" s="103" t="s">
        <v>614</v>
      </c>
      <c r="EL1" s="103" t="s">
        <v>614</v>
      </c>
      <c r="EM1" s="103" t="s">
        <v>614</v>
      </c>
      <c r="EN1" s="103" t="s">
        <v>614</v>
      </c>
      <c r="EO1" s="103" t="s">
        <v>614</v>
      </c>
      <c r="EP1" s="103" t="s">
        <v>614</v>
      </c>
      <c r="EQ1" s="103" t="s">
        <v>614</v>
      </c>
      <c r="ER1" s="103" t="s">
        <v>614</v>
      </c>
      <c r="ES1" s="103" t="s">
        <v>614</v>
      </c>
      <c r="ET1" s="103" t="s">
        <v>614</v>
      </c>
      <c r="EU1" s="103" t="s">
        <v>614</v>
      </c>
      <c r="EV1" s="103" t="s">
        <v>614</v>
      </c>
      <c r="EW1" s="103" t="s">
        <v>614</v>
      </c>
      <c r="EX1" s="103" t="s">
        <v>614</v>
      </c>
      <c r="EY1" s="103" t="s">
        <v>614</v>
      </c>
      <c r="EZ1" s="103" t="s">
        <v>614</v>
      </c>
      <c r="FA1" s="103" t="s">
        <v>614</v>
      </c>
      <c r="FB1" s="103" t="s">
        <v>614</v>
      </c>
      <c r="FC1" s="103" t="s">
        <v>614</v>
      </c>
      <c r="FD1" s="103" t="s">
        <v>614</v>
      </c>
      <c r="FE1" s="103" t="s">
        <v>614</v>
      </c>
      <c r="FF1" s="103" t="s">
        <v>614</v>
      </c>
      <c r="FG1" s="103" t="s">
        <v>614</v>
      </c>
      <c r="FH1" s="103" t="s">
        <v>614</v>
      </c>
      <c r="FI1" s="103" t="s">
        <v>614</v>
      </c>
      <c r="FJ1" s="103" t="s">
        <v>614</v>
      </c>
      <c r="FK1" s="103" t="s">
        <v>614</v>
      </c>
      <c r="FL1" s="103" t="s">
        <v>614</v>
      </c>
      <c r="FM1" s="103" t="s">
        <v>614</v>
      </c>
      <c r="FN1" s="103" t="s">
        <v>614</v>
      </c>
      <c r="FO1" s="103" t="s">
        <v>614</v>
      </c>
      <c r="FP1" s="103" t="s">
        <v>614</v>
      </c>
      <c r="FQ1" s="103" t="s">
        <v>614</v>
      </c>
      <c r="FR1" s="103" t="s">
        <v>614</v>
      </c>
      <c r="FS1" s="103" t="s">
        <v>614</v>
      </c>
      <c r="FT1" s="103" t="s">
        <v>614</v>
      </c>
      <c r="FU1" s="103" t="s">
        <v>614</v>
      </c>
      <c r="FV1" s="103" t="s">
        <v>614</v>
      </c>
      <c r="FW1" s="103" t="s">
        <v>614</v>
      </c>
      <c r="FX1" s="103" t="s">
        <v>614</v>
      </c>
      <c r="FY1" s="103" t="s">
        <v>614</v>
      </c>
      <c r="FZ1" s="103" t="s">
        <v>614</v>
      </c>
      <c r="GA1" s="103" t="s">
        <v>614</v>
      </c>
      <c r="GB1" s="103" t="s">
        <v>614</v>
      </c>
      <c r="GC1" s="103" t="s">
        <v>614</v>
      </c>
      <c r="GD1" s="103" t="s">
        <v>614</v>
      </c>
      <c r="GE1" s="103" t="s">
        <v>614</v>
      </c>
      <c r="GF1" s="103" t="s">
        <v>614</v>
      </c>
      <c r="GG1" s="103" t="s">
        <v>614</v>
      </c>
      <c r="GH1" s="103" t="s">
        <v>614</v>
      </c>
      <c r="GI1" s="103" t="s">
        <v>614</v>
      </c>
      <c r="GJ1" s="103" t="s">
        <v>614</v>
      </c>
      <c r="GK1" s="103" t="s">
        <v>614</v>
      </c>
      <c r="GL1" s="103" t="s">
        <v>614</v>
      </c>
      <c r="GM1" s="103" t="s">
        <v>614</v>
      </c>
      <c r="GN1" s="103" t="s">
        <v>614</v>
      </c>
      <c r="GO1" s="103" t="s">
        <v>614</v>
      </c>
      <c r="GP1" s="103" t="s">
        <v>614</v>
      </c>
      <c r="GQ1" s="103" t="s">
        <v>614</v>
      </c>
      <c r="GR1" s="103" t="s">
        <v>614</v>
      </c>
      <c r="GS1" s="103" t="s">
        <v>614</v>
      </c>
      <c r="GT1" s="103" t="s">
        <v>614</v>
      </c>
      <c r="GU1" s="103" t="s">
        <v>614</v>
      </c>
      <c r="GV1" s="103" t="s">
        <v>614</v>
      </c>
      <c r="GW1" s="103" t="s">
        <v>614</v>
      </c>
      <c r="GX1" s="103" t="s">
        <v>614</v>
      </c>
      <c r="GY1" s="103" t="s">
        <v>614</v>
      </c>
      <c r="GZ1" s="103" t="s">
        <v>614</v>
      </c>
      <c r="HA1" s="103" t="s">
        <v>614</v>
      </c>
      <c r="HB1" s="103" t="s">
        <v>614</v>
      </c>
      <c r="HC1" s="103" t="s">
        <v>614</v>
      </c>
      <c r="HD1" s="103" t="s">
        <v>614</v>
      </c>
      <c r="HE1" s="103" t="s">
        <v>614</v>
      </c>
      <c r="HF1" s="103" t="s">
        <v>614</v>
      </c>
      <c r="HG1" s="103" t="s">
        <v>614</v>
      </c>
      <c r="HH1" s="103" t="s">
        <v>614</v>
      </c>
      <c r="HI1" s="103" t="s">
        <v>614</v>
      </c>
      <c r="HJ1" s="103" t="s">
        <v>614</v>
      </c>
      <c r="HK1" s="103" t="s">
        <v>614</v>
      </c>
      <c r="HL1" s="103" t="s">
        <v>614</v>
      </c>
      <c r="HM1" s="103" t="s">
        <v>614</v>
      </c>
      <c r="HN1" s="103" t="s">
        <v>614</v>
      </c>
      <c r="HO1" s="103" t="s">
        <v>614</v>
      </c>
      <c r="HP1" s="103" t="s">
        <v>614</v>
      </c>
      <c r="HQ1" s="103" t="s">
        <v>614</v>
      </c>
      <c r="HR1" s="103" t="s">
        <v>614</v>
      </c>
      <c r="HS1" s="103" t="s">
        <v>614</v>
      </c>
      <c r="HT1" s="103" t="s">
        <v>614</v>
      </c>
      <c r="HU1" s="103" t="s">
        <v>614</v>
      </c>
      <c r="HV1" s="103" t="s">
        <v>614</v>
      </c>
      <c r="HW1" s="103" t="s">
        <v>614</v>
      </c>
      <c r="HX1" s="103" t="s">
        <v>614</v>
      </c>
      <c r="HY1" s="103" t="s">
        <v>614</v>
      </c>
      <c r="HZ1" s="103" t="s">
        <v>614</v>
      </c>
      <c r="IA1" s="103" t="s">
        <v>614</v>
      </c>
      <c r="IB1" s="103" t="s">
        <v>614</v>
      </c>
      <c r="IC1" s="103" t="s">
        <v>614</v>
      </c>
      <c r="ID1" s="103" t="s">
        <v>614</v>
      </c>
      <c r="IE1" s="103" t="s">
        <v>614</v>
      </c>
      <c r="IF1" s="103" t="s">
        <v>614</v>
      </c>
      <c r="IG1" s="103" t="s">
        <v>614</v>
      </c>
      <c r="IH1" s="103" t="s">
        <v>614</v>
      </c>
      <c r="II1" s="103" t="s">
        <v>614</v>
      </c>
      <c r="IJ1" s="103" t="s">
        <v>614</v>
      </c>
      <c r="IK1" s="103" t="s">
        <v>614</v>
      </c>
      <c r="IL1" s="103" t="s">
        <v>614</v>
      </c>
      <c r="IM1" s="103" t="s">
        <v>614</v>
      </c>
      <c r="IN1" s="103" t="s">
        <v>614</v>
      </c>
      <c r="IO1" s="103" t="s">
        <v>614</v>
      </c>
      <c r="IP1" s="103" t="s">
        <v>614</v>
      </c>
      <c r="IQ1" s="103" t="s">
        <v>614</v>
      </c>
      <c r="IR1" s="103" t="s">
        <v>614</v>
      </c>
      <c r="IS1" s="103" t="s">
        <v>614</v>
      </c>
      <c r="IT1" s="103" t="s">
        <v>614</v>
      </c>
      <c r="IU1" s="103" t="s">
        <v>614</v>
      </c>
      <c r="IV1" s="103" t="s">
        <v>614</v>
      </c>
      <c r="IW1" s="103" t="s">
        <v>614</v>
      </c>
      <c r="IX1" s="103" t="s">
        <v>614</v>
      </c>
      <c r="IY1" s="103" t="s">
        <v>614</v>
      </c>
      <c r="IZ1" s="103" t="s">
        <v>614</v>
      </c>
      <c r="JA1" s="103" t="s">
        <v>614</v>
      </c>
      <c r="JB1" s="103" t="s">
        <v>614</v>
      </c>
      <c r="JC1" s="103" t="s">
        <v>614</v>
      </c>
      <c r="JD1" s="103" t="s">
        <v>614</v>
      </c>
      <c r="JE1" s="103" t="s">
        <v>614</v>
      </c>
      <c r="JF1" s="103" t="s">
        <v>614</v>
      </c>
      <c r="JG1" s="103" t="s">
        <v>614</v>
      </c>
      <c r="JH1" s="103" t="s">
        <v>614</v>
      </c>
      <c r="JI1" s="103" t="s">
        <v>614</v>
      </c>
      <c r="JJ1" s="103" t="s">
        <v>614</v>
      </c>
      <c r="JK1" s="103" t="s">
        <v>614</v>
      </c>
      <c r="JL1" s="103" t="s">
        <v>614</v>
      </c>
      <c r="JM1" s="103" t="s">
        <v>614</v>
      </c>
      <c r="JN1" s="103" t="s">
        <v>614</v>
      </c>
      <c r="JO1" s="103" t="s">
        <v>614</v>
      </c>
      <c r="JP1" s="103" t="s">
        <v>614</v>
      </c>
      <c r="JQ1" s="103" t="s">
        <v>614</v>
      </c>
      <c r="JR1" s="103" t="s">
        <v>614</v>
      </c>
      <c r="JS1" s="103" t="s">
        <v>614</v>
      </c>
      <c r="JT1" s="103" t="s">
        <v>614</v>
      </c>
      <c r="JU1" s="103" t="s">
        <v>614</v>
      </c>
      <c r="JV1" s="103" t="s">
        <v>614</v>
      </c>
      <c r="JW1" s="103" t="s">
        <v>614</v>
      </c>
      <c r="JX1" s="103" t="s">
        <v>614</v>
      </c>
      <c r="JY1" s="103" t="s">
        <v>614</v>
      </c>
      <c r="JZ1" s="103" t="s">
        <v>614</v>
      </c>
      <c r="KA1" s="103" t="s">
        <v>614</v>
      </c>
      <c r="KB1" s="103" t="s">
        <v>614</v>
      </c>
      <c r="KC1" s="103" t="s">
        <v>614</v>
      </c>
      <c r="KD1" s="103" t="s">
        <v>614</v>
      </c>
      <c r="KE1" s="103" t="s">
        <v>614</v>
      </c>
      <c r="KF1" s="103" t="s">
        <v>614</v>
      </c>
      <c r="KG1" s="103" t="s">
        <v>614</v>
      </c>
      <c r="KH1" s="103" t="s">
        <v>614</v>
      </c>
      <c r="KI1" s="103" t="s">
        <v>614</v>
      </c>
      <c r="KJ1" s="103" t="s">
        <v>614</v>
      </c>
      <c r="KK1" s="103" t="s">
        <v>614</v>
      </c>
      <c r="KL1" s="103" t="s">
        <v>614</v>
      </c>
      <c r="KM1" s="103" t="s">
        <v>614</v>
      </c>
      <c r="KN1" s="103" t="s">
        <v>614</v>
      </c>
      <c r="KO1" s="103" t="s">
        <v>614</v>
      </c>
      <c r="KP1" s="103" t="s">
        <v>614</v>
      </c>
      <c r="KQ1" s="103" t="s">
        <v>614</v>
      </c>
      <c r="KR1" s="103" t="s">
        <v>614</v>
      </c>
      <c r="KS1" s="103" t="s">
        <v>614</v>
      </c>
      <c r="KT1" s="103" t="s">
        <v>614</v>
      </c>
      <c r="KU1" s="103" t="s">
        <v>614</v>
      </c>
      <c r="KV1" s="103" t="s">
        <v>614</v>
      </c>
      <c r="KW1" s="103" t="s">
        <v>614</v>
      </c>
      <c r="KX1" s="103" t="s">
        <v>614</v>
      </c>
      <c r="KY1" s="103" t="s">
        <v>614</v>
      </c>
      <c r="KZ1" s="103" t="s">
        <v>614</v>
      </c>
      <c r="LA1" s="103" t="s">
        <v>614</v>
      </c>
      <c r="LB1" s="103" t="s">
        <v>614</v>
      </c>
      <c r="LC1" s="103" t="s">
        <v>614</v>
      </c>
      <c r="LD1" s="103" t="s">
        <v>614</v>
      </c>
      <c r="LE1" s="103" t="s">
        <v>614</v>
      </c>
      <c r="LF1" s="103" t="s">
        <v>614</v>
      </c>
      <c r="LG1" s="103" t="s">
        <v>614</v>
      </c>
      <c r="LH1" s="103" t="s">
        <v>614</v>
      </c>
      <c r="LI1" s="103" t="s">
        <v>614</v>
      </c>
      <c r="LJ1" s="103" t="s">
        <v>614</v>
      </c>
      <c r="LK1" s="103" t="s">
        <v>614</v>
      </c>
      <c r="LL1" s="103" t="s">
        <v>614</v>
      </c>
      <c r="LM1" s="103" t="s">
        <v>614</v>
      </c>
      <c r="LN1" s="103" t="s">
        <v>614</v>
      </c>
      <c r="LO1" s="103" t="s">
        <v>614</v>
      </c>
      <c r="LP1" s="103" t="s">
        <v>614</v>
      </c>
      <c r="LQ1" s="103" t="s">
        <v>614</v>
      </c>
      <c r="LR1" s="103" t="s">
        <v>614</v>
      </c>
      <c r="LS1" s="103" t="s">
        <v>614</v>
      </c>
      <c r="LT1" s="103" t="s">
        <v>614</v>
      </c>
      <c r="LU1" s="103" t="s">
        <v>614</v>
      </c>
      <c r="LV1" s="103" t="s">
        <v>614</v>
      </c>
      <c r="LW1" s="103" t="s">
        <v>614</v>
      </c>
      <c r="LX1" s="103" t="s">
        <v>614</v>
      </c>
      <c r="LY1" s="103" t="s">
        <v>614</v>
      </c>
      <c r="LZ1" s="103" t="s">
        <v>614</v>
      </c>
      <c r="MA1" s="103" t="s">
        <v>614</v>
      </c>
      <c r="MB1" s="103" t="s">
        <v>614</v>
      </c>
      <c r="MC1" s="103" t="s">
        <v>614</v>
      </c>
      <c r="MD1" s="103" t="s">
        <v>614</v>
      </c>
      <c r="ME1" s="103" t="s">
        <v>614</v>
      </c>
      <c r="MF1" s="103" t="s">
        <v>614</v>
      </c>
    </row>
    <row r="2" spans="1:344" s="103" customFormat="1" ht="18" customHeight="1" x14ac:dyDescent="0.4">
      <c r="A2" s="103" t="s">
        <v>542</v>
      </c>
      <c r="B2" s="103" t="s">
        <v>517</v>
      </c>
      <c r="C2" s="103" t="s">
        <v>518</v>
      </c>
      <c r="D2" s="104" t="s">
        <v>519</v>
      </c>
      <c r="E2" s="103" t="s">
        <v>520</v>
      </c>
      <c r="F2" s="103" t="s">
        <v>521</v>
      </c>
      <c r="G2" s="103" t="s">
        <v>522</v>
      </c>
      <c r="H2" s="103" t="s">
        <v>523</v>
      </c>
      <c r="I2" s="103" t="s">
        <v>524</v>
      </c>
      <c r="J2" s="103" t="s">
        <v>525</v>
      </c>
      <c r="K2" s="103" t="s">
        <v>526</v>
      </c>
      <c r="L2" s="103" t="s">
        <v>527</v>
      </c>
      <c r="M2" s="103" t="s">
        <v>528</v>
      </c>
      <c r="N2" s="103" t="s">
        <v>529</v>
      </c>
      <c r="O2" s="103" t="s">
        <v>530</v>
      </c>
      <c r="P2" s="103" t="s">
        <v>531</v>
      </c>
      <c r="Q2" s="103" t="s">
        <v>532</v>
      </c>
      <c r="R2" s="103" t="s">
        <v>533</v>
      </c>
      <c r="S2" s="103" t="s">
        <v>534</v>
      </c>
      <c r="T2" s="103" t="s">
        <v>535</v>
      </c>
      <c r="U2" s="103" t="s">
        <v>536</v>
      </c>
      <c r="V2" s="103" t="s">
        <v>538</v>
      </c>
      <c r="W2" s="103" t="s">
        <v>537</v>
      </c>
      <c r="X2" s="103" t="s">
        <v>534</v>
      </c>
      <c r="Y2" s="103" t="s">
        <v>539</v>
      </c>
      <c r="Z2" s="103" t="s">
        <v>585</v>
      </c>
      <c r="AA2" s="103" t="s">
        <v>586</v>
      </c>
      <c r="AB2" s="103" t="s">
        <v>587</v>
      </c>
      <c r="AC2" s="103" t="s">
        <v>588</v>
      </c>
      <c r="AD2" s="103" t="s">
        <v>589</v>
      </c>
      <c r="AE2" s="103" t="s">
        <v>591</v>
      </c>
      <c r="AF2" s="103" t="s">
        <v>595</v>
      </c>
      <c r="AG2" s="103" t="s">
        <v>598</v>
      </c>
      <c r="AH2" s="103" t="s">
        <v>599</v>
      </c>
      <c r="AI2" s="103" t="s">
        <v>600</v>
      </c>
      <c r="AJ2" s="103" t="s">
        <v>602</v>
      </c>
      <c r="AK2" s="103" t="s">
        <v>604</v>
      </c>
      <c r="AL2" s="103" t="s">
        <v>605</v>
      </c>
      <c r="AM2" s="103" t="s">
        <v>606</v>
      </c>
      <c r="AN2" s="103" t="s">
        <v>607</v>
      </c>
      <c r="AO2" s="103" t="s">
        <v>608</v>
      </c>
      <c r="AP2" s="103" t="s">
        <v>600</v>
      </c>
      <c r="AQ2" s="103" t="s">
        <v>602</v>
      </c>
      <c r="AR2" s="103" t="s">
        <v>604</v>
      </c>
      <c r="AS2" s="103" t="s">
        <v>605</v>
      </c>
      <c r="AT2" s="103" t="s">
        <v>606</v>
      </c>
      <c r="AU2" s="103" t="s">
        <v>607</v>
      </c>
      <c r="AV2" s="103" t="s">
        <v>608</v>
      </c>
      <c r="AW2" s="103" t="s">
        <v>600</v>
      </c>
      <c r="AX2" s="103" t="s">
        <v>602</v>
      </c>
      <c r="AY2" s="103" t="s">
        <v>604</v>
      </c>
      <c r="AZ2" s="103" t="s">
        <v>605</v>
      </c>
      <c r="BA2" s="103" t="s">
        <v>606</v>
      </c>
      <c r="BB2" s="103" t="s">
        <v>607</v>
      </c>
      <c r="BC2" s="103" t="s">
        <v>608</v>
      </c>
      <c r="BD2" s="103" t="s">
        <v>600</v>
      </c>
      <c r="BE2" s="103" t="s">
        <v>602</v>
      </c>
      <c r="BF2" s="103" t="s">
        <v>604</v>
      </c>
      <c r="BG2" s="103" t="s">
        <v>605</v>
      </c>
      <c r="BH2" s="103" t="s">
        <v>606</v>
      </c>
      <c r="BI2" s="103" t="s">
        <v>607</v>
      </c>
      <c r="BJ2" s="103" t="s">
        <v>608</v>
      </c>
      <c r="BK2" s="103" t="s">
        <v>600</v>
      </c>
      <c r="BL2" s="103" t="s">
        <v>602</v>
      </c>
      <c r="BM2" s="103" t="s">
        <v>604</v>
      </c>
      <c r="BN2" s="103" t="s">
        <v>605</v>
      </c>
      <c r="BO2" s="103" t="s">
        <v>606</v>
      </c>
      <c r="BP2" s="103" t="s">
        <v>607</v>
      </c>
      <c r="BQ2" s="103" t="s">
        <v>608</v>
      </c>
      <c r="BR2" s="103" t="s">
        <v>600</v>
      </c>
      <c r="BS2" s="103" t="s">
        <v>602</v>
      </c>
      <c r="BT2" s="103" t="s">
        <v>604</v>
      </c>
      <c r="BU2" s="103" t="s">
        <v>605</v>
      </c>
      <c r="BV2" s="103" t="s">
        <v>606</v>
      </c>
      <c r="BW2" s="103" t="s">
        <v>607</v>
      </c>
      <c r="BX2" s="103" t="s">
        <v>608</v>
      </c>
      <c r="BY2" s="103" t="s">
        <v>600</v>
      </c>
      <c r="BZ2" s="103" t="s">
        <v>602</v>
      </c>
      <c r="CA2" s="103" t="s">
        <v>604</v>
      </c>
      <c r="CB2" s="103" t="s">
        <v>605</v>
      </c>
      <c r="CC2" s="103" t="s">
        <v>606</v>
      </c>
      <c r="CD2" s="103" t="s">
        <v>607</v>
      </c>
      <c r="CE2" s="103" t="s">
        <v>608</v>
      </c>
      <c r="CF2" s="103" t="s">
        <v>600</v>
      </c>
      <c r="CG2" s="103" t="s">
        <v>602</v>
      </c>
      <c r="CH2" s="103" t="s">
        <v>604</v>
      </c>
      <c r="CI2" s="103" t="s">
        <v>605</v>
      </c>
      <c r="CJ2" s="103" t="s">
        <v>606</v>
      </c>
      <c r="CK2" s="103" t="s">
        <v>607</v>
      </c>
      <c r="CL2" s="103" t="s">
        <v>608</v>
      </c>
      <c r="CM2" s="103" t="s">
        <v>600</v>
      </c>
      <c r="CN2" s="103" t="s">
        <v>602</v>
      </c>
      <c r="CO2" s="103" t="s">
        <v>604</v>
      </c>
      <c r="CP2" s="103" t="s">
        <v>605</v>
      </c>
      <c r="CQ2" s="103" t="s">
        <v>606</v>
      </c>
      <c r="CR2" s="103" t="s">
        <v>607</v>
      </c>
      <c r="CS2" s="103" t="s">
        <v>608</v>
      </c>
      <c r="CT2" s="103" t="s">
        <v>600</v>
      </c>
      <c r="CU2" s="103" t="s">
        <v>602</v>
      </c>
      <c r="CV2" s="103" t="s">
        <v>604</v>
      </c>
      <c r="CW2" s="103" t="s">
        <v>605</v>
      </c>
      <c r="CX2" s="103" t="s">
        <v>606</v>
      </c>
      <c r="CY2" s="103" t="s">
        <v>607</v>
      </c>
      <c r="CZ2" s="103" t="s">
        <v>608</v>
      </c>
      <c r="DA2" s="103" t="s">
        <v>600</v>
      </c>
      <c r="DB2" s="103" t="s">
        <v>602</v>
      </c>
      <c r="DC2" s="103" t="s">
        <v>604</v>
      </c>
      <c r="DD2" s="103" t="s">
        <v>605</v>
      </c>
      <c r="DE2" s="103" t="s">
        <v>606</v>
      </c>
      <c r="DF2" s="103" t="s">
        <v>607</v>
      </c>
      <c r="DG2" s="103" t="s">
        <v>608</v>
      </c>
      <c r="DH2" s="103" t="s">
        <v>600</v>
      </c>
      <c r="DI2" s="103" t="s">
        <v>602</v>
      </c>
      <c r="DJ2" s="103" t="s">
        <v>604</v>
      </c>
      <c r="DK2" s="103" t="s">
        <v>605</v>
      </c>
      <c r="DL2" s="103" t="s">
        <v>606</v>
      </c>
      <c r="DM2" s="103" t="s">
        <v>607</v>
      </c>
      <c r="DN2" s="103" t="s">
        <v>608</v>
      </c>
      <c r="DO2" s="103" t="s">
        <v>600</v>
      </c>
      <c r="DP2" s="103" t="s">
        <v>602</v>
      </c>
      <c r="DQ2" s="103" t="s">
        <v>604</v>
      </c>
      <c r="DR2" s="103" t="s">
        <v>605</v>
      </c>
      <c r="DS2" s="103" t="s">
        <v>606</v>
      </c>
      <c r="DT2" s="103" t="s">
        <v>607</v>
      </c>
      <c r="DU2" s="103" t="s">
        <v>608</v>
      </c>
      <c r="DV2" s="103" t="s">
        <v>600</v>
      </c>
      <c r="DW2" s="103" t="s">
        <v>602</v>
      </c>
      <c r="DX2" s="103" t="s">
        <v>604</v>
      </c>
      <c r="DY2" s="103" t="s">
        <v>605</v>
      </c>
      <c r="DZ2" s="103" t="s">
        <v>606</v>
      </c>
      <c r="EA2" s="103" t="s">
        <v>607</v>
      </c>
      <c r="EB2" s="103" t="s">
        <v>608</v>
      </c>
      <c r="EC2" s="103" t="s">
        <v>600</v>
      </c>
      <c r="ED2" s="103" t="s">
        <v>602</v>
      </c>
      <c r="EE2" s="103" t="s">
        <v>604</v>
      </c>
      <c r="EF2" s="103" t="s">
        <v>605</v>
      </c>
      <c r="EG2" s="103" t="s">
        <v>606</v>
      </c>
      <c r="EH2" s="103" t="s">
        <v>607</v>
      </c>
      <c r="EI2" s="103" t="s">
        <v>608</v>
      </c>
      <c r="EJ2" s="103" t="s">
        <v>615</v>
      </c>
      <c r="EK2" s="103" t="s">
        <v>616</v>
      </c>
      <c r="EL2" s="103" t="s">
        <v>617</v>
      </c>
      <c r="EM2" s="103" t="s">
        <v>619</v>
      </c>
      <c r="EN2" s="103" t="s">
        <v>620</v>
      </c>
      <c r="EO2" s="103" t="s">
        <v>621</v>
      </c>
      <c r="EP2" s="103" t="s">
        <v>622</v>
      </c>
      <c r="EQ2" s="103" t="s">
        <v>623</v>
      </c>
      <c r="ER2" s="103" t="s">
        <v>625</v>
      </c>
      <c r="ES2" s="103" t="s">
        <v>626</v>
      </c>
      <c r="ET2" s="103" t="s">
        <v>634</v>
      </c>
      <c r="EU2" s="103" t="s">
        <v>628</v>
      </c>
      <c r="EV2" s="103" t="s">
        <v>629</v>
      </c>
      <c r="EW2" s="103" t="s">
        <v>631</v>
      </c>
      <c r="EX2" s="103" t="s">
        <v>633</v>
      </c>
      <c r="EY2" s="103" t="s">
        <v>635</v>
      </c>
      <c r="EZ2" s="103" t="s">
        <v>628</v>
      </c>
      <c r="FA2" s="103" t="s">
        <v>629</v>
      </c>
      <c r="FB2" s="103" t="s">
        <v>631</v>
      </c>
      <c r="FC2" s="103" t="s">
        <v>633</v>
      </c>
      <c r="FD2" s="103" t="s">
        <v>636</v>
      </c>
      <c r="FE2" s="103" t="s">
        <v>628</v>
      </c>
      <c r="FF2" s="103" t="s">
        <v>629</v>
      </c>
      <c r="FG2" s="103" t="s">
        <v>631</v>
      </c>
      <c r="FH2" s="103" t="s">
        <v>633</v>
      </c>
      <c r="FI2" s="103" t="s">
        <v>637</v>
      </c>
      <c r="FJ2" s="103" t="s">
        <v>628</v>
      </c>
      <c r="FK2" s="103" t="s">
        <v>629</v>
      </c>
      <c r="FL2" s="103" t="s">
        <v>631</v>
      </c>
      <c r="FM2" s="103" t="s">
        <v>633</v>
      </c>
      <c r="FN2" s="103" t="s">
        <v>638</v>
      </c>
      <c r="FO2" s="103" t="s">
        <v>628</v>
      </c>
      <c r="FP2" s="103" t="s">
        <v>629</v>
      </c>
      <c r="FQ2" s="103" t="s">
        <v>631</v>
      </c>
      <c r="FR2" s="103" t="s">
        <v>633</v>
      </c>
      <c r="FS2" s="103" t="s">
        <v>639</v>
      </c>
      <c r="FT2" s="103" t="s">
        <v>628</v>
      </c>
      <c r="FU2" s="103" t="s">
        <v>629</v>
      </c>
      <c r="FV2" s="103" t="s">
        <v>631</v>
      </c>
      <c r="FW2" s="103" t="s">
        <v>633</v>
      </c>
      <c r="FX2" s="103" t="s">
        <v>640</v>
      </c>
      <c r="FY2" s="103" t="s">
        <v>628</v>
      </c>
      <c r="FZ2" s="103" t="s">
        <v>629</v>
      </c>
      <c r="GA2" s="103" t="s">
        <v>631</v>
      </c>
      <c r="GB2" s="103" t="s">
        <v>633</v>
      </c>
      <c r="GC2" s="103" t="s">
        <v>641</v>
      </c>
      <c r="GD2" s="103" t="s">
        <v>628</v>
      </c>
      <c r="GE2" s="103" t="s">
        <v>629</v>
      </c>
      <c r="GF2" s="103" t="s">
        <v>631</v>
      </c>
      <c r="GG2" s="103" t="s">
        <v>633</v>
      </c>
      <c r="GH2" s="103" t="s">
        <v>642</v>
      </c>
      <c r="GI2" s="103" t="s">
        <v>633</v>
      </c>
      <c r="GJ2" s="103" t="s">
        <v>643</v>
      </c>
      <c r="GK2" s="103" t="s">
        <v>615</v>
      </c>
      <c r="GL2" s="103" t="s">
        <v>616</v>
      </c>
      <c r="GM2" s="103" t="s">
        <v>617</v>
      </c>
      <c r="GN2" s="103" t="s">
        <v>619</v>
      </c>
      <c r="GO2" s="103" t="s">
        <v>620</v>
      </c>
      <c r="GP2" s="103" t="s">
        <v>621</v>
      </c>
      <c r="GQ2" s="103" t="s">
        <v>622</v>
      </c>
      <c r="GR2" s="103" t="s">
        <v>623</v>
      </c>
      <c r="GS2" s="103" t="s">
        <v>625</v>
      </c>
      <c r="GT2" s="103" t="s">
        <v>626</v>
      </c>
      <c r="GU2" s="103" t="s">
        <v>634</v>
      </c>
      <c r="GV2" s="103" t="s">
        <v>628</v>
      </c>
      <c r="GW2" s="103" t="s">
        <v>629</v>
      </c>
      <c r="GX2" s="103" t="s">
        <v>631</v>
      </c>
      <c r="GY2" s="103" t="s">
        <v>633</v>
      </c>
      <c r="GZ2" s="103" t="s">
        <v>635</v>
      </c>
      <c r="HA2" s="103" t="s">
        <v>628</v>
      </c>
      <c r="HB2" s="103" t="s">
        <v>629</v>
      </c>
      <c r="HC2" s="103" t="s">
        <v>631</v>
      </c>
      <c r="HD2" s="103" t="s">
        <v>633</v>
      </c>
      <c r="HE2" s="103" t="s">
        <v>636</v>
      </c>
      <c r="HF2" s="103" t="s">
        <v>628</v>
      </c>
      <c r="HG2" s="103" t="s">
        <v>629</v>
      </c>
      <c r="HH2" s="103" t="s">
        <v>631</v>
      </c>
      <c r="HI2" s="103" t="s">
        <v>633</v>
      </c>
      <c r="HJ2" s="103" t="s">
        <v>637</v>
      </c>
      <c r="HK2" s="103" t="s">
        <v>628</v>
      </c>
      <c r="HL2" s="103" t="s">
        <v>629</v>
      </c>
      <c r="HM2" s="103" t="s">
        <v>631</v>
      </c>
      <c r="HN2" s="103" t="s">
        <v>633</v>
      </c>
      <c r="HO2" s="103" t="s">
        <v>638</v>
      </c>
      <c r="HP2" s="103" t="s">
        <v>628</v>
      </c>
      <c r="HQ2" s="103" t="s">
        <v>629</v>
      </c>
      <c r="HR2" s="103" t="s">
        <v>631</v>
      </c>
      <c r="HS2" s="103" t="s">
        <v>633</v>
      </c>
      <c r="HT2" s="103" t="s">
        <v>639</v>
      </c>
      <c r="HU2" s="103" t="s">
        <v>628</v>
      </c>
      <c r="HV2" s="103" t="s">
        <v>629</v>
      </c>
      <c r="HW2" s="103" t="s">
        <v>631</v>
      </c>
      <c r="HX2" s="103" t="s">
        <v>633</v>
      </c>
      <c r="HY2" s="103" t="s">
        <v>640</v>
      </c>
      <c r="HZ2" s="103" t="s">
        <v>628</v>
      </c>
      <c r="IA2" s="103" t="s">
        <v>629</v>
      </c>
      <c r="IB2" s="103" t="s">
        <v>631</v>
      </c>
      <c r="IC2" s="103" t="s">
        <v>633</v>
      </c>
      <c r="ID2" s="103" t="s">
        <v>641</v>
      </c>
      <c r="IE2" s="103" t="s">
        <v>628</v>
      </c>
      <c r="IF2" s="103" t="s">
        <v>629</v>
      </c>
      <c r="IG2" s="103" t="s">
        <v>631</v>
      </c>
      <c r="IH2" s="103" t="s">
        <v>633</v>
      </c>
      <c r="II2" s="103" t="s">
        <v>642</v>
      </c>
      <c r="IJ2" s="103" t="s">
        <v>633</v>
      </c>
      <c r="IK2" s="103" t="s">
        <v>643</v>
      </c>
      <c r="IL2" s="103" t="s">
        <v>615</v>
      </c>
      <c r="IM2" s="103" t="s">
        <v>616</v>
      </c>
      <c r="IN2" s="103" t="s">
        <v>617</v>
      </c>
      <c r="IO2" s="103" t="s">
        <v>619</v>
      </c>
      <c r="IP2" s="103" t="s">
        <v>620</v>
      </c>
      <c r="IQ2" s="103" t="s">
        <v>621</v>
      </c>
      <c r="IR2" s="103" t="s">
        <v>622</v>
      </c>
      <c r="IS2" s="103" t="s">
        <v>623</v>
      </c>
      <c r="IT2" s="103" t="s">
        <v>625</v>
      </c>
      <c r="IU2" s="103" t="s">
        <v>626</v>
      </c>
      <c r="IV2" s="103" t="s">
        <v>634</v>
      </c>
      <c r="IW2" s="103" t="s">
        <v>628</v>
      </c>
      <c r="IX2" s="103" t="s">
        <v>629</v>
      </c>
      <c r="IY2" s="103" t="s">
        <v>631</v>
      </c>
      <c r="IZ2" s="103" t="s">
        <v>633</v>
      </c>
      <c r="JA2" s="103" t="s">
        <v>635</v>
      </c>
      <c r="JB2" s="103" t="s">
        <v>628</v>
      </c>
      <c r="JC2" s="103" t="s">
        <v>629</v>
      </c>
      <c r="JD2" s="103" t="s">
        <v>631</v>
      </c>
      <c r="JE2" s="103" t="s">
        <v>633</v>
      </c>
      <c r="JF2" s="103" t="s">
        <v>636</v>
      </c>
      <c r="JG2" s="103" t="s">
        <v>628</v>
      </c>
      <c r="JH2" s="103" t="s">
        <v>629</v>
      </c>
      <c r="JI2" s="103" t="s">
        <v>631</v>
      </c>
      <c r="JJ2" s="103" t="s">
        <v>633</v>
      </c>
      <c r="JK2" s="103" t="s">
        <v>637</v>
      </c>
      <c r="JL2" s="103" t="s">
        <v>628</v>
      </c>
      <c r="JM2" s="103" t="s">
        <v>629</v>
      </c>
      <c r="JN2" s="103" t="s">
        <v>631</v>
      </c>
      <c r="JO2" s="103" t="s">
        <v>633</v>
      </c>
      <c r="JP2" s="103" t="s">
        <v>638</v>
      </c>
      <c r="JQ2" s="103" t="s">
        <v>628</v>
      </c>
      <c r="JR2" s="103" t="s">
        <v>629</v>
      </c>
      <c r="JS2" s="103" t="s">
        <v>631</v>
      </c>
      <c r="JT2" s="103" t="s">
        <v>633</v>
      </c>
      <c r="JU2" s="103" t="s">
        <v>639</v>
      </c>
      <c r="JV2" s="103" t="s">
        <v>628</v>
      </c>
      <c r="JW2" s="103" t="s">
        <v>629</v>
      </c>
      <c r="JX2" s="103" t="s">
        <v>631</v>
      </c>
      <c r="JY2" s="103" t="s">
        <v>633</v>
      </c>
      <c r="JZ2" s="103" t="s">
        <v>640</v>
      </c>
      <c r="KA2" s="103" t="s">
        <v>628</v>
      </c>
      <c r="KB2" s="103" t="s">
        <v>629</v>
      </c>
      <c r="KC2" s="103" t="s">
        <v>631</v>
      </c>
      <c r="KD2" s="103" t="s">
        <v>633</v>
      </c>
      <c r="KE2" s="103" t="s">
        <v>641</v>
      </c>
      <c r="KF2" s="103" t="s">
        <v>628</v>
      </c>
      <c r="KG2" s="103" t="s">
        <v>629</v>
      </c>
      <c r="KH2" s="103" t="s">
        <v>631</v>
      </c>
      <c r="KI2" s="103" t="s">
        <v>633</v>
      </c>
      <c r="KJ2" s="103" t="s">
        <v>642</v>
      </c>
      <c r="KK2" s="103" t="s">
        <v>633</v>
      </c>
      <c r="KL2" s="103" t="s">
        <v>643</v>
      </c>
      <c r="KM2" s="103" t="s">
        <v>633</v>
      </c>
      <c r="KN2" s="103" t="s">
        <v>644</v>
      </c>
      <c r="KO2" s="103" t="s">
        <v>648</v>
      </c>
      <c r="KP2" s="103" t="s">
        <v>649</v>
      </c>
      <c r="KQ2" s="103" t="s">
        <v>650</v>
      </c>
      <c r="KR2" s="103" t="s">
        <v>651</v>
      </c>
      <c r="KS2" s="103" t="s">
        <v>625</v>
      </c>
      <c r="KT2" s="103" t="s">
        <v>652</v>
      </c>
      <c r="KU2" s="103" t="s">
        <v>653</v>
      </c>
      <c r="KV2" s="103" t="s">
        <v>649</v>
      </c>
      <c r="KW2" s="103" t="s">
        <v>650</v>
      </c>
      <c r="KX2" s="103" t="s">
        <v>651</v>
      </c>
      <c r="KY2" s="103" t="s">
        <v>625</v>
      </c>
      <c r="KZ2" s="103" t="s">
        <v>652</v>
      </c>
      <c r="LA2" s="103" t="s">
        <v>654</v>
      </c>
      <c r="LB2" s="103" t="s">
        <v>649</v>
      </c>
      <c r="LC2" s="103" t="s">
        <v>650</v>
      </c>
      <c r="LD2" s="103" t="s">
        <v>651</v>
      </c>
      <c r="LE2" s="103" t="s">
        <v>625</v>
      </c>
      <c r="LF2" s="103" t="s">
        <v>652</v>
      </c>
      <c r="LG2" s="103" t="s">
        <v>655</v>
      </c>
      <c r="LH2" s="103" t="s">
        <v>649</v>
      </c>
      <c r="LI2" s="103" t="s">
        <v>650</v>
      </c>
      <c r="LJ2" s="103" t="s">
        <v>651</v>
      </c>
      <c r="LK2" s="103" t="s">
        <v>625</v>
      </c>
      <c r="LL2" s="103" t="s">
        <v>652</v>
      </c>
      <c r="LM2" s="103" t="s">
        <v>656</v>
      </c>
      <c r="LN2" s="103" t="s">
        <v>649</v>
      </c>
      <c r="LO2" s="103" t="s">
        <v>650</v>
      </c>
      <c r="LP2" s="103" t="s">
        <v>651</v>
      </c>
      <c r="LQ2" s="103" t="s">
        <v>625</v>
      </c>
      <c r="LR2" s="103" t="s">
        <v>652</v>
      </c>
      <c r="LS2" s="103" t="s">
        <v>657</v>
      </c>
      <c r="LT2" s="103" t="s">
        <v>649</v>
      </c>
      <c r="LU2" s="103" t="s">
        <v>650</v>
      </c>
      <c r="LV2" s="103" t="s">
        <v>651</v>
      </c>
      <c r="LW2" s="103" t="s">
        <v>625</v>
      </c>
      <c r="LX2" s="103" t="s">
        <v>652</v>
      </c>
      <c r="LY2" s="103" t="s">
        <v>658</v>
      </c>
      <c r="LZ2" s="103" t="s">
        <v>649</v>
      </c>
      <c r="MA2" s="103" t="s">
        <v>650</v>
      </c>
      <c r="MB2" s="103" t="s">
        <v>651</v>
      </c>
      <c r="MC2" s="103" t="s">
        <v>625</v>
      </c>
      <c r="MD2" s="103" t="s">
        <v>652</v>
      </c>
      <c r="ME2" s="103" t="s">
        <v>659</v>
      </c>
      <c r="MF2" s="103" t="s">
        <v>660</v>
      </c>
    </row>
    <row r="3" spans="1:344" s="160" customFormat="1" ht="18" customHeight="1" x14ac:dyDescent="0.4">
      <c r="A3" s="160" t="s">
        <v>543</v>
      </c>
      <c r="B3" s="160" t="s">
        <v>540</v>
      </c>
      <c r="C3" s="160" t="s">
        <v>540</v>
      </c>
      <c r="D3" s="160" t="s">
        <v>540</v>
      </c>
      <c r="E3" s="160" t="s">
        <v>540</v>
      </c>
      <c r="F3" s="160" t="s">
        <v>540</v>
      </c>
      <c r="G3" s="160" t="s">
        <v>547</v>
      </c>
      <c r="H3" s="160" t="s">
        <v>545</v>
      </c>
      <c r="I3" s="160" t="s">
        <v>548</v>
      </c>
      <c r="J3" s="160" t="s">
        <v>540</v>
      </c>
      <c r="K3" s="160" t="s">
        <v>540</v>
      </c>
      <c r="L3" s="160" t="s">
        <v>540</v>
      </c>
      <c r="M3" s="160" t="s">
        <v>540</v>
      </c>
      <c r="N3" s="160" t="s">
        <v>548</v>
      </c>
      <c r="O3" s="160" t="s">
        <v>540</v>
      </c>
      <c r="P3" s="160" t="s">
        <v>548</v>
      </c>
      <c r="Q3" s="160" t="s">
        <v>583</v>
      </c>
      <c r="R3" s="160" t="s">
        <v>583</v>
      </c>
      <c r="S3" s="160" t="s">
        <v>548</v>
      </c>
      <c r="T3" s="160" t="s">
        <v>540</v>
      </c>
      <c r="U3" s="160" t="s">
        <v>540</v>
      </c>
      <c r="V3" s="160" t="s">
        <v>540</v>
      </c>
      <c r="W3" s="160" t="s">
        <v>540</v>
      </c>
      <c r="X3" s="160" t="s">
        <v>548</v>
      </c>
      <c r="Y3" s="160" t="s">
        <v>547</v>
      </c>
      <c r="Z3" s="160" t="s">
        <v>592</v>
      </c>
      <c r="AA3" s="160" t="s">
        <v>592</v>
      </c>
      <c r="AB3" s="160" t="s">
        <v>593</v>
      </c>
      <c r="AC3" s="160" t="s">
        <v>594</v>
      </c>
      <c r="AD3" s="160" t="s">
        <v>590</v>
      </c>
      <c r="AE3" s="160" t="s">
        <v>592</v>
      </c>
      <c r="AF3" s="160" t="s">
        <v>596</v>
      </c>
      <c r="AG3" s="160" t="s">
        <v>597</v>
      </c>
      <c r="AH3" s="160" t="s">
        <v>592</v>
      </c>
      <c r="AI3" s="160" t="s">
        <v>601</v>
      </c>
      <c r="AJ3" s="160" t="s">
        <v>603</v>
      </c>
      <c r="AK3" s="160" t="s">
        <v>609</v>
      </c>
      <c r="AL3" s="160" t="s">
        <v>610</v>
      </c>
      <c r="AM3" s="160" t="s">
        <v>611</v>
      </c>
      <c r="AN3" s="160" t="s">
        <v>612</v>
      </c>
      <c r="AO3" s="160" t="s">
        <v>613</v>
      </c>
      <c r="AP3" s="160" t="s">
        <v>601</v>
      </c>
      <c r="AQ3" s="160" t="s">
        <v>603</v>
      </c>
      <c r="AR3" s="160" t="s">
        <v>609</v>
      </c>
      <c r="AS3" s="160" t="s">
        <v>610</v>
      </c>
      <c r="AT3" s="160" t="s">
        <v>611</v>
      </c>
      <c r="AU3" s="160" t="s">
        <v>612</v>
      </c>
      <c r="AV3" s="160" t="s">
        <v>613</v>
      </c>
      <c r="AW3" s="160" t="s">
        <v>601</v>
      </c>
      <c r="AX3" s="160" t="s">
        <v>603</v>
      </c>
      <c r="AY3" s="160" t="s">
        <v>609</v>
      </c>
      <c r="AZ3" s="160" t="s">
        <v>610</v>
      </c>
      <c r="BA3" s="160" t="s">
        <v>611</v>
      </c>
      <c r="BB3" s="160" t="s">
        <v>612</v>
      </c>
      <c r="BC3" s="160" t="s">
        <v>613</v>
      </c>
      <c r="BD3" s="160" t="s">
        <v>601</v>
      </c>
      <c r="BE3" s="160" t="s">
        <v>603</v>
      </c>
      <c r="BF3" s="160" t="s">
        <v>609</v>
      </c>
      <c r="BG3" s="160" t="s">
        <v>610</v>
      </c>
      <c r="BH3" s="160" t="s">
        <v>611</v>
      </c>
      <c r="BI3" s="160" t="s">
        <v>612</v>
      </c>
      <c r="BJ3" s="160" t="s">
        <v>613</v>
      </c>
      <c r="BK3" s="160" t="s">
        <v>601</v>
      </c>
      <c r="BL3" s="160" t="s">
        <v>603</v>
      </c>
      <c r="BM3" s="160" t="s">
        <v>609</v>
      </c>
      <c r="BN3" s="160" t="s">
        <v>610</v>
      </c>
      <c r="BO3" s="160" t="s">
        <v>611</v>
      </c>
      <c r="BP3" s="160" t="s">
        <v>612</v>
      </c>
      <c r="BQ3" s="160" t="s">
        <v>613</v>
      </c>
      <c r="BR3" s="160" t="s">
        <v>601</v>
      </c>
      <c r="BS3" s="160" t="s">
        <v>603</v>
      </c>
      <c r="BT3" s="160" t="s">
        <v>609</v>
      </c>
      <c r="BU3" s="160" t="s">
        <v>610</v>
      </c>
      <c r="BV3" s="160" t="s">
        <v>611</v>
      </c>
      <c r="BW3" s="160" t="s">
        <v>612</v>
      </c>
      <c r="BX3" s="160" t="s">
        <v>613</v>
      </c>
      <c r="BY3" s="160" t="s">
        <v>601</v>
      </c>
      <c r="BZ3" s="160" t="s">
        <v>603</v>
      </c>
      <c r="CA3" s="160" t="s">
        <v>609</v>
      </c>
      <c r="CB3" s="160" t="s">
        <v>610</v>
      </c>
      <c r="CC3" s="160" t="s">
        <v>611</v>
      </c>
      <c r="CD3" s="160" t="s">
        <v>612</v>
      </c>
      <c r="CE3" s="160" t="s">
        <v>613</v>
      </c>
      <c r="CF3" s="160" t="s">
        <v>601</v>
      </c>
      <c r="CG3" s="160" t="s">
        <v>603</v>
      </c>
      <c r="CH3" s="160" t="s">
        <v>609</v>
      </c>
      <c r="CI3" s="160" t="s">
        <v>610</v>
      </c>
      <c r="CJ3" s="160" t="s">
        <v>611</v>
      </c>
      <c r="CK3" s="160" t="s">
        <v>612</v>
      </c>
      <c r="CL3" s="160" t="s">
        <v>613</v>
      </c>
      <c r="CM3" s="160" t="s">
        <v>601</v>
      </c>
      <c r="CN3" s="160" t="s">
        <v>603</v>
      </c>
      <c r="CO3" s="160" t="s">
        <v>609</v>
      </c>
      <c r="CP3" s="160" t="s">
        <v>610</v>
      </c>
      <c r="CQ3" s="160" t="s">
        <v>611</v>
      </c>
      <c r="CR3" s="160" t="s">
        <v>612</v>
      </c>
      <c r="CS3" s="160" t="s">
        <v>613</v>
      </c>
      <c r="CT3" s="160" t="s">
        <v>601</v>
      </c>
      <c r="CU3" s="160" t="s">
        <v>603</v>
      </c>
      <c r="CV3" s="160" t="s">
        <v>609</v>
      </c>
      <c r="CW3" s="160" t="s">
        <v>610</v>
      </c>
      <c r="CX3" s="160" t="s">
        <v>611</v>
      </c>
      <c r="CY3" s="160" t="s">
        <v>612</v>
      </c>
      <c r="CZ3" s="160" t="s">
        <v>613</v>
      </c>
      <c r="DA3" s="160" t="s">
        <v>601</v>
      </c>
      <c r="DB3" s="160" t="s">
        <v>603</v>
      </c>
      <c r="DC3" s="160" t="s">
        <v>609</v>
      </c>
      <c r="DD3" s="160" t="s">
        <v>610</v>
      </c>
      <c r="DE3" s="160" t="s">
        <v>611</v>
      </c>
      <c r="DF3" s="160" t="s">
        <v>612</v>
      </c>
      <c r="DG3" s="160" t="s">
        <v>613</v>
      </c>
      <c r="DH3" s="160" t="s">
        <v>601</v>
      </c>
      <c r="DI3" s="160" t="s">
        <v>603</v>
      </c>
      <c r="DJ3" s="160" t="s">
        <v>609</v>
      </c>
      <c r="DK3" s="160" t="s">
        <v>610</v>
      </c>
      <c r="DL3" s="160" t="s">
        <v>611</v>
      </c>
      <c r="DM3" s="160" t="s">
        <v>612</v>
      </c>
      <c r="DN3" s="160" t="s">
        <v>613</v>
      </c>
      <c r="DO3" s="160" t="s">
        <v>601</v>
      </c>
      <c r="DP3" s="160" t="s">
        <v>603</v>
      </c>
      <c r="DQ3" s="160" t="s">
        <v>609</v>
      </c>
      <c r="DR3" s="160" t="s">
        <v>610</v>
      </c>
      <c r="DS3" s="160" t="s">
        <v>611</v>
      </c>
      <c r="DT3" s="160" t="s">
        <v>612</v>
      </c>
      <c r="DU3" s="160" t="s">
        <v>613</v>
      </c>
      <c r="DV3" s="160" t="s">
        <v>601</v>
      </c>
      <c r="DW3" s="160" t="s">
        <v>603</v>
      </c>
      <c r="DX3" s="160" t="s">
        <v>609</v>
      </c>
      <c r="DY3" s="160" t="s">
        <v>610</v>
      </c>
      <c r="DZ3" s="160" t="s">
        <v>611</v>
      </c>
      <c r="EA3" s="160" t="s">
        <v>612</v>
      </c>
      <c r="EB3" s="160" t="s">
        <v>613</v>
      </c>
      <c r="EC3" s="160" t="s">
        <v>601</v>
      </c>
      <c r="ED3" s="160" t="s">
        <v>603</v>
      </c>
      <c r="EE3" s="160" t="s">
        <v>609</v>
      </c>
      <c r="EF3" s="160" t="s">
        <v>610</v>
      </c>
      <c r="EG3" s="160" t="s">
        <v>611</v>
      </c>
      <c r="EH3" s="160" t="s">
        <v>612</v>
      </c>
      <c r="EI3" s="160" t="s">
        <v>613</v>
      </c>
      <c r="EJ3" s="160" t="s">
        <v>592</v>
      </c>
      <c r="EK3" s="160" t="s">
        <v>597</v>
      </c>
      <c r="EL3" s="160" t="s">
        <v>618</v>
      </c>
      <c r="EM3" s="160" t="s">
        <v>592</v>
      </c>
      <c r="EN3" s="160" t="s">
        <v>597</v>
      </c>
      <c r="EO3" s="160" t="s">
        <v>592</v>
      </c>
      <c r="EP3" s="160" t="s">
        <v>597</v>
      </c>
      <c r="EQ3" s="160" t="s">
        <v>624</v>
      </c>
      <c r="ER3" s="160" t="s">
        <v>592</v>
      </c>
      <c r="ES3" s="160" t="s">
        <v>597</v>
      </c>
      <c r="ET3" s="160" t="s">
        <v>592</v>
      </c>
      <c r="EU3" s="160" t="s">
        <v>627</v>
      </c>
      <c r="EV3" s="160" t="s">
        <v>630</v>
      </c>
      <c r="EW3" s="160" t="s">
        <v>612</v>
      </c>
      <c r="EX3" s="160" t="s">
        <v>632</v>
      </c>
      <c r="EY3" s="160" t="s">
        <v>592</v>
      </c>
      <c r="EZ3" s="160" t="s">
        <v>627</v>
      </c>
      <c r="FA3" s="160" t="s">
        <v>630</v>
      </c>
      <c r="FB3" s="160" t="s">
        <v>612</v>
      </c>
      <c r="FC3" s="160" t="s">
        <v>632</v>
      </c>
      <c r="FD3" s="160" t="s">
        <v>592</v>
      </c>
      <c r="FE3" s="160" t="s">
        <v>627</v>
      </c>
      <c r="FF3" s="160" t="s">
        <v>630</v>
      </c>
      <c r="FG3" s="160" t="s">
        <v>612</v>
      </c>
      <c r="FH3" s="160" t="s">
        <v>632</v>
      </c>
      <c r="FI3" s="160" t="s">
        <v>592</v>
      </c>
      <c r="FJ3" s="160" t="s">
        <v>627</v>
      </c>
      <c r="FK3" s="160" t="s">
        <v>630</v>
      </c>
      <c r="FL3" s="160" t="s">
        <v>612</v>
      </c>
      <c r="FM3" s="160" t="s">
        <v>632</v>
      </c>
      <c r="FN3" s="160" t="s">
        <v>592</v>
      </c>
      <c r="FO3" s="160" t="s">
        <v>627</v>
      </c>
      <c r="FP3" s="160" t="s">
        <v>630</v>
      </c>
      <c r="FQ3" s="160" t="s">
        <v>612</v>
      </c>
      <c r="FR3" s="160" t="s">
        <v>632</v>
      </c>
      <c r="FS3" s="160" t="s">
        <v>592</v>
      </c>
      <c r="FT3" s="160" t="s">
        <v>627</v>
      </c>
      <c r="FU3" s="160" t="s">
        <v>630</v>
      </c>
      <c r="FV3" s="160" t="s">
        <v>612</v>
      </c>
      <c r="FW3" s="160" t="s">
        <v>632</v>
      </c>
      <c r="FX3" s="160" t="s">
        <v>592</v>
      </c>
      <c r="FY3" s="160" t="s">
        <v>627</v>
      </c>
      <c r="FZ3" s="160" t="s">
        <v>630</v>
      </c>
      <c r="GA3" s="160" t="s">
        <v>612</v>
      </c>
      <c r="GB3" s="160" t="s">
        <v>632</v>
      </c>
      <c r="GC3" s="160" t="s">
        <v>592</v>
      </c>
      <c r="GD3" s="160" t="s">
        <v>627</v>
      </c>
      <c r="GE3" s="160" t="s">
        <v>630</v>
      </c>
      <c r="GF3" s="160" t="s">
        <v>612</v>
      </c>
      <c r="GG3" s="160" t="s">
        <v>632</v>
      </c>
      <c r="GH3" s="160" t="s">
        <v>592</v>
      </c>
      <c r="GI3" s="160" t="s">
        <v>632</v>
      </c>
      <c r="GJ3" s="160" t="s">
        <v>592</v>
      </c>
      <c r="GK3" s="160" t="s">
        <v>592</v>
      </c>
      <c r="GL3" s="160" t="s">
        <v>597</v>
      </c>
      <c r="GM3" s="160" t="s">
        <v>618</v>
      </c>
      <c r="GN3" s="160" t="s">
        <v>592</v>
      </c>
      <c r="GO3" s="160" t="s">
        <v>597</v>
      </c>
      <c r="GP3" s="160" t="s">
        <v>592</v>
      </c>
      <c r="GQ3" s="160" t="s">
        <v>597</v>
      </c>
      <c r="GR3" s="160" t="s">
        <v>624</v>
      </c>
      <c r="GS3" s="160" t="s">
        <v>592</v>
      </c>
      <c r="GT3" s="160" t="s">
        <v>597</v>
      </c>
      <c r="GU3" s="160" t="s">
        <v>592</v>
      </c>
      <c r="GV3" s="160" t="s">
        <v>627</v>
      </c>
      <c r="GW3" s="160" t="s">
        <v>630</v>
      </c>
      <c r="GX3" s="160" t="s">
        <v>612</v>
      </c>
      <c r="GY3" s="160" t="s">
        <v>632</v>
      </c>
      <c r="GZ3" s="160" t="s">
        <v>592</v>
      </c>
      <c r="HA3" s="160" t="s">
        <v>627</v>
      </c>
      <c r="HB3" s="160" t="s">
        <v>630</v>
      </c>
      <c r="HC3" s="160" t="s">
        <v>612</v>
      </c>
      <c r="HD3" s="160" t="s">
        <v>632</v>
      </c>
      <c r="HE3" s="160" t="s">
        <v>592</v>
      </c>
      <c r="HF3" s="160" t="s">
        <v>627</v>
      </c>
      <c r="HG3" s="160" t="s">
        <v>630</v>
      </c>
      <c r="HH3" s="160" t="s">
        <v>612</v>
      </c>
      <c r="HI3" s="160" t="s">
        <v>632</v>
      </c>
      <c r="HJ3" s="160" t="s">
        <v>592</v>
      </c>
      <c r="HK3" s="160" t="s">
        <v>627</v>
      </c>
      <c r="HL3" s="160" t="s">
        <v>630</v>
      </c>
      <c r="HM3" s="160" t="s">
        <v>612</v>
      </c>
      <c r="HN3" s="160" t="s">
        <v>632</v>
      </c>
      <c r="HO3" s="160" t="s">
        <v>592</v>
      </c>
      <c r="HP3" s="160" t="s">
        <v>627</v>
      </c>
      <c r="HQ3" s="160" t="s">
        <v>630</v>
      </c>
      <c r="HR3" s="160" t="s">
        <v>612</v>
      </c>
      <c r="HS3" s="160" t="s">
        <v>632</v>
      </c>
      <c r="HT3" s="160" t="s">
        <v>592</v>
      </c>
      <c r="HU3" s="160" t="s">
        <v>627</v>
      </c>
      <c r="HV3" s="160" t="s">
        <v>630</v>
      </c>
      <c r="HW3" s="160" t="s">
        <v>612</v>
      </c>
      <c r="HX3" s="160" t="s">
        <v>632</v>
      </c>
      <c r="HY3" s="160" t="s">
        <v>592</v>
      </c>
      <c r="HZ3" s="160" t="s">
        <v>627</v>
      </c>
      <c r="IA3" s="160" t="s">
        <v>630</v>
      </c>
      <c r="IB3" s="160" t="s">
        <v>612</v>
      </c>
      <c r="IC3" s="160" t="s">
        <v>632</v>
      </c>
      <c r="ID3" s="160" t="s">
        <v>592</v>
      </c>
      <c r="IE3" s="160" t="s">
        <v>627</v>
      </c>
      <c r="IF3" s="160" t="s">
        <v>630</v>
      </c>
      <c r="IG3" s="160" t="s">
        <v>612</v>
      </c>
      <c r="IH3" s="160" t="s">
        <v>632</v>
      </c>
      <c r="II3" s="160" t="s">
        <v>592</v>
      </c>
      <c r="IJ3" s="160" t="s">
        <v>632</v>
      </c>
      <c r="IK3" s="160" t="s">
        <v>592</v>
      </c>
      <c r="IL3" s="160" t="s">
        <v>592</v>
      </c>
      <c r="IM3" s="160" t="s">
        <v>597</v>
      </c>
      <c r="IN3" s="160" t="s">
        <v>618</v>
      </c>
      <c r="IO3" s="160" t="s">
        <v>592</v>
      </c>
      <c r="IP3" s="160" t="s">
        <v>597</v>
      </c>
      <c r="IQ3" s="160" t="s">
        <v>592</v>
      </c>
      <c r="IR3" s="160" t="s">
        <v>597</v>
      </c>
      <c r="IS3" s="160" t="s">
        <v>624</v>
      </c>
      <c r="IT3" s="160" t="s">
        <v>592</v>
      </c>
      <c r="IU3" s="160" t="s">
        <v>597</v>
      </c>
      <c r="IV3" s="160" t="s">
        <v>592</v>
      </c>
      <c r="IW3" s="160" t="s">
        <v>627</v>
      </c>
      <c r="IX3" s="160" t="s">
        <v>630</v>
      </c>
      <c r="IY3" s="160" t="s">
        <v>612</v>
      </c>
      <c r="IZ3" s="160" t="s">
        <v>632</v>
      </c>
      <c r="JA3" s="160" t="s">
        <v>592</v>
      </c>
      <c r="JB3" s="160" t="s">
        <v>627</v>
      </c>
      <c r="JC3" s="160" t="s">
        <v>630</v>
      </c>
      <c r="JD3" s="160" t="s">
        <v>612</v>
      </c>
      <c r="JE3" s="160" t="s">
        <v>632</v>
      </c>
      <c r="JF3" s="160" t="s">
        <v>592</v>
      </c>
      <c r="JG3" s="160" t="s">
        <v>627</v>
      </c>
      <c r="JH3" s="160" t="s">
        <v>630</v>
      </c>
      <c r="JI3" s="160" t="s">
        <v>612</v>
      </c>
      <c r="JJ3" s="160" t="s">
        <v>632</v>
      </c>
      <c r="JK3" s="160" t="s">
        <v>592</v>
      </c>
      <c r="JL3" s="160" t="s">
        <v>627</v>
      </c>
      <c r="JM3" s="160" t="s">
        <v>630</v>
      </c>
      <c r="JN3" s="160" t="s">
        <v>612</v>
      </c>
      <c r="JO3" s="160" t="s">
        <v>632</v>
      </c>
      <c r="JP3" s="160" t="s">
        <v>592</v>
      </c>
      <c r="JQ3" s="160" t="s">
        <v>627</v>
      </c>
      <c r="JR3" s="160" t="s">
        <v>630</v>
      </c>
      <c r="JS3" s="160" t="s">
        <v>612</v>
      </c>
      <c r="JT3" s="160" t="s">
        <v>632</v>
      </c>
      <c r="JU3" s="160" t="s">
        <v>592</v>
      </c>
      <c r="JV3" s="160" t="s">
        <v>627</v>
      </c>
      <c r="JW3" s="160" t="s">
        <v>630</v>
      </c>
      <c r="JX3" s="160" t="s">
        <v>612</v>
      </c>
      <c r="JY3" s="160" t="s">
        <v>632</v>
      </c>
      <c r="JZ3" s="160" t="s">
        <v>592</v>
      </c>
      <c r="KA3" s="160" t="s">
        <v>627</v>
      </c>
      <c r="KB3" s="160" t="s">
        <v>630</v>
      </c>
      <c r="KC3" s="160" t="s">
        <v>612</v>
      </c>
      <c r="KD3" s="160" t="s">
        <v>632</v>
      </c>
      <c r="KE3" s="160" t="s">
        <v>592</v>
      </c>
      <c r="KF3" s="160" t="s">
        <v>627</v>
      </c>
      <c r="KG3" s="160" t="s">
        <v>630</v>
      </c>
      <c r="KH3" s="160" t="s">
        <v>612</v>
      </c>
      <c r="KI3" s="160" t="s">
        <v>632</v>
      </c>
      <c r="KJ3" s="160" t="s">
        <v>592</v>
      </c>
      <c r="KK3" s="160" t="s">
        <v>632</v>
      </c>
      <c r="KL3" s="160" t="s">
        <v>592</v>
      </c>
      <c r="KM3" s="160" t="s">
        <v>627</v>
      </c>
      <c r="KN3" s="160" t="s">
        <v>645</v>
      </c>
      <c r="KO3" s="160" t="s">
        <v>603</v>
      </c>
      <c r="KP3" s="160" t="s">
        <v>592</v>
      </c>
      <c r="KQ3" s="160" t="s">
        <v>627</v>
      </c>
      <c r="KR3" s="160" t="s">
        <v>645</v>
      </c>
      <c r="KS3" s="160" t="s">
        <v>646</v>
      </c>
      <c r="KT3" s="160" t="s">
        <v>647</v>
      </c>
      <c r="KU3" s="160" t="s">
        <v>603</v>
      </c>
      <c r="KV3" s="160" t="s">
        <v>592</v>
      </c>
      <c r="KW3" s="160" t="s">
        <v>627</v>
      </c>
      <c r="KX3" s="160" t="s">
        <v>645</v>
      </c>
      <c r="KY3" s="160" t="s">
        <v>646</v>
      </c>
      <c r="KZ3" s="160" t="s">
        <v>647</v>
      </c>
      <c r="LA3" s="160" t="s">
        <v>603</v>
      </c>
      <c r="LB3" s="160" t="s">
        <v>592</v>
      </c>
      <c r="LC3" s="160" t="s">
        <v>627</v>
      </c>
      <c r="LD3" s="160" t="s">
        <v>645</v>
      </c>
      <c r="LE3" s="160" t="s">
        <v>646</v>
      </c>
      <c r="LF3" s="160" t="s">
        <v>647</v>
      </c>
      <c r="LG3" s="160" t="s">
        <v>603</v>
      </c>
      <c r="LH3" s="160" t="s">
        <v>592</v>
      </c>
      <c r="LI3" s="160" t="s">
        <v>627</v>
      </c>
      <c r="LJ3" s="160" t="s">
        <v>645</v>
      </c>
      <c r="LK3" s="160" t="s">
        <v>646</v>
      </c>
      <c r="LL3" s="160" t="s">
        <v>647</v>
      </c>
      <c r="LM3" s="160" t="s">
        <v>603</v>
      </c>
      <c r="LN3" s="160" t="s">
        <v>592</v>
      </c>
      <c r="LO3" s="160" t="s">
        <v>627</v>
      </c>
      <c r="LP3" s="160" t="s">
        <v>645</v>
      </c>
      <c r="LQ3" s="160" t="s">
        <v>646</v>
      </c>
      <c r="LR3" s="160" t="s">
        <v>647</v>
      </c>
      <c r="LS3" s="160" t="s">
        <v>603</v>
      </c>
      <c r="LT3" s="160" t="s">
        <v>592</v>
      </c>
      <c r="LU3" s="160" t="s">
        <v>627</v>
      </c>
      <c r="LV3" s="160" t="s">
        <v>645</v>
      </c>
      <c r="LW3" s="160" t="s">
        <v>646</v>
      </c>
      <c r="LX3" s="160" t="s">
        <v>647</v>
      </c>
      <c r="LY3" s="160" t="s">
        <v>603</v>
      </c>
      <c r="LZ3" s="160" t="s">
        <v>592</v>
      </c>
      <c r="MA3" s="160" t="s">
        <v>627</v>
      </c>
      <c r="MB3" s="160" t="s">
        <v>645</v>
      </c>
      <c r="MC3" s="160" t="s">
        <v>646</v>
      </c>
      <c r="MD3" s="160" t="s">
        <v>647</v>
      </c>
      <c r="ME3" s="160" t="s">
        <v>647</v>
      </c>
      <c r="MF3" s="160" t="s">
        <v>647</v>
      </c>
    </row>
    <row r="4" spans="1:344" s="160" customFormat="1" ht="18" customHeight="1" x14ac:dyDescent="0.4">
      <c r="A4" s="160" t="s">
        <v>544</v>
      </c>
      <c r="B4" s="160">
        <v>6</v>
      </c>
      <c r="C4" s="160">
        <v>5</v>
      </c>
      <c r="D4" s="160">
        <v>7</v>
      </c>
      <c r="E4" s="160">
        <v>8</v>
      </c>
      <c r="F4" s="160">
        <v>10</v>
      </c>
      <c r="G4" s="160">
        <v>11</v>
      </c>
      <c r="H4" s="160">
        <v>12</v>
      </c>
      <c r="I4" s="160">
        <v>12</v>
      </c>
      <c r="J4" s="160">
        <v>13</v>
      </c>
      <c r="K4" s="160">
        <v>14</v>
      </c>
      <c r="L4" s="160">
        <v>15</v>
      </c>
      <c r="M4" s="160">
        <v>18</v>
      </c>
      <c r="N4" s="160">
        <v>18</v>
      </c>
      <c r="O4" s="160">
        <v>19</v>
      </c>
      <c r="P4" s="160">
        <v>19</v>
      </c>
      <c r="Q4" s="160">
        <v>20</v>
      </c>
      <c r="R4" s="160">
        <v>21</v>
      </c>
      <c r="S4" s="160">
        <v>21</v>
      </c>
      <c r="T4" s="160">
        <v>22</v>
      </c>
      <c r="U4" s="160">
        <v>23</v>
      </c>
      <c r="V4" s="160">
        <v>24</v>
      </c>
      <c r="W4" s="160">
        <v>25</v>
      </c>
      <c r="X4" s="160">
        <v>25</v>
      </c>
      <c r="Y4" s="160">
        <v>26</v>
      </c>
      <c r="Z4" s="160">
        <v>5</v>
      </c>
      <c r="AA4" s="160">
        <v>6</v>
      </c>
      <c r="AB4" s="160">
        <v>7</v>
      </c>
      <c r="AC4" s="160">
        <v>7</v>
      </c>
      <c r="AD4" s="160">
        <v>8</v>
      </c>
      <c r="AE4" s="160">
        <v>9</v>
      </c>
      <c r="AF4" s="160">
        <v>10</v>
      </c>
      <c r="AG4" s="160">
        <v>10</v>
      </c>
      <c r="AH4" s="160">
        <v>11</v>
      </c>
      <c r="AI4" s="160">
        <v>15</v>
      </c>
      <c r="AJ4" s="160">
        <v>15</v>
      </c>
      <c r="AK4" s="160">
        <v>15</v>
      </c>
      <c r="AL4" s="160">
        <v>15</v>
      </c>
      <c r="AM4" s="160">
        <v>15</v>
      </c>
      <c r="AN4" s="160">
        <v>15</v>
      </c>
      <c r="AO4" s="160">
        <v>15</v>
      </c>
      <c r="AP4" s="160">
        <v>16</v>
      </c>
      <c r="AQ4" s="160">
        <v>16</v>
      </c>
      <c r="AR4" s="160">
        <v>16</v>
      </c>
      <c r="AS4" s="160">
        <v>16</v>
      </c>
      <c r="AT4" s="160">
        <v>16</v>
      </c>
      <c r="AU4" s="160">
        <v>16</v>
      </c>
      <c r="AV4" s="160">
        <v>16</v>
      </c>
      <c r="AW4" s="160">
        <v>17</v>
      </c>
      <c r="AX4" s="160">
        <v>17</v>
      </c>
      <c r="AY4" s="160">
        <v>17</v>
      </c>
      <c r="AZ4" s="160">
        <v>17</v>
      </c>
      <c r="BA4" s="160">
        <v>17</v>
      </c>
      <c r="BB4" s="160">
        <v>17</v>
      </c>
      <c r="BC4" s="160">
        <v>17</v>
      </c>
      <c r="BD4" s="160">
        <v>18</v>
      </c>
      <c r="BE4" s="160">
        <v>18</v>
      </c>
      <c r="BF4" s="160">
        <v>18</v>
      </c>
      <c r="BG4" s="160">
        <v>18</v>
      </c>
      <c r="BH4" s="160">
        <v>18</v>
      </c>
      <c r="BI4" s="160">
        <v>18</v>
      </c>
      <c r="BJ4" s="160">
        <v>18</v>
      </c>
      <c r="BK4" s="160">
        <v>19</v>
      </c>
      <c r="BL4" s="160">
        <v>19</v>
      </c>
      <c r="BM4" s="160">
        <v>19</v>
      </c>
      <c r="BN4" s="160">
        <v>19</v>
      </c>
      <c r="BO4" s="160">
        <v>19</v>
      </c>
      <c r="BP4" s="160">
        <v>19</v>
      </c>
      <c r="BQ4" s="160">
        <v>19</v>
      </c>
      <c r="BR4" s="160">
        <v>20</v>
      </c>
      <c r="BS4" s="160">
        <v>20</v>
      </c>
      <c r="BT4" s="160">
        <v>20</v>
      </c>
      <c r="BU4" s="160">
        <v>20</v>
      </c>
      <c r="BV4" s="160">
        <v>20</v>
      </c>
      <c r="BW4" s="160">
        <v>20</v>
      </c>
      <c r="BX4" s="160">
        <v>20</v>
      </c>
      <c r="BY4" s="160">
        <v>21</v>
      </c>
      <c r="BZ4" s="160">
        <v>21</v>
      </c>
      <c r="CA4" s="160">
        <v>21</v>
      </c>
      <c r="CB4" s="160">
        <v>21</v>
      </c>
      <c r="CC4" s="160">
        <v>21</v>
      </c>
      <c r="CD4" s="160">
        <v>21</v>
      </c>
      <c r="CE4" s="160">
        <v>21</v>
      </c>
      <c r="CF4" s="160">
        <v>22</v>
      </c>
      <c r="CG4" s="160">
        <v>22</v>
      </c>
      <c r="CH4" s="160">
        <v>22</v>
      </c>
      <c r="CI4" s="160">
        <v>22</v>
      </c>
      <c r="CJ4" s="160">
        <v>22</v>
      </c>
      <c r="CK4" s="160">
        <v>22</v>
      </c>
      <c r="CL4" s="160">
        <v>22</v>
      </c>
      <c r="CM4" s="160">
        <v>23</v>
      </c>
      <c r="CN4" s="160">
        <v>23</v>
      </c>
      <c r="CO4" s="160">
        <v>23</v>
      </c>
      <c r="CP4" s="160">
        <v>23</v>
      </c>
      <c r="CQ4" s="160">
        <v>23</v>
      </c>
      <c r="CR4" s="160">
        <v>23</v>
      </c>
      <c r="CS4" s="160">
        <v>23</v>
      </c>
      <c r="CT4" s="160">
        <v>24</v>
      </c>
      <c r="CU4" s="160">
        <v>24</v>
      </c>
      <c r="CV4" s="160">
        <v>24</v>
      </c>
      <c r="CW4" s="160">
        <v>24</v>
      </c>
      <c r="CX4" s="160">
        <v>24</v>
      </c>
      <c r="CY4" s="160">
        <v>24</v>
      </c>
      <c r="CZ4" s="160">
        <v>24</v>
      </c>
      <c r="DA4" s="160">
        <v>25</v>
      </c>
      <c r="DB4" s="160">
        <v>25</v>
      </c>
      <c r="DC4" s="160">
        <v>25</v>
      </c>
      <c r="DD4" s="160">
        <v>25</v>
      </c>
      <c r="DE4" s="160">
        <v>25</v>
      </c>
      <c r="DF4" s="160">
        <v>25</v>
      </c>
      <c r="DG4" s="160">
        <v>25</v>
      </c>
      <c r="DH4" s="160">
        <v>26</v>
      </c>
      <c r="DI4" s="160">
        <v>26</v>
      </c>
      <c r="DJ4" s="160">
        <v>26</v>
      </c>
      <c r="DK4" s="160">
        <v>26</v>
      </c>
      <c r="DL4" s="160">
        <v>26</v>
      </c>
      <c r="DM4" s="160">
        <v>26</v>
      </c>
      <c r="DN4" s="160">
        <v>26</v>
      </c>
      <c r="DO4" s="160">
        <v>27</v>
      </c>
      <c r="DP4" s="160">
        <v>27</v>
      </c>
      <c r="DQ4" s="160">
        <v>27</v>
      </c>
      <c r="DR4" s="160">
        <v>27</v>
      </c>
      <c r="DS4" s="160">
        <v>27</v>
      </c>
      <c r="DT4" s="160">
        <v>27</v>
      </c>
      <c r="DU4" s="160">
        <v>27</v>
      </c>
      <c r="DV4" s="160">
        <v>28</v>
      </c>
      <c r="DW4" s="160">
        <v>28</v>
      </c>
      <c r="DX4" s="160">
        <v>28</v>
      </c>
      <c r="DY4" s="160">
        <v>28</v>
      </c>
      <c r="DZ4" s="160">
        <v>28</v>
      </c>
      <c r="EA4" s="160">
        <v>28</v>
      </c>
      <c r="EB4" s="160">
        <v>28</v>
      </c>
      <c r="EC4" s="160">
        <v>29</v>
      </c>
      <c r="ED4" s="160">
        <v>29</v>
      </c>
      <c r="EE4" s="160">
        <v>29</v>
      </c>
      <c r="EF4" s="160">
        <v>29</v>
      </c>
      <c r="EG4" s="160">
        <v>29</v>
      </c>
      <c r="EH4" s="160">
        <v>29</v>
      </c>
      <c r="EI4" s="160">
        <v>29</v>
      </c>
      <c r="EJ4" s="160">
        <v>9</v>
      </c>
      <c r="EK4" s="160">
        <v>9</v>
      </c>
      <c r="EL4" s="160">
        <v>9</v>
      </c>
      <c r="EM4" s="160">
        <v>10</v>
      </c>
      <c r="EN4" s="160">
        <v>10</v>
      </c>
      <c r="EO4" s="160">
        <v>11</v>
      </c>
      <c r="EP4" s="160">
        <v>11</v>
      </c>
      <c r="EQ4" s="160">
        <v>12</v>
      </c>
      <c r="ER4" s="160">
        <v>13</v>
      </c>
      <c r="ES4" s="160">
        <v>13</v>
      </c>
      <c r="ET4" s="160">
        <v>15</v>
      </c>
      <c r="EU4" s="160">
        <v>15</v>
      </c>
      <c r="EV4" s="160">
        <v>15</v>
      </c>
      <c r="EW4" s="160">
        <v>15</v>
      </c>
      <c r="EX4" s="160">
        <v>15</v>
      </c>
      <c r="EY4" s="160">
        <v>16</v>
      </c>
      <c r="EZ4" s="160">
        <v>16</v>
      </c>
      <c r="FA4" s="160">
        <v>16</v>
      </c>
      <c r="FB4" s="160">
        <v>16</v>
      </c>
      <c r="FC4" s="160">
        <v>16</v>
      </c>
      <c r="FD4" s="160">
        <v>17</v>
      </c>
      <c r="FE4" s="160">
        <v>17</v>
      </c>
      <c r="FF4" s="160">
        <v>17</v>
      </c>
      <c r="FG4" s="160">
        <v>17</v>
      </c>
      <c r="FH4" s="160">
        <v>17</v>
      </c>
      <c r="FI4" s="160">
        <v>18</v>
      </c>
      <c r="FJ4" s="160">
        <v>18</v>
      </c>
      <c r="FK4" s="160">
        <v>18</v>
      </c>
      <c r="FL4" s="160">
        <v>18</v>
      </c>
      <c r="FM4" s="160">
        <v>18</v>
      </c>
      <c r="FN4" s="160">
        <v>19</v>
      </c>
      <c r="FO4" s="160">
        <v>19</v>
      </c>
      <c r="FP4" s="160">
        <v>19</v>
      </c>
      <c r="FQ4" s="160">
        <v>19</v>
      </c>
      <c r="FR4" s="160">
        <v>19</v>
      </c>
      <c r="FS4" s="160">
        <v>20</v>
      </c>
      <c r="FT4" s="160">
        <v>20</v>
      </c>
      <c r="FU4" s="160">
        <v>20</v>
      </c>
      <c r="FV4" s="160">
        <v>20</v>
      </c>
      <c r="FW4" s="160">
        <v>20</v>
      </c>
      <c r="FX4" s="160">
        <v>21</v>
      </c>
      <c r="FY4" s="160">
        <v>21</v>
      </c>
      <c r="FZ4" s="160">
        <v>21</v>
      </c>
      <c r="GA4" s="160">
        <v>21</v>
      </c>
      <c r="GB4" s="160">
        <v>21</v>
      </c>
      <c r="GC4" s="160">
        <v>22</v>
      </c>
      <c r="GD4" s="160">
        <v>22</v>
      </c>
      <c r="GE4" s="160">
        <v>22</v>
      </c>
      <c r="GF4" s="160">
        <v>22</v>
      </c>
      <c r="GG4" s="160">
        <v>22</v>
      </c>
      <c r="GH4" s="160">
        <v>23</v>
      </c>
      <c r="GI4" s="160">
        <v>23</v>
      </c>
      <c r="GJ4" s="160">
        <v>25</v>
      </c>
      <c r="GK4" s="160">
        <v>28</v>
      </c>
      <c r="GL4" s="160">
        <v>28</v>
      </c>
      <c r="GM4" s="160">
        <v>28</v>
      </c>
      <c r="GN4" s="160">
        <v>29</v>
      </c>
      <c r="GO4" s="160">
        <v>29</v>
      </c>
      <c r="GP4" s="160">
        <v>30</v>
      </c>
      <c r="GQ4" s="160">
        <v>30</v>
      </c>
      <c r="GR4" s="160">
        <v>31</v>
      </c>
      <c r="GS4" s="160">
        <v>32</v>
      </c>
      <c r="GT4" s="160">
        <v>32</v>
      </c>
      <c r="GU4" s="160">
        <v>34</v>
      </c>
      <c r="GV4" s="160">
        <v>34</v>
      </c>
      <c r="GW4" s="160">
        <v>34</v>
      </c>
      <c r="GX4" s="160">
        <v>34</v>
      </c>
      <c r="GY4" s="160">
        <v>34</v>
      </c>
      <c r="GZ4" s="160">
        <v>35</v>
      </c>
      <c r="HA4" s="160">
        <v>35</v>
      </c>
      <c r="HB4" s="160">
        <v>35</v>
      </c>
      <c r="HC4" s="160">
        <v>35</v>
      </c>
      <c r="HD4" s="160">
        <v>35</v>
      </c>
      <c r="HE4" s="160">
        <v>36</v>
      </c>
      <c r="HF4" s="160">
        <v>36</v>
      </c>
      <c r="HG4" s="160">
        <v>36</v>
      </c>
      <c r="HH4" s="160">
        <v>36</v>
      </c>
      <c r="HI4" s="160">
        <v>36</v>
      </c>
      <c r="HJ4" s="160">
        <v>37</v>
      </c>
      <c r="HK4" s="160">
        <v>37</v>
      </c>
      <c r="HL4" s="160">
        <v>37</v>
      </c>
      <c r="HM4" s="160">
        <v>37</v>
      </c>
      <c r="HN4" s="160">
        <v>37</v>
      </c>
      <c r="HO4" s="160">
        <v>38</v>
      </c>
      <c r="HP4" s="160">
        <v>38</v>
      </c>
      <c r="HQ4" s="160">
        <v>38</v>
      </c>
      <c r="HR4" s="160">
        <v>38</v>
      </c>
      <c r="HS4" s="160">
        <v>38</v>
      </c>
      <c r="HT4" s="160">
        <v>39</v>
      </c>
      <c r="HU4" s="160">
        <v>39</v>
      </c>
      <c r="HV4" s="160">
        <v>39</v>
      </c>
      <c r="HW4" s="160">
        <v>39</v>
      </c>
      <c r="HX4" s="160">
        <v>39</v>
      </c>
      <c r="HY4" s="160">
        <v>40</v>
      </c>
      <c r="HZ4" s="160">
        <v>40</v>
      </c>
      <c r="IA4" s="160">
        <v>40</v>
      </c>
      <c r="IB4" s="160">
        <v>40</v>
      </c>
      <c r="IC4" s="160">
        <v>40</v>
      </c>
      <c r="ID4" s="160">
        <v>41</v>
      </c>
      <c r="IE4" s="160">
        <v>41</v>
      </c>
      <c r="IF4" s="160">
        <v>41</v>
      </c>
      <c r="IG4" s="160">
        <v>41</v>
      </c>
      <c r="IH4" s="160">
        <v>41</v>
      </c>
      <c r="II4" s="160">
        <v>42</v>
      </c>
      <c r="IJ4" s="160">
        <v>42</v>
      </c>
      <c r="IK4" s="160">
        <v>44</v>
      </c>
      <c r="IL4" s="160">
        <v>46</v>
      </c>
      <c r="IM4" s="160">
        <v>46</v>
      </c>
      <c r="IN4" s="160">
        <v>46</v>
      </c>
      <c r="IO4" s="160">
        <v>47</v>
      </c>
      <c r="IP4" s="160">
        <v>47</v>
      </c>
      <c r="IQ4" s="160">
        <v>48</v>
      </c>
      <c r="IR4" s="160">
        <v>48</v>
      </c>
      <c r="IS4" s="160">
        <v>49</v>
      </c>
      <c r="IT4" s="160">
        <v>50</v>
      </c>
      <c r="IU4" s="160">
        <v>50</v>
      </c>
      <c r="IV4" s="160">
        <v>52</v>
      </c>
      <c r="IW4" s="160">
        <v>52</v>
      </c>
      <c r="IX4" s="160">
        <v>52</v>
      </c>
      <c r="IY4" s="160">
        <v>52</v>
      </c>
      <c r="IZ4" s="160">
        <v>52</v>
      </c>
      <c r="JA4" s="160">
        <v>53</v>
      </c>
      <c r="JB4" s="160">
        <v>53</v>
      </c>
      <c r="JC4" s="160">
        <v>53</v>
      </c>
      <c r="JD4" s="160">
        <v>53</v>
      </c>
      <c r="JE4" s="160">
        <v>53</v>
      </c>
      <c r="JF4" s="160">
        <v>54</v>
      </c>
      <c r="JG4" s="160">
        <v>54</v>
      </c>
      <c r="JH4" s="160">
        <v>54</v>
      </c>
      <c r="JI4" s="160">
        <v>54</v>
      </c>
      <c r="JJ4" s="160">
        <v>54</v>
      </c>
      <c r="JK4" s="160">
        <v>55</v>
      </c>
      <c r="JL4" s="160">
        <v>55</v>
      </c>
      <c r="JM4" s="160">
        <v>55</v>
      </c>
      <c r="JN4" s="160">
        <v>55</v>
      </c>
      <c r="JO4" s="160">
        <v>55</v>
      </c>
      <c r="JP4" s="160">
        <v>56</v>
      </c>
      <c r="JQ4" s="160">
        <v>56</v>
      </c>
      <c r="JR4" s="160">
        <v>56</v>
      </c>
      <c r="JS4" s="160">
        <v>56</v>
      </c>
      <c r="JT4" s="160">
        <v>56</v>
      </c>
      <c r="JU4" s="160">
        <v>57</v>
      </c>
      <c r="JV4" s="160">
        <v>57</v>
      </c>
      <c r="JW4" s="160">
        <v>57</v>
      </c>
      <c r="JX4" s="160">
        <v>57</v>
      </c>
      <c r="JY4" s="160">
        <v>57</v>
      </c>
      <c r="JZ4" s="160">
        <v>58</v>
      </c>
      <c r="KA4" s="160">
        <v>58</v>
      </c>
      <c r="KB4" s="160">
        <v>58</v>
      </c>
      <c r="KC4" s="160">
        <v>58</v>
      </c>
      <c r="KD4" s="160">
        <v>58</v>
      </c>
      <c r="KE4" s="160">
        <v>59</v>
      </c>
      <c r="KF4" s="160">
        <v>59</v>
      </c>
      <c r="KG4" s="160">
        <v>59</v>
      </c>
      <c r="KH4" s="160">
        <v>59</v>
      </c>
      <c r="KI4" s="160">
        <v>59</v>
      </c>
      <c r="KJ4" s="160">
        <v>60</v>
      </c>
      <c r="KK4" s="160">
        <v>60</v>
      </c>
      <c r="KL4" s="160">
        <v>62</v>
      </c>
      <c r="KM4" s="160">
        <v>88</v>
      </c>
      <c r="KN4" s="160">
        <v>88</v>
      </c>
      <c r="KO4" s="160">
        <v>96</v>
      </c>
      <c r="KP4" s="160">
        <v>96</v>
      </c>
      <c r="KQ4" s="160">
        <v>96</v>
      </c>
      <c r="KR4" s="160">
        <v>96</v>
      </c>
      <c r="KS4" s="160">
        <v>96</v>
      </c>
      <c r="KT4" s="160">
        <v>96</v>
      </c>
      <c r="KU4" s="160">
        <v>97</v>
      </c>
      <c r="KV4" s="160">
        <v>97</v>
      </c>
      <c r="KW4" s="160">
        <v>97</v>
      </c>
      <c r="KX4" s="160">
        <v>97</v>
      </c>
      <c r="KY4" s="160">
        <v>97</v>
      </c>
      <c r="KZ4" s="160">
        <v>97</v>
      </c>
      <c r="LA4" s="160">
        <v>98</v>
      </c>
      <c r="LB4" s="160">
        <v>98</v>
      </c>
      <c r="LC4" s="160">
        <v>98</v>
      </c>
      <c r="LD4" s="160">
        <v>98</v>
      </c>
      <c r="LE4" s="160">
        <v>98</v>
      </c>
      <c r="LF4" s="160">
        <v>98</v>
      </c>
      <c r="LG4" s="160">
        <v>99</v>
      </c>
      <c r="LH4" s="160">
        <v>99</v>
      </c>
      <c r="LI4" s="160">
        <v>99</v>
      </c>
      <c r="LJ4" s="160">
        <v>99</v>
      </c>
      <c r="LK4" s="160">
        <v>99</v>
      </c>
      <c r="LL4" s="160">
        <v>99</v>
      </c>
      <c r="LM4" s="160">
        <v>100</v>
      </c>
      <c r="LN4" s="160">
        <v>100</v>
      </c>
      <c r="LO4" s="160">
        <v>100</v>
      </c>
      <c r="LP4" s="160">
        <v>100</v>
      </c>
      <c r="LQ4" s="160">
        <v>100</v>
      </c>
      <c r="LR4" s="160">
        <v>100</v>
      </c>
      <c r="LS4" s="160">
        <v>101</v>
      </c>
      <c r="LT4" s="160">
        <v>101</v>
      </c>
      <c r="LU4" s="160">
        <v>101</v>
      </c>
      <c r="LV4" s="160">
        <v>101</v>
      </c>
      <c r="LW4" s="160">
        <v>101</v>
      </c>
      <c r="LX4" s="160">
        <v>101</v>
      </c>
      <c r="LY4" s="160">
        <v>102</v>
      </c>
      <c r="LZ4" s="160">
        <v>102</v>
      </c>
      <c r="MA4" s="160">
        <v>102</v>
      </c>
      <c r="MB4" s="160">
        <v>102</v>
      </c>
      <c r="MC4" s="160">
        <v>102</v>
      </c>
      <c r="MD4" s="160">
        <v>102</v>
      </c>
      <c r="ME4" s="160">
        <v>103</v>
      </c>
      <c r="MF4" s="160">
        <v>108</v>
      </c>
    </row>
    <row r="5" spans="1:344" ht="18" customHeight="1" x14ac:dyDescent="0.4">
      <c r="A5" s="1" t="s">
        <v>546</v>
      </c>
      <c r="B5" s="1">
        <f t="shared" ref="B5:F5" ca="1" si="0">INDIRECT(B1&amp;B3&amp;B4)</f>
        <v>0</v>
      </c>
      <c r="C5" s="1">
        <f t="shared" ca="1" si="0"/>
        <v>0</v>
      </c>
      <c r="D5" s="1">
        <f t="shared" ca="1" si="0"/>
        <v>0</v>
      </c>
      <c r="E5" s="1">
        <f t="shared" ca="1" si="0"/>
        <v>0</v>
      </c>
      <c r="F5" s="1">
        <f t="shared" ca="1" si="0"/>
        <v>0</v>
      </c>
      <c r="G5" s="1">
        <f ca="1">INDIRECT(G1&amp;G3&amp;G4)</f>
        <v>0</v>
      </c>
      <c r="H5" s="1" t="str">
        <f t="shared" ref="H5" ca="1" si="1">INDIRECT(H1&amp;H3&amp;H4)</f>
        <v>引継ぎOK</v>
      </c>
      <c r="I5" s="1">
        <f t="shared" ref="I5" ca="1" si="2">INDIRECT(I1&amp;I3&amp;I4)</f>
        <v>0</v>
      </c>
      <c r="J5" s="1">
        <f t="shared" ref="J5" ca="1" si="3">INDIRECT(J1&amp;J3&amp;J4)</f>
        <v>0</v>
      </c>
      <c r="K5" s="1">
        <f t="shared" ref="K5" ca="1" si="4">INDIRECT(K1&amp;K3&amp;K4)</f>
        <v>0</v>
      </c>
      <c r="L5" s="1">
        <f t="shared" ref="L5:M5" ca="1" si="5">INDIRECT(L1&amp;L3&amp;L4)</f>
        <v>0</v>
      </c>
      <c r="M5" s="1">
        <f t="shared" ca="1" si="5"/>
        <v>0</v>
      </c>
      <c r="N5" s="1">
        <f t="shared" ref="N5" ca="1" si="6">INDIRECT(N1&amp;N3&amp;N4)</f>
        <v>0</v>
      </c>
      <c r="O5" s="1">
        <f t="shared" ref="O5" ca="1" si="7">INDIRECT(O1&amp;O3&amp;O4)</f>
        <v>0</v>
      </c>
      <c r="P5" s="1">
        <f t="shared" ref="P5" ca="1" si="8">INDIRECT(P1&amp;P3&amp;P4)</f>
        <v>0</v>
      </c>
      <c r="Q5" s="1">
        <f t="shared" ref="Q5" ca="1" si="9">INDIRECT(Q1&amp;Q3&amp;Q4)</f>
        <v>0</v>
      </c>
      <c r="R5" s="1">
        <f t="shared" ref="R5:S5" ca="1" si="10">INDIRECT(R1&amp;R3&amp;R4)</f>
        <v>0</v>
      </c>
      <c r="S5" s="1">
        <f t="shared" ca="1" si="10"/>
        <v>0</v>
      </c>
      <c r="T5" s="1">
        <f t="shared" ref="T5:AO5" ca="1" si="11">INDIRECT(T1&amp;T3&amp;T4)</f>
        <v>0</v>
      </c>
      <c r="U5" s="1">
        <f t="shared" ca="1" si="11"/>
        <v>0</v>
      </c>
      <c r="V5" s="1">
        <f t="shared" ca="1" si="11"/>
        <v>0</v>
      </c>
      <c r="W5" s="1">
        <f t="shared" ca="1" si="11"/>
        <v>0</v>
      </c>
      <c r="X5" s="1">
        <f t="shared" ca="1" si="11"/>
        <v>0</v>
      </c>
      <c r="Y5" s="1">
        <f t="shared" ca="1" si="11"/>
        <v>0</v>
      </c>
      <c r="Z5" s="1">
        <f t="shared" ca="1" si="11"/>
        <v>0</v>
      </c>
      <c r="AA5" s="1">
        <f t="shared" ca="1" si="11"/>
        <v>0</v>
      </c>
      <c r="AB5" s="1">
        <f t="shared" ca="1" si="11"/>
        <v>0</v>
      </c>
      <c r="AC5" s="1">
        <f t="shared" ca="1" si="11"/>
        <v>0</v>
      </c>
      <c r="AD5" s="1" t="str">
        <f t="shared" ca="1" si="11"/>
        <v>法人番号：</v>
      </c>
      <c r="AE5" s="1">
        <f t="shared" ca="1" si="11"/>
        <v>0</v>
      </c>
      <c r="AF5" s="1">
        <f t="shared" ca="1" si="11"/>
        <v>0</v>
      </c>
      <c r="AG5" s="1">
        <f t="shared" ca="1" si="11"/>
        <v>0</v>
      </c>
      <c r="AH5" s="1">
        <f t="shared" ca="1" si="11"/>
        <v>0</v>
      </c>
      <c r="AI5" s="1">
        <f t="shared" ca="1" si="11"/>
        <v>0</v>
      </c>
      <c r="AJ5" s="1">
        <f t="shared" ca="1" si="11"/>
        <v>0</v>
      </c>
      <c r="AK5" s="1">
        <f t="shared" ca="1" si="11"/>
        <v>0</v>
      </c>
      <c r="AL5" s="1">
        <f t="shared" ca="1" si="11"/>
        <v>0</v>
      </c>
      <c r="AM5" s="1">
        <f t="shared" ca="1" si="11"/>
        <v>0</v>
      </c>
      <c r="AN5" s="1">
        <f t="shared" ca="1" si="11"/>
        <v>0</v>
      </c>
      <c r="AO5" s="1">
        <f t="shared" ca="1" si="11"/>
        <v>0</v>
      </c>
      <c r="AP5" s="1">
        <f t="shared" ref="AP5:BC5" ca="1" si="12">INDIRECT(AP1&amp;AP3&amp;AP4)</f>
        <v>0</v>
      </c>
      <c r="AQ5" s="1">
        <f t="shared" ca="1" si="12"/>
        <v>0</v>
      </c>
      <c r="AR5" s="1">
        <f t="shared" ca="1" si="12"/>
        <v>0</v>
      </c>
      <c r="AS5" s="1">
        <f t="shared" ca="1" si="12"/>
        <v>0</v>
      </c>
      <c r="AT5" s="1">
        <f t="shared" ca="1" si="12"/>
        <v>0</v>
      </c>
      <c r="AU5" s="1">
        <f t="shared" ca="1" si="12"/>
        <v>0</v>
      </c>
      <c r="AV5" s="1">
        <f t="shared" ca="1" si="12"/>
        <v>0</v>
      </c>
      <c r="AW5" s="1">
        <f t="shared" ca="1" si="12"/>
        <v>0</v>
      </c>
      <c r="AX5" s="1">
        <f t="shared" ca="1" si="12"/>
        <v>0</v>
      </c>
      <c r="AY5" s="1">
        <f t="shared" ca="1" si="12"/>
        <v>0</v>
      </c>
      <c r="AZ5" s="1">
        <f t="shared" ca="1" si="12"/>
        <v>0</v>
      </c>
      <c r="BA5" s="1">
        <f t="shared" ca="1" si="12"/>
        <v>0</v>
      </c>
      <c r="BB5" s="1">
        <f t="shared" ca="1" si="12"/>
        <v>0</v>
      </c>
      <c r="BC5" s="1">
        <f t="shared" ca="1" si="12"/>
        <v>0</v>
      </c>
      <c r="BD5" s="1">
        <f t="shared" ref="BD5:BJ5" ca="1" si="13">INDIRECT(BD1&amp;BD3&amp;BD4)</f>
        <v>0</v>
      </c>
      <c r="BE5" s="1">
        <f t="shared" ca="1" si="13"/>
        <v>0</v>
      </c>
      <c r="BF5" s="1">
        <f t="shared" ca="1" si="13"/>
        <v>0</v>
      </c>
      <c r="BG5" s="1">
        <f t="shared" ca="1" si="13"/>
        <v>0</v>
      </c>
      <c r="BH5" s="1">
        <f t="shared" ca="1" si="13"/>
        <v>0</v>
      </c>
      <c r="BI5" s="1">
        <f t="shared" ca="1" si="13"/>
        <v>0</v>
      </c>
      <c r="BJ5" s="1">
        <f t="shared" ca="1" si="13"/>
        <v>0</v>
      </c>
      <c r="BK5" s="1">
        <f t="shared" ref="BK5:BQ5" ca="1" si="14">INDIRECT(BK1&amp;BK3&amp;BK4)</f>
        <v>0</v>
      </c>
      <c r="BL5" s="1">
        <f t="shared" ca="1" si="14"/>
        <v>0</v>
      </c>
      <c r="BM5" s="1">
        <f t="shared" ca="1" si="14"/>
        <v>0</v>
      </c>
      <c r="BN5" s="1">
        <f t="shared" ca="1" si="14"/>
        <v>0</v>
      </c>
      <c r="BO5" s="1">
        <f t="shared" ca="1" si="14"/>
        <v>0</v>
      </c>
      <c r="BP5" s="1">
        <f t="shared" ca="1" si="14"/>
        <v>0</v>
      </c>
      <c r="BQ5" s="1">
        <f t="shared" ca="1" si="14"/>
        <v>0</v>
      </c>
      <c r="BR5" s="1">
        <f t="shared" ref="BR5:BX5" ca="1" si="15">INDIRECT(BR1&amp;BR3&amp;BR4)</f>
        <v>0</v>
      </c>
      <c r="BS5" s="1">
        <f t="shared" ca="1" si="15"/>
        <v>0</v>
      </c>
      <c r="BT5" s="1">
        <f t="shared" ca="1" si="15"/>
        <v>0</v>
      </c>
      <c r="BU5" s="1">
        <f t="shared" ca="1" si="15"/>
        <v>0</v>
      </c>
      <c r="BV5" s="1">
        <f t="shared" ca="1" si="15"/>
        <v>0</v>
      </c>
      <c r="BW5" s="1">
        <f t="shared" ca="1" si="15"/>
        <v>0</v>
      </c>
      <c r="BX5" s="1">
        <f t="shared" ca="1" si="15"/>
        <v>0</v>
      </c>
      <c r="BY5" s="1">
        <f t="shared" ref="BY5:CE5" ca="1" si="16">INDIRECT(BY1&amp;BY3&amp;BY4)</f>
        <v>0</v>
      </c>
      <c r="BZ5" s="1">
        <f t="shared" ca="1" si="16"/>
        <v>0</v>
      </c>
      <c r="CA5" s="1">
        <f t="shared" ca="1" si="16"/>
        <v>0</v>
      </c>
      <c r="CB5" s="1">
        <f t="shared" ca="1" si="16"/>
        <v>0</v>
      </c>
      <c r="CC5" s="1">
        <f t="shared" ca="1" si="16"/>
        <v>0</v>
      </c>
      <c r="CD5" s="1">
        <f t="shared" ca="1" si="16"/>
        <v>0</v>
      </c>
      <c r="CE5" s="1">
        <f t="shared" ca="1" si="16"/>
        <v>0</v>
      </c>
      <c r="CF5" s="1">
        <f t="shared" ref="CF5:CL5" ca="1" si="17">INDIRECT(CF1&amp;CF3&amp;CF4)</f>
        <v>0</v>
      </c>
      <c r="CG5" s="1">
        <f t="shared" ca="1" si="17"/>
        <v>0</v>
      </c>
      <c r="CH5" s="1">
        <f t="shared" ca="1" si="17"/>
        <v>0</v>
      </c>
      <c r="CI5" s="1">
        <f t="shared" ca="1" si="17"/>
        <v>0</v>
      </c>
      <c r="CJ5" s="1">
        <f t="shared" ca="1" si="17"/>
        <v>0</v>
      </c>
      <c r="CK5" s="1">
        <f t="shared" ca="1" si="17"/>
        <v>0</v>
      </c>
      <c r="CL5" s="1">
        <f t="shared" ca="1" si="17"/>
        <v>0</v>
      </c>
      <c r="CM5" s="1">
        <f t="shared" ref="CM5:CS5" ca="1" si="18">INDIRECT(CM1&amp;CM3&amp;CM4)</f>
        <v>0</v>
      </c>
      <c r="CN5" s="1">
        <f t="shared" ca="1" si="18"/>
        <v>0</v>
      </c>
      <c r="CO5" s="1">
        <f t="shared" ca="1" si="18"/>
        <v>0</v>
      </c>
      <c r="CP5" s="1">
        <f t="shared" ca="1" si="18"/>
        <v>0</v>
      </c>
      <c r="CQ5" s="1">
        <f t="shared" ca="1" si="18"/>
        <v>0</v>
      </c>
      <c r="CR5" s="1">
        <f t="shared" ca="1" si="18"/>
        <v>0</v>
      </c>
      <c r="CS5" s="1">
        <f t="shared" ca="1" si="18"/>
        <v>0</v>
      </c>
      <c r="CT5" s="1">
        <f t="shared" ref="CT5:CZ5" ca="1" si="19">INDIRECT(CT1&amp;CT3&amp;CT4)</f>
        <v>0</v>
      </c>
      <c r="CU5" s="1">
        <f t="shared" ca="1" si="19"/>
        <v>0</v>
      </c>
      <c r="CV5" s="1">
        <f t="shared" ca="1" si="19"/>
        <v>0</v>
      </c>
      <c r="CW5" s="1">
        <f t="shared" ca="1" si="19"/>
        <v>0</v>
      </c>
      <c r="CX5" s="1">
        <f t="shared" ca="1" si="19"/>
        <v>0</v>
      </c>
      <c r="CY5" s="1">
        <f t="shared" ca="1" si="19"/>
        <v>0</v>
      </c>
      <c r="CZ5" s="1">
        <f t="shared" ca="1" si="19"/>
        <v>0</v>
      </c>
      <c r="DA5" s="1">
        <f t="shared" ref="DA5:DG5" ca="1" si="20">INDIRECT(DA1&amp;DA3&amp;DA4)</f>
        <v>0</v>
      </c>
      <c r="DB5" s="1">
        <f t="shared" ca="1" si="20"/>
        <v>0</v>
      </c>
      <c r="DC5" s="1">
        <f t="shared" ca="1" si="20"/>
        <v>0</v>
      </c>
      <c r="DD5" s="1">
        <f t="shared" ca="1" si="20"/>
        <v>0</v>
      </c>
      <c r="DE5" s="1">
        <f t="shared" ca="1" si="20"/>
        <v>0</v>
      </c>
      <c r="DF5" s="1">
        <f t="shared" ca="1" si="20"/>
        <v>0</v>
      </c>
      <c r="DG5" s="1">
        <f t="shared" ca="1" si="20"/>
        <v>0</v>
      </c>
      <c r="DH5" s="1">
        <f t="shared" ref="DH5:DN5" ca="1" si="21">INDIRECT(DH1&amp;DH3&amp;DH4)</f>
        <v>0</v>
      </c>
      <c r="DI5" s="1">
        <f t="shared" ca="1" si="21"/>
        <v>0</v>
      </c>
      <c r="DJ5" s="1">
        <f t="shared" ca="1" si="21"/>
        <v>0</v>
      </c>
      <c r="DK5" s="1">
        <f t="shared" ca="1" si="21"/>
        <v>0</v>
      </c>
      <c r="DL5" s="1">
        <f t="shared" ca="1" si="21"/>
        <v>0</v>
      </c>
      <c r="DM5" s="1">
        <f t="shared" ca="1" si="21"/>
        <v>0</v>
      </c>
      <c r="DN5" s="1">
        <f t="shared" ca="1" si="21"/>
        <v>0</v>
      </c>
      <c r="DO5" s="1">
        <f t="shared" ref="DO5:EB5" ca="1" si="22">INDIRECT(DO1&amp;DO3&amp;DO4)</f>
        <v>0</v>
      </c>
      <c r="DP5" s="1">
        <f t="shared" ca="1" si="22"/>
        <v>0</v>
      </c>
      <c r="DQ5" s="1">
        <f t="shared" ca="1" si="22"/>
        <v>0</v>
      </c>
      <c r="DR5" s="1">
        <f t="shared" ca="1" si="22"/>
        <v>0</v>
      </c>
      <c r="DS5" s="1">
        <f t="shared" ca="1" si="22"/>
        <v>0</v>
      </c>
      <c r="DT5" s="1">
        <f t="shared" ca="1" si="22"/>
        <v>0</v>
      </c>
      <c r="DU5" s="1">
        <f t="shared" ca="1" si="22"/>
        <v>0</v>
      </c>
      <c r="DV5" s="1">
        <f t="shared" ca="1" si="22"/>
        <v>0</v>
      </c>
      <c r="DW5" s="1">
        <f t="shared" ca="1" si="22"/>
        <v>0</v>
      </c>
      <c r="DX5" s="1">
        <f t="shared" ca="1" si="22"/>
        <v>0</v>
      </c>
      <c r="DY5" s="1">
        <f t="shared" ca="1" si="22"/>
        <v>0</v>
      </c>
      <c r="DZ5" s="1">
        <f t="shared" ca="1" si="22"/>
        <v>0</v>
      </c>
      <c r="EA5" s="1">
        <f t="shared" ca="1" si="22"/>
        <v>0</v>
      </c>
      <c r="EB5" s="1">
        <f t="shared" ca="1" si="22"/>
        <v>0</v>
      </c>
      <c r="EC5" s="1">
        <f t="shared" ref="EC5:EX5" ca="1" si="23">INDIRECT(EC1&amp;EC3&amp;EC4)</f>
        <v>0</v>
      </c>
      <c r="ED5" s="1">
        <f t="shared" ca="1" si="23"/>
        <v>0</v>
      </c>
      <c r="EE5" s="1">
        <f t="shared" ca="1" si="23"/>
        <v>0</v>
      </c>
      <c r="EF5" s="1">
        <f t="shared" ca="1" si="23"/>
        <v>0</v>
      </c>
      <c r="EG5" s="1">
        <f t="shared" ca="1" si="23"/>
        <v>0</v>
      </c>
      <c r="EH5" s="1">
        <f t="shared" ca="1" si="23"/>
        <v>0</v>
      </c>
      <c r="EI5" s="1">
        <f t="shared" ca="1" si="23"/>
        <v>0</v>
      </c>
      <c r="EJ5" s="1">
        <f t="shared" ca="1" si="23"/>
        <v>0</v>
      </c>
      <c r="EK5" s="1">
        <f t="shared" ca="1" si="23"/>
        <v>0</v>
      </c>
      <c r="EL5" s="1">
        <f t="shared" ca="1" si="23"/>
        <v>0</v>
      </c>
      <c r="EM5" s="1">
        <f t="shared" ca="1" si="23"/>
        <v>0</v>
      </c>
      <c r="EN5" s="1">
        <f t="shared" ca="1" si="23"/>
        <v>0</v>
      </c>
      <c r="EO5" s="1">
        <f t="shared" ca="1" si="23"/>
        <v>0</v>
      </c>
      <c r="EP5" s="1">
        <f t="shared" ca="1" si="23"/>
        <v>0</v>
      </c>
      <c r="EQ5" s="1" t="str">
        <f t="shared" ca="1" si="23"/>
        <v>許諾が必要</v>
      </c>
      <c r="ER5" s="1">
        <f t="shared" ca="1" si="23"/>
        <v>0</v>
      </c>
      <c r="ES5" s="1">
        <f t="shared" ca="1" si="23"/>
        <v>0</v>
      </c>
      <c r="ET5" s="1">
        <f t="shared" ca="1" si="23"/>
        <v>0</v>
      </c>
      <c r="EU5" s="1" t="str">
        <f t="shared" ca="1" si="23"/>
        <v>種別・従事時間</v>
      </c>
      <c r="EV5" s="1">
        <f t="shared" ca="1" si="23"/>
        <v>0</v>
      </c>
      <c r="EW5" s="1">
        <f t="shared" ca="1" si="23"/>
        <v>0</v>
      </c>
      <c r="EX5" s="1">
        <f t="shared" ca="1" si="23"/>
        <v>0</v>
      </c>
      <c r="EY5" s="1">
        <f t="shared" ref="EY5:GY5" ca="1" si="24">INDIRECT(EY1&amp;EY3&amp;EY4)</f>
        <v>0</v>
      </c>
      <c r="EZ5" s="1" t="str">
        <f t="shared" ca="1" si="24"/>
        <v>演奏</v>
      </c>
      <c r="FA5" s="1" t="str">
        <f t="shared" ca="1" si="24"/>
        <v>実技指導</v>
      </c>
      <c r="FB5" s="1" t="str">
        <f t="shared" ca="1" si="24"/>
        <v>単純労務</v>
      </c>
      <c r="FC5" s="1" t="str">
        <f t="shared" ca="1" si="24"/>
        <v>時間</v>
      </c>
      <c r="FD5" s="1">
        <f t="shared" ca="1" si="24"/>
        <v>0</v>
      </c>
      <c r="FE5" s="1" t="str">
        <f t="shared" ca="1" si="24"/>
        <v>演奏</v>
      </c>
      <c r="FF5" s="1" t="str">
        <f t="shared" ca="1" si="24"/>
        <v>実技指導</v>
      </c>
      <c r="FG5" s="1" t="str">
        <f t="shared" ca="1" si="24"/>
        <v>単純労務</v>
      </c>
      <c r="FH5" s="1" t="str">
        <f t="shared" ca="1" si="24"/>
        <v>時間</v>
      </c>
      <c r="FI5" s="1">
        <f t="shared" ca="1" si="24"/>
        <v>0</v>
      </c>
      <c r="FJ5" s="1" t="str">
        <f t="shared" ca="1" si="24"/>
        <v>演奏</v>
      </c>
      <c r="FK5" s="1" t="str">
        <f t="shared" ca="1" si="24"/>
        <v>実技指導</v>
      </c>
      <c r="FL5" s="1" t="str">
        <f t="shared" ca="1" si="24"/>
        <v>単純労務</v>
      </c>
      <c r="FM5" s="1" t="str">
        <f t="shared" ca="1" si="24"/>
        <v>時間</v>
      </c>
      <c r="FN5" s="1">
        <f t="shared" ca="1" si="24"/>
        <v>0</v>
      </c>
      <c r="FO5" s="1" t="str">
        <f t="shared" ca="1" si="24"/>
        <v>演奏</v>
      </c>
      <c r="FP5" s="1" t="str">
        <f t="shared" ca="1" si="24"/>
        <v>実技指導</v>
      </c>
      <c r="FQ5" s="1" t="str">
        <f t="shared" ca="1" si="24"/>
        <v>単純労務</v>
      </c>
      <c r="FR5" s="1" t="str">
        <f t="shared" ca="1" si="24"/>
        <v>時間</v>
      </c>
      <c r="FS5" s="1">
        <f t="shared" ca="1" si="24"/>
        <v>0</v>
      </c>
      <c r="FT5" s="1" t="str">
        <f t="shared" ca="1" si="24"/>
        <v>演奏</v>
      </c>
      <c r="FU5" s="1" t="str">
        <f t="shared" ca="1" si="24"/>
        <v>実技指導</v>
      </c>
      <c r="FV5" s="1" t="str">
        <f t="shared" ca="1" si="24"/>
        <v>単純労務</v>
      </c>
      <c r="FW5" s="1" t="str">
        <f t="shared" ca="1" si="24"/>
        <v>時間</v>
      </c>
      <c r="FX5" s="1">
        <f ca="1">INDIRECT(FX1&amp;FX3&amp;FX4)</f>
        <v>0</v>
      </c>
      <c r="FY5" s="1" t="str">
        <f t="shared" ca="1" si="24"/>
        <v>演奏</v>
      </c>
      <c r="FZ5" s="1" t="str">
        <f t="shared" ca="1" si="24"/>
        <v>実技指導</v>
      </c>
      <c r="GA5" s="1" t="str">
        <f t="shared" ca="1" si="24"/>
        <v>単純労務</v>
      </c>
      <c r="GB5" s="1" t="str">
        <f t="shared" ca="1" si="24"/>
        <v>時間</v>
      </c>
      <c r="GC5" s="1">
        <f t="shared" ca="1" si="24"/>
        <v>0</v>
      </c>
      <c r="GD5" s="1" t="str">
        <f t="shared" ca="1" si="24"/>
        <v>演奏</v>
      </c>
      <c r="GE5" s="1" t="str">
        <f t="shared" ca="1" si="24"/>
        <v>実技指導</v>
      </c>
      <c r="GF5" s="1" t="str">
        <f t="shared" ca="1" si="24"/>
        <v>単純労務</v>
      </c>
      <c r="GG5" s="1" t="str">
        <f t="shared" ca="1" si="24"/>
        <v>時間</v>
      </c>
      <c r="GH5" s="1">
        <f t="shared" ca="1" si="24"/>
        <v>0</v>
      </c>
      <c r="GI5" s="1" t="str">
        <f t="shared" ca="1" si="24"/>
        <v>時間</v>
      </c>
      <c r="GJ5" s="1">
        <f t="shared" ca="1" si="24"/>
        <v>0</v>
      </c>
      <c r="GK5" s="1">
        <f t="shared" ca="1" si="24"/>
        <v>0</v>
      </c>
      <c r="GL5" s="1">
        <f t="shared" ca="1" si="24"/>
        <v>0</v>
      </c>
      <c r="GM5" s="1">
        <f t="shared" ca="1" si="24"/>
        <v>0</v>
      </c>
      <c r="GN5" s="1">
        <f t="shared" ca="1" si="24"/>
        <v>0</v>
      </c>
      <c r="GO5" s="1">
        <f t="shared" ca="1" si="24"/>
        <v>0</v>
      </c>
      <c r="GP5" s="1">
        <f t="shared" ca="1" si="24"/>
        <v>0</v>
      </c>
      <c r="GQ5" s="1">
        <f t="shared" ca="1" si="24"/>
        <v>0</v>
      </c>
      <c r="GR5" s="1" t="str">
        <f t="shared" ca="1" si="24"/>
        <v xml:space="preserve">許諾は不要 </v>
      </c>
      <c r="GS5" s="1">
        <f t="shared" ca="1" si="24"/>
        <v>0</v>
      </c>
      <c r="GT5" s="1">
        <f t="shared" ca="1" si="24"/>
        <v>0</v>
      </c>
      <c r="GU5" s="1">
        <f t="shared" ca="1" si="24"/>
        <v>0</v>
      </c>
      <c r="GV5" s="1" t="str">
        <f t="shared" ca="1" si="24"/>
        <v>種別・従事時間</v>
      </c>
      <c r="GW5" s="1">
        <f t="shared" ca="1" si="24"/>
        <v>0</v>
      </c>
      <c r="GX5" s="1">
        <f t="shared" ca="1" si="24"/>
        <v>0</v>
      </c>
      <c r="GY5" s="1">
        <f t="shared" ca="1" si="24"/>
        <v>0</v>
      </c>
      <c r="GZ5" s="1">
        <f t="shared" ref="GZ5:HX5" ca="1" si="25">INDIRECT(GZ1&amp;GZ3&amp;GZ4)</f>
        <v>0</v>
      </c>
      <c r="HA5" s="1" t="str">
        <f t="shared" ca="1" si="25"/>
        <v>演奏</v>
      </c>
      <c r="HB5" s="1" t="str">
        <f t="shared" ca="1" si="25"/>
        <v>実技指導</v>
      </c>
      <c r="HC5" s="1" t="str">
        <f t="shared" ca="1" si="25"/>
        <v>単純労務</v>
      </c>
      <c r="HD5" s="1" t="str">
        <f t="shared" ca="1" si="25"/>
        <v>時間</v>
      </c>
      <c r="HE5" s="1">
        <f t="shared" ca="1" si="25"/>
        <v>0</v>
      </c>
      <c r="HF5" s="1" t="str">
        <f t="shared" ca="1" si="25"/>
        <v>演奏</v>
      </c>
      <c r="HG5" s="1" t="str">
        <f t="shared" ca="1" si="25"/>
        <v>実技指導</v>
      </c>
      <c r="HH5" s="1" t="str">
        <f t="shared" ca="1" si="25"/>
        <v>単純労務</v>
      </c>
      <c r="HI5" s="1" t="str">
        <f t="shared" ca="1" si="25"/>
        <v>時間</v>
      </c>
      <c r="HJ5" s="1">
        <f t="shared" ca="1" si="25"/>
        <v>0</v>
      </c>
      <c r="HK5" s="1" t="str">
        <f t="shared" ca="1" si="25"/>
        <v>演奏</v>
      </c>
      <c r="HL5" s="1" t="str">
        <f t="shared" ca="1" si="25"/>
        <v>実技指導</v>
      </c>
      <c r="HM5" s="1" t="str">
        <f t="shared" ca="1" si="25"/>
        <v>単純労務</v>
      </c>
      <c r="HN5" s="1" t="str">
        <f t="shared" ca="1" si="25"/>
        <v>時間</v>
      </c>
      <c r="HO5" s="1">
        <f t="shared" ca="1" si="25"/>
        <v>0</v>
      </c>
      <c r="HP5" s="1" t="str">
        <f t="shared" ca="1" si="25"/>
        <v>演奏</v>
      </c>
      <c r="HQ5" s="1" t="str">
        <f t="shared" ca="1" si="25"/>
        <v>実技指導</v>
      </c>
      <c r="HR5" s="1" t="str">
        <f t="shared" ca="1" si="25"/>
        <v>単純労務</v>
      </c>
      <c r="HS5" s="1" t="str">
        <f t="shared" ca="1" si="25"/>
        <v>時間</v>
      </c>
      <c r="HT5" s="1">
        <f t="shared" ca="1" si="25"/>
        <v>0</v>
      </c>
      <c r="HU5" s="1" t="str">
        <f t="shared" ca="1" si="25"/>
        <v>演奏</v>
      </c>
      <c r="HV5" s="1" t="str">
        <f t="shared" ca="1" si="25"/>
        <v>実技指導</v>
      </c>
      <c r="HW5" s="1" t="str">
        <f t="shared" ca="1" si="25"/>
        <v>単純労務</v>
      </c>
      <c r="HX5" s="1" t="str">
        <f t="shared" ca="1" si="25"/>
        <v>時間</v>
      </c>
      <c r="HY5" s="1">
        <f ca="1">INDIRECT(HY1&amp;HY3&amp;HY4)</f>
        <v>0</v>
      </c>
      <c r="HZ5" s="1" t="str">
        <f t="shared" ref="HZ5:KK5" ca="1" si="26">INDIRECT(HZ1&amp;HZ3&amp;HZ4)</f>
        <v>演奏</v>
      </c>
      <c r="IA5" s="1" t="str">
        <f t="shared" ca="1" si="26"/>
        <v>実技指導</v>
      </c>
      <c r="IB5" s="1" t="str">
        <f t="shared" ca="1" si="26"/>
        <v>単純労務</v>
      </c>
      <c r="IC5" s="1" t="str">
        <f t="shared" ca="1" si="26"/>
        <v>時間</v>
      </c>
      <c r="ID5" s="1">
        <f t="shared" ca="1" si="26"/>
        <v>0</v>
      </c>
      <c r="IE5" s="1" t="str">
        <f t="shared" ca="1" si="26"/>
        <v>演奏</v>
      </c>
      <c r="IF5" s="1" t="str">
        <f t="shared" ca="1" si="26"/>
        <v>実技指導</v>
      </c>
      <c r="IG5" s="1" t="str">
        <f t="shared" ca="1" si="26"/>
        <v>単純労務</v>
      </c>
      <c r="IH5" s="1" t="str">
        <f t="shared" ca="1" si="26"/>
        <v>時間</v>
      </c>
      <c r="II5" s="1">
        <f t="shared" ca="1" si="26"/>
        <v>0</v>
      </c>
      <c r="IJ5" s="1" t="str">
        <f t="shared" ca="1" si="26"/>
        <v>時間</v>
      </c>
      <c r="IK5" s="1">
        <f t="shared" ca="1" si="26"/>
        <v>0</v>
      </c>
      <c r="IL5" s="1">
        <f t="shared" ca="1" si="26"/>
        <v>0</v>
      </c>
      <c r="IM5" s="1">
        <f t="shared" ca="1" si="26"/>
        <v>0</v>
      </c>
      <c r="IN5" s="1">
        <f t="shared" ca="1" si="26"/>
        <v>0</v>
      </c>
      <c r="IO5" s="1">
        <f t="shared" ca="1" si="26"/>
        <v>0</v>
      </c>
      <c r="IP5" s="1">
        <f t="shared" ca="1" si="26"/>
        <v>0</v>
      </c>
      <c r="IQ5" s="1">
        <f t="shared" ca="1" si="26"/>
        <v>0</v>
      </c>
      <c r="IR5" s="1">
        <f t="shared" ca="1" si="26"/>
        <v>0</v>
      </c>
      <c r="IS5" s="1" t="str">
        <f t="shared" ca="1" si="26"/>
        <v>許諾が必要</v>
      </c>
      <c r="IT5" s="1">
        <f t="shared" ca="1" si="26"/>
        <v>0</v>
      </c>
      <c r="IU5" s="1">
        <f t="shared" ca="1" si="26"/>
        <v>0</v>
      </c>
      <c r="IV5" s="1">
        <f t="shared" ca="1" si="26"/>
        <v>0</v>
      </c>
      <c r="IW5" s="1" t="str">
        <f t="shared" ca="1" si="26"/>
        <v>種別・従事時間</v>
      </c>
      <c r="IX5" s="1">
        <f t="shared" ca="1" si="26"/>
        <v>0</v>
      </c>
      <c r="IY5" s="1">
        <f t="shared" ca="1" si="26"/>
        <v>0</v>
      </c>
      <c r="IZ5" s="1">
        <f t="shared" ca="1" si="26"/>
        <v>0</v>
      </c>
      <c r="JA5" s="1">
        <f t="shared" ca="1" si="26"/>
        <v>0</v>
      </c>
      <c r="JB5" s="1" t="str">
        <f t="shared" ca="1" si="26"/>
        <v>演奏</v>
      </c>
      <c r="JC5" s="1" t="str">
        <f t="shared" ca="1" si="26"/>
        <v>実技指導</v>
      </c>
      <c r="JD5" s="1" t="str">
        <f t="shared" ca="1" si="26"/>
        <v>単純労務</v>
      </c>
      <c r="JE5" s="1" t="str">
        <f t="shared" ca="1" si="26"/>
        <v>時間</v>
      </c>
      <c r="JF5" s="1">
        <f t="shared" ca="1" si="26"/>
        <v>0</v>
      </c>
      <c r="JG5" s="1" t="str">
        <f t="shared" ca="1" si="26"/>
        <v>演奏</v>
      </c>
      <c r="JH5" s="1" t="str">
        <f t="shared" ca="1" si="26"/>
        <v>実技指導</v>
      </c>
      <c r="JI5" s="1" t="str">
        <f t="shared" ca="1" si="26"/>
        <v>単純労務</v>
      </c>
      <c r="JJ5" s="1" t="str">
        <f t="shared" ca="1" si="26"/>
        <v>時間</v>
      </c>
      <c r="JK5" s="1">
        <f t="shared" ca="1" si="26"/>
        <v>0</v>
      </c>
      <c r="JL5" s="1" t="str">
        <f t="shared" ca="1" si="26"/>
        <v>演奏</v>
      </c>
      <c r="JM5" s="1" t="str">
        <f t="shared" ca="1" si="26"/>
        <v>実技指導</v>
      </c>
      <c r="JN5" s="1" t="str">
        <f t="shared" ca="1" si="26"/>
        <v>単純労務</v>
      </c>
      <c r="JO5" s="1" t="str">
        <f t="shared" ca="1" si="26"/>
        <v>時間</v>
      </c>
      <c r="JP5" s="1">
        <f t="shared" ca="1" si="26"/>
        <v>0</v>
      </c>
      <c r="JQ5" s="1" t="str">
        <f t="shared" ca="1" si="26"/>
        <v>演奏</v>
      </c>
      <c r="JR5" s="1" t="str">
        <f t="shared" ca="1" si="26"/>
        <v>実技指導</v>
      </c>
      <c r="JS5" s="1" t="str">
        <f t="shared" ca="1" si="26"/>
        <v>単純労務</v>
      </c>
      <c r="JT5" s="1" t="str">
        <f t="shared" ca="1" si="26"/>
        <v>時間</v>
      </c>
      <c r="JU5" s="1">
        <f t="shared" ca="1" si="26"/>
        <v>0</v>
      </c>
      <c r="JV5" s="1" t="str">
        <f t="shared" ca="1" si="26"/>
        <v>演奏</v>
      </c>
      <c r="JW5" s="1" t="str">
        <f t="shared" ca="1" si="26"/>
        <v>実技指導</v>
      </c>
      <c r="JX5" s="1" t="str">
        <f t="shared" ca="1" si="26"/>
        <v>単純労務</v>
      </c>
      <c r="JY5" s="1" t="str">
        <f t="shared" ca="1" si="26"/>
        <v>時間</v>
      </c>
      <c r="JZ5" s="1">
        <f t="shared" ca="1" si="26"/>
        <v>0</v>
      </c>
      <c r="KA5" s="1" t="str">
        <f t="shared" ca="1" si="26"/>
        <v>演奏</v>
      </c>
      <c r="KB5" s="1" t="str">
        <f t="shared" ca="1" si="26"/>
        <v>実技指導</v>
      </c>
      <c r="KC5" s="1" t="str">
        <f t="shared" ca="1" si="26"/>
        <v>単純労務</v>
      </c>
      <c r="KD5" s="1" t="str">
        <f t="shared" ca="1" si="26"/>
        <v>時間</v>
      </c>
      <c r="KE5" s="1">
        <f t="shared" ca="1" si="26"/>
        <v>0</v>
      </c>
      <c r="KF5" s="1" t="str">
        <f t="shared" ca="1" si="26"/>
        <v>演奏</v>
      </c>
      <c r="KG5" s="1" t="str">
        <f t="shared" ca="1" si="26"/>
        <v>実技指導</v>
      </c>
      <c r="KH5" s="1" t="str">
        <f t="shared" ca="1" si="26"/>
        <v>単純労務</v>
      </c>
      <c r="KI5" s="1" t="str">
        <f t="shared" ca="1" si="26"/>
        <v>時間</v>
      </c>
      <c r="KJ5" s="1">
        <f t="shared" ca="1" si="26"/>
        <v>0</v>
      </c>
      <c r="KK5" s="1" t="str">
        <f t="shared" ca="1" si="26"/>
        <v>時間</v>
      </c>
      <c r="KL5" s="1">
        <f t="shared" ref="KL5:KT5" ca="1" si="27">INDIRECT(KL1&amp;KL3&amp;KL4)</f>
        <v>0</v>
      </c>
      <c r="KM5" s="1">
        <f t="shared" ca="1" si="27"/>
        <v>0</v>
      </c>
      <c r="KN5" s="1">
        <f t="shared" ca="1" si="27"/>
        <v>0</v>
      </c>
      <c r="KO5" s="1">
        <f t="shared" ca="1" si="27"/>
        <v>0</v>
      </c>
      <c r="KP5" s="1">
        <f t="shared" ca="1" si="27"/>
        <v>0</v>
      </c>
      <c r="KQ5" s="1">
        <f t="shared" ca="1" si="27"/>
        <v>0</v>
      </c>
      <c r="KR5" s="1">
        <f t="shared" ca="1" si="27"/>
        <v>0</v>
      </c>
      <c r="KS5" s="1">
        <f t="shared" ca="1" si="27"/>
        <v>0</v>
      </c>
      <c r="KT5" s="1">
        <f t="shared" ca="1" si="27"/>
        <v>0</v>
      </c>
      <c r="KU5" s="1">
        <f t="shared" ref="KU5:LF5" ca="1" si="28">INDIRECT(KU1&amp;KU3&amp;KU4)</f>
        <v>0</v>
      </c>
      <c r="KV5" s="1">
        <f t="shared" ca="1" si="28"/>
        <v>0</v>
      </c>
      <c r="KW5" s="1">
        <f t="shared" ca="1" si="28"/>
        <v>0</v>
      </c>
      <c r="KX5" s="1">
        <f t="shared" ca="1" si="28"/>
        <v>0</v>
      </c>
      <c r="KY5" s="1">
        <f t="shared" ca="1" si="28"/>
        <v>0</v>
      </c>
      <c r="KZ5" s="1">
        <f t="shared" ca="1" si="28"/>
        <v>0</v>
      </c>
      <c r="LA5" s="1">
        <f t="shared" ca="1" si="28"/>
        <v>0</v>
      </c>
      <c r="LB5" s="1">
        <f t="shared" ca="1" si="28"/>
        <v>0</v>
      </c>
      <c r="LC5" s="1">
        <f t="shared" ca="1" si="28"/>
        <v>0</v>
      </c>
      <c r="LD5" s="1">
        <f t="shared" ca="1" si="28"/>
        <v>0</v>
      </c>
      <c r="LE5" s="1">
        <f t="shared" ca="1" si="28"/>
        <v>0</v>
      </c>
      <c r="LF5" s="1">
        <f t="shared" ca="1" si="28"/>
        <v>0</v>
      </c>
      <c r="LG5" s="1">
        <f t="shared" ref="LG5:LL5" ca="1" si="29">INDIRECT(LG1&amp;LG3&amp;LG4)</f>
        <v>0</v>
      </c>
      <c r="LH5" s="1">
        <f t="shared" ca="1" si="29"/>
        <v>0</v>
      </c>
      <c r="LI5" s="1">
        <f t="shared" ca="1" si="29"/>
        <v>0</v>
      </c>
      <c r="LJ5" s="1">
        <f t="shared" ca="1" si="29"/>
        <v>0</v>
      </c>
      <c r="LK5" s="1">
        <f t="shared" ca="1" si="29"/>
        <v>0</v>
      </c>
      <c r="LL5" s="1">
        <f t="shared" ca="1" si="29"/>
        <v>0</v>
      </c>
      <c r="LM5" s="1">
        <f t="shared" ref="LM5:LR5" ca="1" si="30">INDIRECT(LM1&amp;LM3&amp;LM4)</f>
        <v>0</v>
      </c>
      <c r="LN5" s="1">
        <f t="shared" ca="1" si="30"/>
        <v>0</v>
      </c>
      <c r="LO5" s="1">
        <f t="shared" ca="1" si="30"/>
        <v>0</v>
      </c>
      <c r="LP5" s="1">
        <f t="shared" ca="1" si="30"/>
        <v>0</v>
      </c>
      <c r="LQ5" s="1">
        <f t="shared" ca="1" si="30"/>
        <v>0</v>
      </c>
      <c r="LR5" s="1">
        <f t="shared" ca="1" si="30"/>
        <v>0</v>
      </c>
      <c r="LS5" s="1">
        <f t="shared" ref="LS5:LX5" ca="1" si="31">INDIRECT(LS1&amp;LS3&amp;LS4)</f>
        <v>0</v>
      </c>
      <c r="LT5" s="1">
        <f t="shared" ca="1" si="31"/>
        <v>0</v>
      </c>
      <c r="LU5" s="1">
        <f t="shared" ca="1" si="31"/>
        <v>0</v>
      </c>
      <c r="LV5" s="1">
        <f t="shared" ca="1" si="31"/>
        <v>0</v>
      </c>
      <c r="LW5" s="1">
        <f t="shared" ca="1" si="31"/>
        <v>0</v>
      </c>
      <c r="LX5" s="1">
        <f t="shared" ca="1" si="31"/>
        <v>0</v>
      </c>
      <c r="LY5" s="1">
        <f t="shared" ref="LY5:MF5" ca="1" si="32">INDIRECT(LY1&amp;LY3&amp;LY4)</f>
        <v>0</v>
      </c>
      <c r="LZ5" s="1">
        <f t="shared" ca="1" si="32"/>
        <v>0</v>
      </c>
      <c r="MA5" s="1">
        <f t="shared" ca="1" si="32"/>
        <v>0</v>
      </c>
      <c r="MB5" s="1">
        <f t="shared" ca="1" si="32"/>
        <v>0</v>
      </c>
      <c r="MC5" s="1">
        <f t="shared" ca="1" si="32"/>
        <v>0</v>
      </c>
      <c r="MD5" s="1">
        <f t="shared" ca="1" si="32"/>
        <v>0</v>
      </c>
      <c r="ME5" s="1">
        <f t="shared" ca="1" si="32"/>
        <v>0</v>
      </c>
      <c r="MF5" s="1">
        <f t="shared" ca="1" si="32"/>
        <v>0</v>
      </c>
    </row>
    <row r="7" spans="1:344" ht="18" customHeight="1" x14ac:dyDescent="0.4"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 s="125"/>
      <c r="IM7" s="125"/>
      <c r="IN7" s="125"/>
      <c r="IO7" s="125"/>
      <c r="IP7" s="125"/>
      <c r="IQ7" s="125"/>
      <c r="IR7" s="125"/>
      <c r="IS7" s="125"/>
      <c r="IT7" s="125"/>
      <c r="IU7" s="125"/>
      <c r="IV7" s="125"/>
      <c r="IW7" s="125"/>
      <c r="IX7" s="125"/>
      <c r="IY7" s="125"/>
      <c r="IZ7" s="125"/>
      <c r="JA7" s="125"/>
      <c r="JB7" s="125"/>
      <c r="JC7" s="125"/>
      <c r="JD7" s="125"/>
      <c r="JE7" s="125"/>
      <c r="JF7" s="125"/>
      <c r="JG7" s="125"/>
      <c r="JH7" s="125"/>
      <c r="JI7" s="125"/>
      <c r="JJ7" s="125"/>
      <c r="JK7" s="125"/>
      <c r="JL7" s="125"/>
      <c r="JM7" s="125"/>
      <c r="JN7" s="125"/>
      <c r="JO7" s="125"/>
      <c r="JP7" s="125"/>
      <c r="JQ7" s="125"/>
      <c r="JR7" s="125"/>
      <c r="JS7" s="125"/>
      <c r="JT7" s="125"/>
      <c r="JU7" s="125"/>
      <c r="JV7" s="125"/>
      <c r="JW7" s="125"/>
      <c r="JX7" s="125"/>
      <c r="JY7" s="125"/>
      <c r="JZ7" s="125"/>
      <c r="KA7" s="125"/>
      <c r="KB7" s="125"/>
      <c r="KC7" s="125"/>
      <c r="KD7" s="125"/>
      <c r="KE7" s="125"/>
      <c r="KF7" s="125"/>
      <c r="KG7" s="125"/>
      <c r="KH7" s="125"/>
      <c r="KI7" s="125"/>
      <c r="KJ7" s="125"/>
      <c r="KK7" s="125"/>
      <c r="KL7" s="125"/>
    </row>
    <row r="8" spans="1:344" ht="18" customHeight="1" x14ac:dyDescent="0.4"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 s="125"/>
      <c r="IM8" s="125"/>
      <c r="IN8" s="125"/>
      <c r="IO8" s="125"/>
      <c r="IP8" s="125"/>
      <c r="IQ8" s="125"/>
      <c r="IR8" s="125"/>
      <c r="IS8" s="125"/>
      <c r="IT8" s="125"/>
      <c r="IU8" s="125"/>
      <c r="IV8" s="125"/>
      <c r="IW8" s="125"/>
      <c r="IX8" s="125"/>
      <c r="IY8" s="125"/>
      <c r="IZ8" s="125"/>
      <c r="JA8" s="125"/>
      <c r="JB8" s="125"/>
      <c r="JC8" s="125"/>
      <c r="JD8" s="125"/>
      <c r="JE8" s="125"/>
      <c r="JF8" s="125"/>
      <c r="JG8" s="125"/>
      <c r="JH8" s="125"/>
      <c r="JI8" s="125"/>
      <c r="JJ8" s="125"/>
      <c r="JK8" s="125"/>
      <c r="JL8" s="125"/>
      <c r="JM8" s="125"/>
      <c r="JN8" s="125"/>
      <c r="JO8" s="125"/>
      <c r="JP8" s="125"/>
      <c r="JQ8" s="125"/>
      <c r="JR8" s="125"/>
      <c r="JS8" s="125"/>
      <c r="JT8" s="125"/>
      <c r="JU8" s="125"/>
      <c r="JV8" s="125"/>
      <c r="JW8" s="125"/>
      <c r="JX8" s="125"/>
      <c r="JY8" s="125"/>
      <c r="JZ8" s="125"/>
      <c r="KA8" s="125"/>
      <c r="KB8" s="125"/>
      <c r="KC8" s="125"/>
      <c r="KD8" s="125"/>
      <c r="KE8" s="125"/>
      <c r="KF8" s="125"/>
      <c r="KG8" s="125"/>
      <c r="KH8" s="125"/>
      <c r="KI8" s="125"/>
      <c r="KJ8" s="125"/>
      <c r="KK8" s="125"/>
      <c r="KL8" s="125"/>
    </row>
    <row r="9" spans="1:344" ht="18" customHeight="1" x14ac:dyDescent="0.4"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 s="125"/>
      <c r="IM9" s="125"/>
      <c r="IN9" s="125"/>
      <c r="IO9" s="125"/>
      <c r="IP9" s="125"/>
      <c r="IQ9" s="125"/>
      <c r="IR9" s="125"/>
      <c r="IS9" s="125"/>
      <c r="IT9" s="125"/>
      <c r="IU9" s="125"/>
      <c r="IV9" s="125"/>
      <c r="IW9" s="125"/>
      <c r="IX9" s="125"/>
      <c r="IY9" s="125"/>
      <c r="IZ9" s="125"/>
      <c r="JA9" s="125"/>
      <c r="JB9" s="125"/>
      <c r="JC9" s="125"/>
      <c r="JD9" s="125"/>
      <c r="JE9" s="125"/>
      <c r="JF9" s="125"/>
      <c r="JG9" s="125"/>
      <c r="JH9" s="125"/>
      <c r="JI9" s="125"/>
      <c r="JJ9" s="125"/>
      <c r="JK9" s="125"/>
      <c r="JL9" s="125"/>
      <c r="JM9" s="125"/>
      <c r="JN9" s="125"/>
      <c r="JO9" s="125"/>
      <c r="JP9" s="125"/>
      <c r="JQ9" s="125"/>
      <c r="JR9" s="125"/>
      <c r="JS9" s="125"/>
      <c r="JT9" s="125"/>
      <c r="JU9" s="125"/>
      <c r="JV9" s="125"/>
      <c r="JW9" s="125"/>
      <c r="JX9" s="125"/>
      <c r="JY9" s="125"/>
      <c r="JZ9" s="125"/>
      <c r="KA9" s="125"/>
      <c r="KB9" s="125"/>
      <c r="KC9" s="125"/>
      <c r="KD9" s="125"/>
      <c r="KE9" s="125"/>
      <c r="KF9" s="125"/>
      <c r="KG9" s="125"/>
      <c r="KH9" s="125"/>
      <c r="KI9" s="125"/>
      <c r="KJ9" s="125"/>
      <c r="KK9" s="125"/>
      <c r="KL9" s="125"/>
    </row>
  </sheetData>
  <phoneticPr fontId="3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theme="5"/>
  </sheetPr>
  <dimension ref="A1:CQ42"/>
  <sheetViews>
    <sheetView showGridLines="0" zoomScaleNormal="100" zoomScaleSheetLayoutView="85" workbookViewId="0">
      <selection activeCell="AN1" sqref="AN1"/>
    </sheetView>
  </sheetViews>
  <sheetFormatPr defaultColWidth="3.125" defaultRowHeight="12" x14ac:dyDescent="0.4"/>
  <cols>
    <col min="1" max="1" width="3.125" style="172"/>
    <col min="2" max="3" width="3.625" style="135" customWidth="1"/>
    <col min="4" max="4" width="4.125" style="135" customWidth="1"/>
    <col min="5" max="18" width="3.125" style="135"/>
    <col min="19" max="19" width="3.125" style="135" customWidth="1"/>
    <col min="20" max="25" width="3.125" style="135"/>
    <col min="26" max="26" width="3.125" style="135" customWidth="1"/>
    <col min="27" max="36" width="3.125" style="135"/>
    <col min="37" max="37" width="15.875" style="135" hidden="1" customWidth="1"/>
    <col min="38" max="16384" width="3.125" style="135"/>
  </cols>
  <sheetData>
    <row r="1" spans="1:44" s="172" customFormat="1" ht="12.2" x14ac:dyDescent="0.4"/>
    <row r="2" spans="1:44" s="127" customFormat="1" ht="22.7" customHeight="1" x14ac:dyDescent="0.4">
      <c r="B2" s="778" t="s">
        <v>496</v>
      </c>
      <c r="C2" s="778"/>
      <c r="D2" s="778"/>
      <c r="E2" s="786" t="s">
        <v>757</v>
      </c>
      <c r="F2" s="786"/>
      <c r="G2" s="786"/>
      <c r="H2" s="786"/>
      <c r="I2" s="786"/>
      <c r="J2" s="786"/>
      <c r="K2" s="786"/>
      <c r="L2" s="786"/>
      <c r="M2" s="786"/>
      <c r="N2" s="786"/>
      <c r="O2" s="786"/>
      <c r="P2" s="786"/>
      <c r="Q2" s="786"/>
      <c r="R2" s="786"/>
      <c r="S2" s="786"/>
      <c r="T2" s="786"/>
      <c r="U2" s="786"/>
      <c r="V2" s="786"/>
      <c r="W2" s="786"/>
      <c r="X2" s="786"/>
      <c r="Y2" s="786"/>
      <c r="Z2" s="786"/>
      <c r="AA2" s="786"/>
      <c r="AB2" s="786"/>
      <c r="AC2" s="786"/>
      <c r="AD2" s="786"/>
      <c r="AE2" s="786"/>
      <c r="AF2" s="786"/>
      <c r="AG2" s="786"/>
      <c r="AH2" s="126"/>
      <c r="AI2" s="126"/>
      <c r="AJ2" s="126"/>
      <c r="AK2" s="126"/>
      <c r="AL2" s="126"/>
    </row>
    <row r="3" spans="1:44" s="129" customFormat="1" ht="15" customHeight="1" x14ac:dyDescent="0.4">
      <c r="B3" s="128"/>
      <c r="C3" s="128"/>
      <c r="D3" s="128"/>
      <c r="E3" s="786"/>
      <c r="F3" s="786"/>
      <c r="G3" s="786"/>
      <c r="H3" s="786"/>
      <c r="I3" s="786"/>
      <c r="J3" s="786"/>
      <c r="K3" s="786"/>
      <c r="L3" s="786"/>
      <c r="M3" s="786"/>
      <c r="N3" s="786"/>
      <c r="O3" s="786"/>
      <c r="P3" s="786"/>
      <c r="Q3" s="786"/>
      <c r="R3" s="786"/>
      <c r="S3" s="786"/>
      <c r="T3" s="786"/>
      <c r="U3" s="786"/>
      <c r="V3" s="786"/>
      <c r="W3" s="786"/>
      <c r="X3" s="786"/>
      <c r="Y3" s="786"/>
      <c r="Z3" s="786"/>
      <c r="AA3" s="786"/>
      <c r="AB3" s="786"/>
      <c r="AC3" s="786"/>
      <c r="AD3" s="786"/>
      <c r="AE3" s="786"/>
      <c r="AF3" s="786"/>
      <c r="AG3" s="786"/>
      <c r="AH3" s="126"/>
      <c r="AI3" s="126"/>
      <c r="AJ3" s="126"/>
      <c r="AK3" s="126"/>
      <c r="AL3" s="126"/>
    </row>
    <row r="4" spans="1:44" s="127" customFormat="1" ht="9.75" customHeight="1" x14ac:dyDescent="0.4">
      <c r="Z4" s="130"/>
      <c r="AA4" s="130"/>
      <c r="AB4" s="130"/>
      <c r="AC4" s="130"/>
      <c r="AD4" s="130"/>
      <c r="AE4" s="130"/>
      <c r="AF4" s="130"/>
      <c r="AG4" s="130"/>
      <c r="AH4" s="130"/>
      <c r="AI4" s="130"/>
      <c r="AJ4" s="130"/>
      <c r="AK4" s="130"/>
      <c r="AL4" s="130"/>
      <c r="AM4" s="130"/>
      <c r="AN4" s="130"/>
      <c r="AO4" s="130"/>
      <c r="AP4" s="130"/>
      <c r="AQ4" s="130"/>
    </row>
    <row r="5" spans="1:44" s="127" customFormat="1" ht="24.75" customHeight="1" x14ac:dyDescent="0.4">
      <c r="B5" s="617" t="s">
        <v>38</v>
      </c>
      <c r="C5" s="618"/>
      <c r="D5" s="618"/>
      <c r="E5" s="618"/>
      <c r="F5" s="618"/>
      <c r="G5" s="767">
        <f>【様式３】実施希望調書【様式４】経費計画書!K$70</f>
        <v>46162</v>
      </c>
      <c r="H5" s="768"/>
      <c r="I5" s="768"/>
      <c r="J5" s="768"/>
      <c r="K5" s="768"/>
      <c r="L5" s="767">
        <f>【様式３】実施希望調書【様式４】経費計画書!S$70</f>
        <v>46178</v>
      </c>
      <c r="M5" s="768"/>
      <c r="N5" s="768"/>
      <c r="O5" s="768"/>
      <c r="P5" s="768"/>
      <c r="Q5" s="767">
        <f>【様式３】実施希望調書【様式４】経費計画書!AA$70</f>
        <v>46179</v>
      </c>
      <c r="R5" s="768"/>
      <c r="S5" s="768"/>
      <c r="T5" s="768"/>
      <c r="U5" s="769"/>
      <c r="V5" s="130"/>
      <c r="W5" s="130"/>
      <c r="X5" s="130"/>
      <c r="Y5" s="130"/>
      <c r="Z5" s="130"/>
      <c r="AA5" s="130"/>
      <c r="AB5" s="130"/>
      <c r="AC5" s="130"/>
      <c r="AD5" s="130"/>
      <c r="AE5" s="130"/>
      <c r="AF5" s="130"/>
      <c r="AG5" s="130"/>
      <c r="AH5" s="130"/>
      <c r="AI5" s="130"/>
      <c r="AJ5" s="130"/>
      <c r="AK5" s="130"/>
      <c r="AL5" s="130"/>
      <c r="AM5" s="130"/>
      <c r="AN5" s="130"/>
      <c r="AO5" s="130"/>
    </row>
    <row r="6" spans="1:44" s="131" customFormat="1" ht="24.75" customHeight="1" x14ac:dyDescent="0.4">
      <c r="B6" s="732" t="s">
        <v>56</v>
      </c>
      <c r="C6" s="733"/>
      <c r="D6" s="733"/>
      <c r="E6" s="733"/>
      <c r="F6" s="733"/>
      <c r="G6" s="734" t="str">
        <f>IF(【様式１】応募校調書!G7="","",【様式１】応募校調書!G7)</f>
        <v>○○市立文化小学校</v>
      </c>
      <c r="H6" s="734"/>
      <c r="I6" s="734"/>
      <c r="J6" s="734"/>
      <c r="K6" s="734"/>
      <c r="L6" s="734"/>
      <c r="M6" s="734"/>
      <c r="N6" s="734"/>
      <c r="O6" s="734"/>
      <c r="P6" s="734"/>
      <c r="Q6" s="734"/>
      <c r="R6" s="734"/>
      <c r="S6" s="734"/>
      <c r="T6" s="734"/>
      <c r="U6" s="735"/>
      <c r="V6" s="130"/>
      <c r="W6" s="130"/>
      <c r="X6" s="130"/>
      <c r="Y6" s="130"/>
      <c r="Z6" s="130"/>
      <c r="AA6" s="130"/>
      <c r="AB6" s="130"/>
      <c r="AC6" s="130"/>
      <c r="AD6" s="130"/>
      <c r="AE6" s="130"/>
      <c r="AF6" s="130"/>
      <c r="AG6" s="130"/>
      <c r="AH6" s="130"/>
    </row>
    <row r="7" spans="1:44" s="127" customFormat="1" ht="24.75" customHeight="1" x14ac:dyDescent="0.4">
      <c r="B7" s="691" t="s">
        <v>495</v>
      </c>
      <c r="C7" s="692"/>
      <c r="D7" s="692"/>
      <c r="E7" s="692"/>
      <c r="F7" s="692"/>
      <c r="G7" s="693" t="s">
        <v>676</v>
      </c>
      <c r="H7" s="693"/>
      <c r="I7" s="693"/>
      <c r="J7" s="693"/>
      <c r="K7" s="693"/>
      <c r="L7" s="693"/>
      <c r="M7" s="693"/>
      <c r="N7" s="693"/>
      <c r="O7" s="693"/>
      <c r="P7" s="693"/>
      <c r="Q7" s="693"/>
      <c r="R7" s="693"/>
      <c r="S7" s="693"/>
      <c r="T7" s="693"/>
      <c r="U7" s="694"/>
      <c r="V7" s="130"/>
      <c r="W7" s="130"/>
      <c r="X7" s="130"/>
      <c r="Y7" s="132"/>
      <c r="Z7" s="132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  <c r="AL7" s="132"/>
      <c r="AM7" s="132"/>
      <c r="AN7" s="132"/>
      <c r="AO7" s="132"/>
    </row>
    <row r="8" spans="1:44" s="127" customFormat="1" ht="25.5" customHeight="1" x14ac:dyDescent="0.4">
      <c r="B8" s="695" t="s">
        <v>555</v>
      </c>
      <c r="C8" s="696"/>
      <c r="D8" s="701" t="s">
        <v>556</v>
      </c>
      <c r="E8" s="702"/>
      <c r="F8" s="703"/>
      <c r="G8" s="704" t="s">
        <v>561</v>
      </c>
      <c r="H8" s="705"/>
      <c r="I8" s="705"/>
      <c r="J8" s="705"/>
      <c r="K8" s="705"/>
      <c r="L8" s="705"/>
      <c r="M8" s="705"/>
      <c r="N8" s="705"/>
      <c r="O8" s="705"/>
      <c r="P8" s="705"/>
      <c r="Q8" s="705"/>
      <c r="R8" s="705"/>
      <c r="S8" s="705"/>
      <c r="T8" s="705"/>
      <c r="U8" s="706"/>
      <c r="V8" s="707" t="s">
        <v>557</v>
      </c>
      <c r="W8" s="708"/>
      <c r="X8" s="708"/>
      <c r="Y8" s="708"/>
      <c r="Z8" s="708"/>
      <c r="AA8" s="709" t="s">
        <v>673</v>
      </c>
      <c r="AB8" s="709"/>
      <c r="AC8" s="709"/>
      <c r="AD8" s="709"/>
      <c r="AE8" s="709"/>
      <c r="AF8" s="709"/>
      <c r="AG8" s="709"/>
      <c r="AH8" s="709"/>
      <c r="AI8" s="709"/>
      <c r="AJ8" s="710"/>
    </row>
    <row r="9" spans="1:44" s="127" customFormat="1" ht="25.5" customHeight="1" x14ac:dyDescent="0.4">
      <c r="B9" s="697"/>
      <c r="C9" s="698"/>
      <c r="D9" s="711" t="s">
        <v>499</v>
      </c>
      <c r="E9" s="712"/>
      <c r="F9" s="713"/>
      <c r="G9" s="714" t="s">
        <v>730</v>
      </c>
      <c r="H9" s="715"/>
      <c r="I9" s="715"/>
      <c r="J9" s="715"/>
      <c r="K9" s="715"/>
      <c r="L9" s="715"/>
      <c r="M9" s="715"/>
      <c r="N9" s="715"/>
      <c r="O9" s="715"/>
      <c r="P9" s="715"/>
      <c r="Q9" s="715"/>
      <c r="R9" s="715"/>
      <c r="S9" s="715"/>
      <c r="T9" s="715"/>
      <c r="U9" s="716"/>
      <c r="V9" s="717" t="s">
        <v>558</v>
      </c>
      <c r="W9" s="718"/>
      <c r="X9" s="718"/>
      <c r="Y9" s="718"/>
      <c r="Z9" s="718"/>
      <c r="AA9" s="719" t="s">
        <v>559</v>
      </c>
      <c r="AB9" s="719"/>
      <c r="AC9" s="719"/>
      <c r="AD9" s="719"/>
      <c r="AE9" s="719"/>
      <c r="AF9" s="719"/>
      <c r="AG9" s="719"/>
      <c r="AH9" s="719"/>
      <c r="AI9" s="719"/>
      <c r="AJ9" s="720"/>
      <c r="AK9" s="132"/>
      <c r="AL9" s="132"/>
      <c r="AM9" s="132"/>
      <c r="AN9" s="132"/>
      <c r="AO9" s="132"/>
    </row>
    <row r="10" spans="1:44" s="127" customFormat="1" ht="25.5" customHeight="1" x14ac:dyDescent="0.4">
      <c r="B10" s="699"/>
      <c r="C10" s="700"/>
      <c r="D10" s="721" t="s">
        <v>498</v>
      </c>
      <c r="E10" s="722"/>
      <c r="F10" s="723"/>
      <c r="G10" s="724" t="s">
        <v>731</v>
      </c>
      <c r="H10" s="725"/>
      <c r="I10" s="725"/>
      <c r="J10" s="725"/>
      <c r="K10" s="725"/>
      <c r="L10" s="725"/>
      <c r="M10" s="725"/>
      <c r="N10" s="725"/>
      <c r="O10" s="725"/>
      <c r="P10" s="725"/>
      <c r="Q10" s="725"/>
      <c r="R10" s="726"/>
      <c r="S10" s="727" t="s">
        <v>732</v>
      </c>
      <c r="T10" s="728"/>
      <c r="U10" s="729"/>
      <c r="V10" s="691"/>
      <c r="W10" s="692"/>
      <c r="X10" s="692"/>
      <c r="Y10" s="692"/>
      <c r="Z10" s="692"/>
      <c r="AA10" s="730" t="s">
        <v>733</v>
      </c>
      <c r="AB10" s="730"/>
      <c r="AC10" s="730"/>
      <c r="AD10" s="730"/>
      <c r="AE10" s="730"/>
      <c r="AF10" s="730"/>
      <c r="AG10" s="730"/>
      <c r="AH10" s="730"/>
      <c r="AI10" s="730"/>
      <c r="AJ10" s="731"/>
      <c r="AK10" s="132"/>
      <c r="AL10" s="132"/>
      <c r="AM10" s="132"/>
      <c r="AN10" s="132"/>
      <c r="AO10" s="132"/>
    </row>
    <row r="11" spans="1:44" s="130" customFormat="1" ht="9" customHeight="1" x14ac:dyDescent="0.4">
      <c r="A11" s="173"/>
      <c r="V11" s="127"/>
      <c r="W11" s="127"/>
      <c r="X11" s="127"/>
      <c r="Y11" s="127"/>
      <c r="Z11" s="127"/>
      <c r="AA11" s="127"/>
    </row>
    <row r="12" spans="1:44" s="131" customFormat="1" ht="24" customHeight="1" x14ac:dyDescent="0.4">
      <c r="B12" s="652" t="s">
        <v>504</v>
      </c>
      <c r="C12" s="653"/>
      <c r="D12" s="653"/>
      <c r="E12" s="654"/>
      <c r="F12" s="655">
        <f>SUM(P35,Y35,AB35,AH35)</f>
        <v>31944</v>
      </c>
      <c r="G12" s="656"/>
      <c r="H12" s="656"/>
      <c r="I12" s="656"/>
      <c r="J12" s="656"/>
      <c r="K12" s="656"/>
      <c r="L12" s="656"/>
      <c r="M12" s="656"/>
      <c r="N12" s="656"/>
      <c r="O12" s="133" t="s">
        <v>46</v>
      </c>
      <c r="P12" s="130"/>
      <c r="Q12" s="657" t="s">
        <v>513</v>
      </c>
      <c r="R12" s="657"/>
      <c r="S12" s="657"/>
      <c r="T12" s="657"/>
      <c r="U12" s="657"/>
      <c r="V12" s="657"/>
      <c r="W12" s="657"/>
      <c r="X12" s="657"/>
      <c r="Y12" s="657"/>
      <c r="Z12" s="657"/>
      <c r="AA12" s="657"/>
      <c r="AB12" s="657"/>
      <c r="AC12" s="657"/>
      <c r="AD12" s="657"/>
      <c r="AE12" s="657"/>
      <c r="AF12" s="657"/>
      <c r="AG12" s="657"/>
      <c r="AH12" s="657"/>
      <c r="AI12" s="657"/>
      <c r="AJ12" s="657"/>
      <c r="AK12" s="130"/>
      <c r="AL12" s="130"/>
      <c r="AM12" s="130"/>
      <c r="AN12" s="130"/>
      <c r="AO12" s="130"/>
      <c r="AP12" s="130"/>
      <c r="AQ12" s="130"/>
      <c r="AR12" s="134"/>
    </row>
    <row r="13" spans="1:44" ht="16.5" customHeight="1" x14ac:dyDescent="0.4"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657"/>
      <c r="R13" s="657"/>
      <c r="S13" s="657"/>
      <c r="T13" s="657"/>
      <c r="U13" s="657"/>
      <c r="V13" s="657"/>
      <c r="W13" s="657"/>
      <c r="X13" s="657"/>
      <c r="Y13" s="657"/>
      <c r="Z13" s="657"/>
      <c r="AA13" s="657"/>
      <c r="AB13" s="657"/>
      <c r="AC13" s="657"/>
      <c r="AD13" s="657"/>
      <c r="AE13" s="657"/>
      <c r="AF13" s="657"/>
      <c r="AG13" s="657"/>
      <c r="AH13" s="657"/>
      <c r="AI13" s="657"/>
      <c r="AJ13" s="657"/>
    </row>
    <row r="14" spans="1:44" ht="24" customHeight="1" x14ac:dyDescent="0.4">
      <c r="B14" s="136" t="s">
        <v>497</v>
      </c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36"/>
      <c r="O14" s="136"/>
      <c r="P14" s="136"/>
      <c r="Q14" s="658"/>
      <c r="R14" s="658"/>
      <c r="S14" s="658"/>
      <c r="T14" s="658"/>
      <c r="U14" s="658"/>
      <c r="V14" s="658"/>
      <c r="W14" s="658"/>
      <c r="X14" s="658"/>
      <c r="Y14" s="658"/>
      <c r="Z14" s="658"/>
      <c r="AA14" s="658"/>
      <c r="AB14" s="658"/>
      <c r="AC14" s="658"/>
      <c r="AD14" s="658"/>
      <c r="AE14" s="658"/>
      <c r="AF14" s="658"/>
      <c r="AG14" s="658"/>
      <c r="AH14" s="658"/>
      <c r="AI14" s="658"/>
      <c r="AJ14" s="658"/>
    </row>
    <row r="15" spans="1:44" s="137" customFormat="1" ht="22.7" customHeight="1" x14ac:dyDescent="0.4">
      <c r="B15" s="659" t="s">
        <v>57</v>
      </c>
      <c r="C15" s="660"/>
      <c r="D15" s="660"/>
      <c r="E15" s="661"/>
      <c r="F15" s="665" t="s">
        <v>58</v>
      </c>
      <c r="G15" s="666"/>
      <c r="H15" s="666"/>
      <c r="I15" s="666"/>
      <c r="J15" s="666"/>
      <c r="K15" s="667"/>
      <c r="L15" s="770" t="s">
        <v>59</v>
      </c>
      <c r="M15" s="770"/>
      <c r="N15" s="770"/>
      <c r="O15" s="770"/>
      <c r="P15" s="770" t="s">
        <v>60</v>
      </c>
      <c r="Q15" s="770"/>
      <c r="R15" s="770"/>
      <c r="S15" s="772" t="s">
        <v>61</v>
      </c>
      <c r="T15" s="773"/>
      <c r="U15" s="773"/>
      <c r="V15" s="773" t="s">
        <v>62</v>
      </c>
      <c r="W15" s="773"/>
      <c r="X15" s="773"/>
      <c r="Y15" s="670" t="s">
        <v>500</v>
      </c>
      <c r="Z15" s="670"/>
      <c r="AA15" s="671"/>
      <c r="AB15" s="659" t="s">
        <v>762</v>
      </c>
      <c r="AC15" s="660"/>
      <c r="AD15" s="674"/>
      <c r="AE15" s="676" t="s">
        <v>64</v>
      </c>
      <c r="AF15" s="677"/>
      <c r="AG15" s="677"/>
      <c r="AH15" s="677" t="s">
        <v>63</v>
      </c>
      <c r="AI15" s="677"/>
      <c r="AJ15" s="680"/>
    </row>
    <row r="16" spans="1:44" s="137" customFormat="1" ht="22.7" customHeight="1" x14ac:dyDescent="0.4">
      <c r="B16" s="662"/>
      <c r="C16" s="663"/>
      <c r="D16" s="663"/>
      <c r="E16" s="664"/>
      <c r="F16" s="781" t="s">
        <v>65</v>
      </c>
      <c r="G16" s="779"/>
      <c r="H16" s="779"/>
      <c r="I16" s="779" t="s">
        <v>66</v>
      </c>
      <c r="J16" s="779"/>
      <c r="K16" s="780"/>
      <c r="L16" s="771"/>
      <c r="M16" s="771"/>
      <c r="N16" s="771"/>
      <c r="O16" s="771"/>
      <c r="P16" s="771"/>
      <c r="Q16" s="771"/>
      <c r="R16" s="771"/>
      <c r="S16" s="774"/>
      <c r="T16" s="775"/>
      <c r="U16" s="775"/>
      <c r="V16" s="775"/>
      <c r="W16" s="775"/>
      <c r="X16" s="775"/>
      <c r="Y16" s="672"/>
      <c r="Z16" s="672"/>
      <c r="AA16" s="673"/>
      <c r="AB16" s="662"/>
      <c r="AC16" s="663"/>
      <c r="AD16" s="675"/>
      <c r="AE16" s="678"/>
      <c r="AF16" s="679"/>
      <c r="AG16" s="679"/>
      <c r="AH16" s="679"/>
      <c r="AI16" s="679"/>
      <c r="AJ16" s="681"/>
    </row>
    <row r="17" spans="2:95" s="137" customFormat="1" ht="22.7" customHeight="1" x14ac:dyDescent="0.4">
      <c r="B17" s="163">
        <v>5</v>
      </c>
      <c r="C17" s="138" t="s">
        <v>7</v>
      </c>
      <c r="D17" s="166">
        <v>20</v>
      </c>
      <c r="E17" s="139" t="s">
        <v>552</v>
      </c>
      <c r="F17" s="688" t="s">
        <v>734</v>
      </c>
      <c r="G17" s="689"/>
      <c r="H17" s="689"/>
      <c r="I17" s="689" t="s">
        <v>735</v>
      </c>
      <c r="J17" s="689"/>
      <c r="K17" s="690"/>
      <c r="L17" s="747" t="s">
        <v>736</v>
      </c>
      <c r="M17" s="747"/>
      <c r="N17" s="747"/>
      <c r="O17" s="747"/>
      <c r="P17" s="682">
        <v>3.3</v>
      </c>
      <c r="Q17" s="682"/>
      <c r="R17" s="682"/>
      <c r="S17" s="766">
        <v>180</v>
      </c>
      <c r="T17" s="765"/>
      <c r="U17" s="765"/>
      <c r="V17" s="669"/>
      <c r="W17" s="669"/>
      <c r="X17" s="669"/>
      <c r="Y17" s="776">
        <f>SUM(S17,V17)</f>
        <v>180</v>
      </c>
      <c r="Z17" s="776"/>
      <c r="AA17" s="777"/>
      <c r="AB17" s="739"/>
      <c r="AC17" s="740"/>
      <c r="AD17" s="741"/>
      <c r="AE17" s="683"/>
      <c r="AF17" s="684"/>
      <c r="AG17" s="684"/>
      <c r="AH17" s="761"/>
      <c r="AI17" s="761"/>
      <c r="AJ17" s="762"/>
      <c r="AK17" s="140">
        <f>IF(B17="","",IF(B17&gt;=4,DATE(2024,B17,D17),DATE(2025,B17,D17)))</f>
        <v>45432</v>
      </c>
    </row>
    <row r="18" spans="2:95" s="137" customFormat="1" ht="22.7" customHeight="1" x14ac:dyDescent="0.15">
      <c r="B18" s="164">
        <v>5</v>
      </c>
      <c r="C18" s="141" t="s">
        <v>7</v>
      </c>
      <c r="D18" s="167">
        <v>20</v>
      </c>
      <c r="E18" s="142" t="s">
        <v>552</v>
      </c>
      <c r="F18" s="688" t="s">
        <v>735</v>
      </c>
      <c r="G18" s="689"/>
      <c r="H18" s="689"/>
      <c r="I18" s="689" t="s">
        <v>737</v>
      </c>
      <c r="J18" s="689"/>
      <c r="K18" s="690"/>
      <c r="L18" s="747" t="s">
        <v>738</v>
      </c>
      <c r="M18" s="747"/>
      <c r="N18" s="747"/>
      <c r="O18" s="747"/>
      <c r="P18" s="682">
        <v>52</v>
      </c>
      <c r="Q18" s="682"/>
      <c r="R18" s="682"/>
      <c r="S18" s="766">
        <v>3600</v>
      </c>
      <c r="T18" s="765"/>
      <c r="U18" s="765"/>
      <c r="V18" s="765">
        <v>1260</v>
      </c>
      <c r="W18" s="765"/>
      <c r="X18" s="765"/>
      <c r="Y18" s="758">
        <f>SUM(S18,V18)</f>
        <v>4860</v>
      </c>
      <c r="Z18" s="758"/>
      <c r="AA18" s="759"/>
      <c r="AB18" s="685"/>
      <c r="AC18" s="686"/>
      <c r="AD18" s="687"/>
      <c r="AE18" s="683"/>
      <c r="AF18" s="684"/>
      <c r="AG18" s="684"/>
      <c r="AH18" s="761"/>
      <c r="AI18" s="761"/>
      <c r="AJ18" s="762"/>
      <c r="AK18" s="140">
        <f t="shared" ref="AK18:AK33" si="0">IF(B18="","",IF(B18&gt;=4,DATE(2024,B18,D18),DATE(2025,B18,D18)))</f>
        <v>45432</v>
      </c>
      <c r="BJ18" s="143"/>
      <c r="BK18" s="143"/>
      <c r="BL18" s="143"/>
      <c r="BM18" s="143"/>
      <c r="BN18" s="143"/>
      <c r="BO18" s="143"/>
      <c r="BP18" s="143"/>
      <c r="BQ18" s="143"/>
      <c r="BR18" s="143"/>
      <c r="BS18" s="143"/>
      <c r="BT18" s="143"/>
      <c r="BU18" s="143"/>
      <c r="BV18" s="143"/>
      <c r="BW18" s="143"/>
      <c r="BX18" s="143"/>
      <c r="BY18" s="143"/>
      <c r="BZ18" s="143"/>
      <c r="CA18" s="143"/>
      <c r="CB18" s="143"/>
      <c r="CC18" s="143"/>
      <c r="CD18" s="143"/>
      <c r="CE18" s="143"/>
      <c r="CF18" s="143"/>
    </row>
    <row r="19" spans="2:95" s="137" customFormat="1" ht="22.7" customHeight="1" x14ac:dyDescent="0.15">
      <c r="B19" s="165">
        <v>5</v>
      </c>
      <c r="C19" s="144" t="s">
        <v>7</v>
      </c>
      <c r="D19" s="168">
        <v>20</v>
      </c>
      <c r="E19" s="145" t="s">
        <v>552</v>
      </c>
      <c r="F19" s="688" t="s">
        <v>739</v>
      </c>
      <c r="G19" s="689"/>
      <c r="H19" s="689"/>
      <c r="I19" s="689" t="s">
        <v>740</v>
      </c>
      <c r="J19" s="689"/>
      <c r="K19" s="690"/>
      <c r="L19" s="747" t="s">
        <v>153</v>
      </c>
      <c r="M19" s="747"/>
      <c r="N19" s="747"/>
      <c r="O19" s="747"/>
      <c r="P19" s="682">
        <v>3</v>
      </c>
      <c r="Q19" s="682"/>
      <c r="R19" s="682"/>
      <c r="S19" s="766">
        <v>200</v>
      </c>
      <c r="T19" s="765"/>
      <c r="U19" s="765"/>
      <c r="V19" s="760"/>
      <c r="W19" s="760"/>
      <c r="X19" s="760"/>
      <c r="Y19" s="758">
        <f t="shared" ref="Y19:Y33" si="1">SUM(S19,V19)</f>
        <v>200</v>
      </c>
      <c r="Z19" s="758"/>
      <c r="AA19" s="759"/>
      <c r="AB19" s="685"/>
      <c r="AC19" s="686"/>
      <c r="AD19" s="687"/>
      <c r="AE19" s="683"/>
      <c r="AF19" s="684"/>
      <c r="AG19" s="684"/>
      <c r="AH19" s="761"/>
      <c r="AI19" s="761"/>
      <c r="AJ19" s="762"/>
      <c r="AK19" s="140">
        <f t="shared" si="0"/>
        <v>45432</v>
      </c>
      <c r="BI19" s="143"/>
      <c r="BJ19" s="143"/>
      <c r="BK19" s="143"/>
      <c r="BL19" s="143"/>
      <c r="BM19" s="143"/>
      <c r="BN19" s="143"/>
      <c r="BO19" s="143"/>
      <c r="BP19" s="143"/>
      <c r="BQ19" s="143"/>
      <c r="BR19" s="143"/>
      <c r="BS19" s="143"/>
      <c r="BT19" s="143"/>
      <c r="BU19" s="143"/>
      <c r="BV19" s="143"/>
      <c r="BW19" s="143"/>
      <c r="BX19" s="143"/>
      <c r="BY19" s="143"/>
      <c r="BZ19" s="143"/>
      <c r="CA19" s="143"/>
      <c r="CB19" s="143"/>
      <c r="CC19" s="143"/>
      <c r="CD19" s="143"/>
      <c r="CE19" s="143"/>
      <c r="CF19" s="143"/>
      <c r="CG19" s="130"/>
      <c r="CH19" s="130"/>
      <c r="CI19" s="130"/>
      <c r="CJ19" s="130"/>
      <c r="CK19" s="130"/>
      <c r="CL19" s="130"/>
      <c r="CM19" s="130"/>
      <c r="CN19" s="130"/>
      <c r="CO19" s="130"/>
      <c r="CP19" s="130"/>
      <c r="CQ19" s="130"/>
    </row>
    <row r="20" spans="2:95" s="137" customFormat="1" ht="22.7" customHeight="1" x14ac:dyDescent="0.15">
      <c r="B20" s="165">
        <v>5</v>
      </c>
      <c r="C20" s="144" t="s">
        <v>7</v>
      </c>
      <c r="D20" s="168">
        <v>20</v>
      </c>
      <c r="E20" s="145" t="s">
        <v>552</v>
      </c>
      <c r="F20" s="688" t="s">
        <v>740</v>
      </c>
      <c r="G20" s="689"/>
      <c r="H20" s="689"/>
      <c r="I20" s="782" t="s">
        <v>739</v>
      </c>
      <c r="J20" s="689"/>
      <c r="K20" s="689"/>
      <c r="L20" s="747" t="s">
        <v>153</v>
      </c>
      <c r="M20" s="747"/>
      <c r="N20" s="747"/>
      <c r="O20" s="747"/>
      <c r="P20" s="682">
        <v>47.6</v>
      </c>
      <c r="Q20" s="682"/>
      <c r="R20" s="682"/>
      <c r="S20" s="766">
        <v>200</v>
      </c>
      <c r="T20" s="765"/>
      <c r="U20" s="765"/>
      <c r="V20" s="760"/>
      <c r="W20" s="760"/>
      <c r="X20" s="760"/>
      <c r="Y20" s="758">
        <f t="shared" si="1"/>
        <v>200</v>
      </c>
      <c r="Z20" s="758"/>
      <c r="AA20" s="759"/>
      <c r="AB20" s="685"/>
      <c r="AC20" s="686"/>
      <c r="AD20" s="687"/>
      <c r="AE20" s="683"/>
      <c r="AF20" s="684"/>
      <c r="AG20" s="684"/>
      <c r="AH20" s="761"/>
      <c r="AI20" s="761"/>
      <c r="AJ20" s="762"/>
      <c r="AK20" s="140">
        <f t="shared" si="0"/>
        <v>45432</v>
      </c>
      <c r="BI20" s="143"/>
      <c r="BJ20" s="143"/>
      <c r="BK20" s="143"/>
      <c r="BL20" s="143"/>
      <c r="BM20" s="143"/>
      <c r="BN20" s="143"/>
      <c r="BO20" s="143"/>
      <c r="BP20" s="143"/>
      <c r="BQ20" s="143"/>
      <c r="BR20" s="143"/>
      <c r="BS20" s="143"/>
      <c r="BT20" s="143"/>
      <c r="BU20" s="143"/>
      <c r="BV20" s="143"/>
      <c r="BW20" s="143"/>
      <c r="BX20" s="143"/>
      <c r="BY20" s="143"/>
      <c r="BZ20" s="143"/>
      <c r="CA20" s="143"/>
      <c r="CB20" s="143"/>
      <c r="CC20" s="143"/>
      <c r="CD20" s="143"/>
      <c r="CE20" s="143"/>
      <c r="CF20" s="143"/>
      <c r="CG20" s="130"/>
      <c r="CH20" s="130"/>
      <c r="CI20" s="130"/>
      <c r="CJ20" s="130"/>
      <c r="CK20" s="130"/>
      <c r="CL20" s="130"/>
      <c r="CM20" s="130"/>
      <c r="CN20" s="130"/>
      <c r="CO20" s="130"/>
      <c r="CP20" s="130"/>
      <c r="CQ20" s="130"/>
    </row>
    <row r="21" spans="2:95" s="137" customFormat="1" ht="22.7" customHeight="1" x14ac:dyDescent="0.15">
      <c r="B21" s="165">
        <v>5</v>
      </c>
      <c r="C21" s="144" t="s">
        <v>7</v>
      </c>
      <c r="D21" s="168">
        <v>20</v>
      </c>
      <c r="E21" s="145" t="s">
        <v>552</v>
      </c>
      <c r="F21" s="688" t="s">
        <v>739</v>
      </c>
      <c r="G21" s="689"/>
      <c r="H21" s="689"/>
      <c r="I21" s="689" t="s">
        <v>741</v>
      </c>
      <c r="J21" s="689"/>
      <c r="K21" s="690"/>
      <c r="L21" s="747" t="s">
        <v>738</v>
      </c>
      <c r="M21" s="747"/>
      <c r="N21" s="747"/>
      <c r="O21" s="747"/>
      <c r="P21" s="682">
        <v>52</v>
      </c>
      <c r="Q21" s="682"/>
      <c r="R21" s="682"/>
      <c r="S21" s="766">
        <v>3600</v>
      </c>
      <c r="T21" s="765"/>
      <c r="U21" s="765"/>
      <c r="V21" s="765">
        <v>1260</v>
      </c>
      <c r="W21" s="765"/>
      <c r="X21" s="765"/>
      <c r="Y21" s="758">
        <f t="shared" si="1"/>
        <v>4860</v>
      </c>
      <c r="Z21" s="758"/>
      <c r="AA21" s="759"/>
      <c r="AB21" s="685"/>
      <c r="AC21" s="686"/>
      <c r="AD21" s="687"/>
      <c r="AE21" s="683"/>
      <c r="AF21" s="684"/>
      <c r="AG21" s="684"/>
      <c r="AH21" s="761"/>
      <c r="AI21" s="761"/>
      <c r="AJ21" s="762"/>
      <c r="AK21" s="140">
        <f t="shared" si="0"/>
        <v>45432</v>
      </c>
      <c r="BI21" s="143"/>
      <c r="BJ21" s="143"/>
      <c r="BK21" s="143"/>
      <c r="BL21" s="143"/>
      <c r="BM21" s="143"/>
      <c r="BN21" s="143"/>
      <c r="BO21" s="143"/>
      <c r="BP21" s="143"/>
      <c r="BQ21" s="143"/>
      <c r="BR21" s="143"/>
      <c r="BS21" s="143"/>
      <c r="BT21" s="143"/>
      <c r="BU21" s="143"/>
      <c r="BV21" s="143"/>
      <c r="BW21" s="143"/>
      <c r="BX21" s="143"/>
      <c r="BY21" s="143"/>
      <c r="BZ21" s="143"/>
      <c r="CA21" s="143"/>
      <c r="CB21" s="143"/>
      <c r="CC21" s="143"/>
      <c r="CD21" s="143"/>
      <c r="CE21" s="143"/>
      <c r="CF21" s="143"/>
      <c r="CG21" s="130"/>
      <c r="CH21" s="130"/>
      <c r="CI21" s="130"/>
      <c r="CJ21" s="130"/>
      <c r="CK21" s="130"/>
      <c r="CL21" s="130"/>
      <c r="CM21" s="130"/>
      <c r="CN21" s="130"/>
      <c r="CO21" s="130"/>
      <c r="CP21" s="130"/>
      <c r="CQ21" s="130"/>
    </row>
    <row r="22" spans="2:95" s="137" customFormat="1" ht="22.7" customHeight="1" x14ac:dyDescent="0.15">
      <c r="B22" s="165">
        <v>5</v>
      </c>
      <c r="C22" s="144" t="s">
        <v>7</v>
      </c>
      <c r="D22" s="168">
        <v>20</v>
      </c>
      <c r="E22" s="145" t="s">
        <v>552</v>
      </c>
      <c r="F22" s="688" t="s">
        <v>735</v>
      </c>
      <c r="G22" s="689"/>
      <c r="H22" s="689"/>
      <c r="I22" s="689" t="s">
        <v>742</v>
      </c>
      <c r="J22" s="689"/>
      <c r="K22" s="690"/>
      <c r="L22" s="747" t="s">
        <v>736</v>
      </c>
      <c r="M22" s="747"/>
      <c r="N22" s="747"/>
      <c r="O22" s="747"/>
      <c r="P22" s="682">
        <v>3.3</v>
      </c>
      <c r="Q22" s="682"/>
      <c r="R22" s="682"/>
      <c r="S22" s="766">
        <v>180</v>
      </c>
      <c r="T22" s="765"/>
      <c r="U22" s="765"/>
      <c r="V22" s="760"/>
      <c r="W22" s="760"/>
      <c r="X22" s="760"/>
      <c r="Y22" s="758">
        <f t="shared" si="1"/>
        <v>180</v>
      </c>
      <c r="Z22" s="758"/>
      <c r="AA22" s="759"/>
      <c r="AB22" s="685"/>
      <c r="AC22" s="686"/>
      <c r="AD22" s="687"/>
      <c r="AE22" s="683"/>
      <c r="AF22" s="684"/>
      <c r="AG22" s="684"/>
      <c r="AH22" s="761"/>
      <c r="AI22" s="761"/>
      <c r="AJ22" s="762"/>
      <c r="AK22" s="140">
        <f t="shared" si="0"/>
        <v>45432</v>
      </c>
      <c r="BI22" s="143"/>
      <c r="BJ22" s="143"/>
      <c r="BK22" s="143"/>
      <c r="BL22" s="143"/>
      <c r="BM22" s="143"/>
      <c r="BN22" s="143"/>
      <c r="BO22" s="143"/>
      <c r="BP22" s="143"/>
      <c r="BQ22" s="143"/>
      <c r="BR22" s="143"/>
      <c r="BS22" s="143"/>
      <c r="BT22" s="143"/>
      <c r="BU22" s="143"/>
      <c r="BV22" s="143"/>
      <c r="BW22" s="143"/>
      <c r="BX22" s="143"/>
      <c r="BY22" s="143"/>
      <c r="BZ22" s="143"/>
      <c r="CA22" s="143"/>
      <c r="CB22" s="143"/>
      <c r="CC22" s="143"/>
      <c r="CD22" s="143"/>
      <c r="CE22" s="143"/>
      <c r="CF22" s="143"/>
      <c r="CG22" s="130"/>
      <c r="CH22" s="130"/>
      <c r="CI22" s="130"/>
      <c r="CJ22" s="130"/>
      <c r="CK22" s="130"/>
      <c r="CL22" s="130"/>
      <c r="CM22" s="130"/>
      <c r="CN22" s="130"/>
      <c r="CO22" s="130"/>
      <c r="CP22" s="130"/>
      <c r="CQ22" s="130"/>
    </row>
    <row r="23" spans="2:95" s="137" customFormat="1" ht="22.7" customHeight="1" x14ac:dyDescent="0.15">
      <c r="B23" s="165">
        <v>6</v>
      </c>
      <c r="C23" s="144" t="s">
        <v>7</v>
      </c>
      <c r="D23" s="168">
        <v>5</v>
      </c>
      <c r="E23" s="145" t="s">
        <v>552</v>
      </c>
      <c r="F23" s="688" t="s">
        <v>561</v>
      </c>
      <c r="G23" s="689"/>
      <c r="H23" s="689"/>
      <c r="I23" s="689" t="s">
        <v>740</v>
      </c>
      <c r="J23" s="689"/>
      <c r="K23" s="690"/>
      <c r="L23" s="747" t="s">
        <v>155</v>
      </c>
      <c r="M23" s="747"/>
      <c r="N23" s="747"/>
      <c r="O23" s="747"/>
      <c r="P23" s="682">
        <v>120</v>
      </c>
      <c r="Q23" s="682"/>
      <c r="R23" s="682"/>
      <c r="S23" s="668"/>
      <c r="T23" s="669"/>
      <c r="U23" s="669"/>
      <c r="V23" s="760"/>
      <c r="W23" s="760"/>
      <c r="X23" s="760"/>
      <c r="Y23" s="758">
        <f t="shared" si="1"/>
        <v>0</v>
      </c>
      <c r="Z23" s="758"/>
      <c r="AA23" s="759"/>
      <c r="AB23" s="685"/>
      <c r="AC23" s="686"/>
      <c r="AD23" s="687"/>
      <c r="AE23" s="683"/>
      <c r="AF23" s="684"/>
      <c r="AG23" s="684"/>
      <c r="AH23" s="761"/>
      <c r="AI23" s="761"/>
      <c r="AJ23" s="762"/>
      <c r="AK23" s="140">
        <f t="shared" si="0"/>
        <v>45448</v>
      </c>
      <c r="BI23" s="143"/>
      <c r="BJ23" s="143"/>
      <c r="BK23" s="143"/>
      <c r="BL23" s="143"/>
      <c r="BM23" s="143"/>
      <c r="BN23" s="143"/>
      <c r="BO23" s="143"/>
      <c r="BP23" s="143"/>
      <c r="BQ23" s="143"/>
      <c r="BR23" s="143"/>
      <c r="BS23" s="143"/>
      <c r="BT23" s="143"/>
      <c r="BU23" s="143"/>
      <c r="BV23" s="143"/>
      <c r="BW23" s="143"/>
      <c r="BX23" s="143"/>
      <c r="BY23" s="143"/>
      <c r="BZ23" s="143"/>
      <c r="CA23" s="143"/>
      <c r="CB23" s="143"/>
      <c r="CC23" s="143"/>
      <c r="CD23" s="143"/>
      <c r="CE23" s="143"/>
      <c r="CF23" s="143"/>
      <c r="CG23" s="130"/>
    </row>
    <row r="24" spans="2:95" s="137" customFormat="1" ht="22.7" customHeight="1" x14ac:dyDescent="0.15">
      <c r="B24" s="165">
        <v>6</v>
      </c>
      <c r="C24" s="144" t="s">
        <v>7</v>
      </c>
      <c r="D24" s="168">
        <v>5</v>
      </c>
      <c r="E24" s="145" t="s">
        <v>552</v>
      </c>
      <c r="F24" s="783" t="s">
        <v>743</v>
      </c>
      <c r="G24" s="784"/>
      <c r="H24" s="784"/>
      <c r="I24" s="784" t="s">
        <v>744</v>
      </c>
      <c r="J24" s="784"/>
      <c r="K24" s="785"/>
      <c r="L24" s="747" t="s">
        <v>157</v>
      </c>
      <c r="M24" s="747"/>
      <c r="N24" s="747"/>
      <c r="O24" s="747"/>
      <c r="P24" s="682">
        <v>25</v>
      </c>
      <c r="Q24" s="682"/>
      <c r="R24" s="682"/>
      <c r="S24" s="668"/>
      <c r="T24" s="669"/>
      <c r="U24" s="669"/>
      <c r="V24" s="765">
        <v>2800</v>
      </c>
      <c r="W24" s="765"/>
      <c r="X24" s="765"/>
      <c r="Y24" s="758">
        <f t="shared" si="1"/>
        <v>2800</v>
      </c>
      <c r="Z24" s="758"/>
      <c r="AA24" s="759"/>
      <c r="AB24" s="791">
        <v>2400</v>
      </c>
      <c r="AC24" s="792"/>
      <c r="AD24" s="793"/>
      <c r="AE24" s="789" t="s">
        <v>746</v>
      </c>
      <c r="AF24" s="790"/>
      <c r="AG24" s="790"/>
      <c r="AH24" s="787">
        <v>9000</v>
      </c>
      <c r="AI24" s="787"/>
      <c r="AJ24" s="788"/>
      <c r="AK24" s="140">
        <f t="shared" si="0"/>
        <v>45448</v>
      </c>
      <c r="BI24" s="143"/>
      <c r="BJ24" s="143"/>
      <c r="BK24" s="143"/>
      <c r="BL24" s="143"/>
      <c r="BM24" s="143"/>
      <c r="BN24" s="143"/>
      <c r="BO24" s="143"/>
      <c r="BP24" s="143"/>
      <c r="BQ24" s="143"/>
      <c r="BR24" s="143"/>
      <c r="BS24" s="143"/>
      <c r="BT24" s="143"/>
      <c r="BU24" s="143"/>
      <c r="BV24" s="143"/>
      <c r="BW24" s="143"/>
      <c r="BX24" s="143"/>
      <c r="BY24" s="143"/>
      <c r="BZ24" s="143"/>
      <c r="CA24" s="143"/>
      <c r="CB24" s="143"/>
      <c r="CC24" s="143"/>
      <c r="CD24" s="143"/>
      <c r="CE24" s="143"/>
      <c r="CF24" s="143"/>
      <c r="CG24" s="130"/>
    </row>
    <row r="25" spans="2:95" s="137" customFormat="1" ht="22.7" customHeight="1" x14ac:dyDescent="0.4">
      <c r="B25" s="165">
        <v>6</v>
      </c>
      <c r="C25" s="144" t="s">
        <v>7</v>
      </c>
      <c r="D25" s="168">
        <v>5</v>
      </c>
      <c r="E25" s="145" t="s">
        <v>552</v>
      </c>
      <c r="F25" s="688" t="s">
        <v>740</v>
      </c>
      <c r="G25" s="689"/>
      <c r="H25" s="689"/>
      <c r="I25" s="782" t="s">
        <v>64</v>
      </c>
      <c r="J25" s="689"/>
      <c r="K25" s="690"/>
      <c r="L25" s="747" t="s">
        <v>155</v>
      </c>
      <c r="M25" s="747"/>
      <c r="N25" s="747"/>
      <c r="O25" s="747"/>
      <c r="P25" s="682">
        <v>4</v>
      </c>
      <c r="Q25" s="682"/>
      <c r="R25" s="682"/>
      <c r="S25" s="668"/>
      <c r="T25" s="669"/>
      <c r="U25" s="669"/>
      <c r="V25" s="760"/>
      <c r="W25" s="760"/>
      <c r="X25" s="760"/>
      <c r="Y25" s="758">
        <f t="shared" si="1"/>
        <v>0</v>
      </c>
      <c r="Z25" s="758"/>
      <c r="AA25" s="759"/>
      <c r="AB25" s="685"/>
      <c r="AC25" s="686"/>
      <c r="AD25" s="687"/>
      <c r="AE25" s="683"/>
      <c r="AF25" s="684"/>
      <c r="AG25" s="684"/>
      <c r="AH25" s="761"/>
      <c r="AI25" s="761"/>
      <c r="AJ25" s="762"/>
      <c r="AK25" s="140">
        <f t="shared" si="0"/>
        <v>45448</v>
      </c>
    </row>
    <row r="26" spans="2:95" s="137" customFormat="1" ht="22.7" customHeight="1" x14ac:dyDescent="0.4">
      <c r="B26" s="165">
        <v>6</v>
      </c>
      <c r="C26" s="144" t="s">
        <v>7</v>
      </c>
      <c r="D26" s="168">
        <v>6</v>
      </c>
      <c r="E26" s="145" t="s">
        <v>552</v>
      </c>
      <c r="F26" s="688" t="s">
        <v>64</v>
      </c>
      <c r="G26" s="689"/>
      <c r="H26" s="689"/>
      <c r="I26" s="782" t="s">
        <v>740</v>
      </c>
      <c r="J26" s="689"/>
      <c r="K26" s="690"/>
      <c r="L26" s="747" t="s">
        <v>155</v>
      </c>
      <c r="M26" s="747"/>
      <c r="N26" s="747"/>
      <c r="O26" s="747"/>
      <c r="P26" s="682">
        <v>4</v>
      </c>
      <c r="Q26" s="682"/>
      <c r="R26" s="682"/>
      <c r="S26" s="668"/>
      <c r="T26" s="669"/>
      <c r="U26" s="669"/>
      <c r="V26" s="760"/>
      <c r="W26" s="760"/>
      <c r="X26" s="760"/>
      <c r="Y26" s="758">
        <f t="shared" si="1"/>
        <v>0</v>
      </c>
      <c r="Z26" s="758"/>
      <c r="AA26" s="759"/>
      <c r="AB26" s="739"/>
      <c r="AC26" s="740"/>
      <c r="AD26" s="741"/>
      <c r="AE26" s="683"/>
      <c r="AF26" s="684"/>
      <c r="AG26" s="684"/>
      <c r="AH26" s="761"/>
      <c r="AI26" s="761"/>
      <c r="AJ26" s="762"/>
      <c r="AK26" s="140">
        <f t="shared" si="0"/>
        <v>45449</v>
      </c>
    </row>
    <row r="27" spans="2:95" s="137" customFormat="1" ht="22.7" customHeight="1" x14ac:dyDescent="0.4">
      <c r="B27" s="165">
        <v>6</v>
      </c>
      <c r="C27" s="144" t="s">
        <v>7</v>
      </c>
      <c r="D27" s="168">
        <v>6</v>
      </c>
      <c r="E27" s="145" t="s">
        <v>552</v>
      </c>
      <c r="F27" s="783" t="s">
        <v>744</v>
      </c>
      <c r="G27" s="784"/>
      <c r="H27" s="784"/>
      <c r="I27" s="797" t="s">
        <v>743</v>
      </c>
      <c r="J27" s="784"/>
      <c r="K27" s="784"/>
      <c r="L27" s="747" t="s">
        <v>157</v>
      </c>
      <c r="M27" s="747"/>
      <c r="N27" s="747"/>
      <c r="O27" s="747"/>
      <c r="P27" s="682">
        <v>25</v>
      </c>
      <c r="Q27" s="682"/>
      <c r="R27" s="682"/>
      <c r="S27" s="668"/>
      <c r="T27" s="669"/>
      <c r="U27" s="669"/>
      <c r="V27" s="765">
        <v>2800</v>
      </c>
      <c r="W27" s="765"/>
      <c r="X27" s="765"/>
      <c r="Y27" s="758">
        <f t="shared" si="1"/>
        <v>2800</v>
      </c>
      <c r="Z27" s="758"/>
      <c r="AA27" s="759"/>
      <c r="AB27" s="685"/>
      <c r="AC27" s="686"/>
      <c r="AD27" s="687"/>
      <c r="AE27" s="683"/>
      <c r="AF27" s="684"/>
      <c r="AG27" s="684"/>
      <c r="AH27" s="761"/>
      <c r="AI27" s="761"/>
      <c r="AJ27" s="762"/>
      <c r="AK27" s="140">
        <f t="shared" si="0"/>
        <v>45449</v>
      </c>
    </row>
    <row r="28" spans="2:95" s="137" customFormat="1" ht="22.7" customHeight="1" x14ac:dyDescent="0.4">
      <c r="B28" s="165">
        <v>6</v>
      </c>
      <c r="C28" s="144" t="s">
        <v>7</v>
      </c>
      <c r="D28" s="168">
        <v>6</v>
      </c>
      <c r="E28" s="145" t="s">
        <v>552</v>
      </c>
      <c r="F28" s="688" t="s">
        <v>740</v>
      </c>
      <c r="G28" s="689"/>
      <c r="H28" s="689"/>
      <c r="I28" s="782" t="s">
        <v>561</v>
      </c>
      <c r="J28" s="689"/>
      <c r="K28" s="689"/>
      <c r="L28" s="747" t="s">
        <v>155</v>
      </c>
      <c r="M28" s="747"/>
      <c r="N28" s="747"/>
      <c r="O28" s="747"/>
      <c r="P28" s="682">
        <v>120</v>
      </c>
      <c r="Q28" s="682"/>
      <c r="R28" s="682"/>
      <c r="S28" s="668"/>
      <c r="T28" s="669"/>
      <c r="U28" s="669"/>
      <c r="V28" s="669"/>
      <c r="W28" s="669"/>
      <c r="X28" s="669"/>
      <c r="Y28" s="758">
        <f t="shared" si="1"/>
        <v>0</v>
      </c>
      <c r="Z28" s="758"/>
      <c r="AA28" s="759"/>
      <c r="AB28" s="685"/>
      <c r="AC28" s="686"/>
      <c r="AD28" s="687"/>
      <c r="AE28" s="683"/>
      <c r="AF28" s="684"/>
      <c r="AG28" s="684"/>
      <c r="AH28" s="761"/>
      <c r="AI28" s="761"/>
      <c r="AJ28" s="762"/>
      <c r="AK28" s="140">
        <f t="shared" si="0"/>
        <v>45449</v>
      </c>
    </row>
    <row r="29" spans="2:95" s="137" customFormat="1" ht="22.7" customHeight="1" x14ac:dyDescent="0.4">
      <c r="B29" s="150"/>
      <c r="C29" s="144" t="s">
        <v>7</v>
      </c>
      <c r="D29" s="152"/>
      <c r="E29" s="145" t="s">
        <v>552</v>
      </c>
      <c r="F29" s="794"/>
      <c r="G29" s="795"/>
      <c r="H29" s="795"/>
      <c r="I29" s="795"/>
      <c r="J29" s="795"/>
      <c r="K29" s="796"/>
      <c r="L29" s="748"/>
      <c r="M29" s="748"/>
      <c r="N29" s="748"/>
      <c r="O29" s="748"/>
      <c r="P29" s="755"/>
      <c r="Q29" s="755"/>
      <c r="R29" s="755"/>
      <c r="S29" s="745"/>
      <c r="T29" s="746"/>
      <c r="U29" s="746"/>
      <c r="V29" s="746"/>
      <c r="W29" s="746"/>
      <c r="X29" s="746"/>
      <c r="Y29" s="763">
        <f t="shared" si="1"/>
        <v>0</v>
      </c>
      <c r="Z29" s="763"/>
      <c r="AA29" s="764"/>
      <c r="AB29" s="742"/>
      <c r="AC29" s="743"/>
      <c r="AD29" s="744"/>
      <c r="AE29" s="756"/>
      <c r="AF29" s="757"/>
      <c r="AG29" s="757"/>
      <c r="AH29" s="753"/>
      <c r="AI29" s="753"/>
      <c r="AJ29" s="754"/>
      <c r="AK29" s="140" t="str">
        <f t="shared" si="0"/>
        <v/>
      </c>
    </row>
    <row r="30" spans="2:95" s="137" customFormat="1" ht="22.7" customHeight="1" x14ac:dyDescent="0.4">
      <c r="B30" s="150"/>
      <c r="C30" s="144" t="s">
        <v>7</v>
      </c>
      <c r="D30" s="152"/>
      <c r="E30" s="145" t="s">
        <v>552</v>
      </c>
      <c r="F30" s="794"/>
      <c r="G30" s="795"/>
      <c r="H30" s="795"/>
      <c r="I30" s="795"/>
      <c r="J30" s="795"/>
      <c r="K30" s="796"/>
      <c r="L30" s="748"/>
      <c r="M30" s="748"/>
      <c r="N30" s="748"/>
      <c r="O30" s="748"/>
      <c r="P30" s="755"/>
      <c r="Q30" s="755"/>
      <c r="R30" s="755"/>
      <c r="S30" s="745"/>
      <c r="T30" s="746"/>
      <c r="U30" s="746"/>
      <c r="V30" s="746"/>
      <c r="W30" s="746"/>
      <c r="X30" s="746"/>
      <c r="Y30" s="763">
        <f t="shared" si="1"/>
        <v>0</v>
      </c>
      <c r="Z30" s="763"/>
      <c r="AA30" s="764"/>
      <c r="AB30" s="742"/>
      <c r="AC30" s="743"/>
      <c r="AD30" s="744"/>
      <c r="AE30" s="756"/>
      <c r="AF30" s="757"/>
      <c r="AG30" s="757"/>
      <c r="AH30" s="753"/>
      <c r="AI30" s="753"/>
      <c r="AJ30" s="754"/>
      <c r="AK30" s="140" t="str">
        <f t="shared" si="0"/>
        <v/>
      </c>
    </row>
    <row r="31" spans="2:95" s="137" customFormat="1" ht="22.7" customHeight="1" x14ac:dyDescent="0.4">
      <c r="B31" s="150"/>
      <c r="C31" s="144" t="s">
        <v>7</v>
      </c>
      <c r="D31" s="152"/>
      <c r="E31" s="145" t="s">
        <v>552</v>
      </c>
      <c r="F31" s="794"/>
      <c r="G31" s="795"/>
      <c r="H31" s="795"/>
      <c r="I31" s="795"/>
      <c r="J31" s="795"/>
      <c r="K31" s="796"/>
      <c r="L31" s="748"/>
      <c r="M31" s="748"/>
      <c r="N31" s="748"/>
      <c r="O31" s="748"/>
      <c r="P31" s="755"/>
      <c r="Q31" s="755"/>
      <c r="R31" s="755"/>
      <c r="S31" s="745"/>
      <c r="T31" s="746"/>
      <c r="U31" s="746"/>
      <c r="V31" s="746"/>
      <c r="W31" s="746"/>
      <c r="X31" s="746"/>
      <c r="Y31" s="763">
        <f t="shared" si="1"/>
        <v>0</v>
      </c>
      <c r="Z31" s="763"/>
      <c r="AA31" s="764"/>
      <c r="AB31" s="742"/>
      <c r="AC31" s="743"/>
      <c r="AD31" s="744"/>
      <c r="AE31" s="756"/>
      <c r="AF31" s="757"/>
      <c r="AG31" s="757"/>
      <c r="AH31" s="753"/>
      <c r="AI31" s="753"/>
      <c r="AJ31" s="754"/>
      <c r="AK31" s="140" t="str">
        <f t="shared" si="0"/>
        <v/>
      </c>
    </row>
    <row r="32" spans="2:95" s="137" customFormat="1" ht="22.7" customHeight="1" x14ac:dyDescent="0.4">
      <c r="B32" s="150"/>
      <c r="C32" s="144" t="s">
        <v>7</v>
      </c>
      <c r="D32" s="152"/>
      <c r="E32" s="145" t="s">
        <v>552</v>
      </c>
      <c r="F32" s="794"/>
      <c r="G32" s="795"/>
      <c r="H32" s="795"/>
      <c r="I32" s="795"/>
      <c r="J32" s="795"/>
      <c r="K32" s="796"/>
      <c r="L32" s="748"/>
      <c r="M32" s="748"/>
      <c r="N32" s="748"/>
      <c r="O32" s="748"/>
      <c r="P32" s="755"/>
      <c r="Q32" s="755"/>
      <c r="R32" s="755"/>
      <c r="S32" s="745"/>
      <c r="T32" s="746"/>
      <c r="U32" s="746"/>
      <c r="V32" s="746"/>
      <c r="W32" s="746"/>
      <c r="X32" s="746"/>
      <c r="Y32" s="763">
        <f t="shared" si="1"/>
        <v>0</v>
      </c>
      <c r="Z32" s="763"/>
      <c r="AA32" s="764"/>
      <c r="AB32" s="742"/>
      <c r="AC32" s="743"/>
      <c r="AD32" s="744"/>
      <c r="AE32" s="756"/>
      <c r="AF32" s="757"/>
      <c r="AG32" s="757"/>
      <c r="AH32" s="753"/>
      <c r="AI32" s="753"/>
      <c r="AJ32" s="754"/>
      <c r="AK32" s="140" t="str">
        <f t="shared" si="0"/>
        <v/>
      </c>
    </row>
    <row r="33" spans="2:43" s="137" customFormat="1" ht="22.7" customHeight="1" x14ac:dyDescent="0.4">
      <c r="B33" s="151"/>
      <c r="C33" s="146" t="s">
        <v>7</v>
      </c>
      <c r="D33" s="153"/>
      <c r="E33" s="147" t="s">
        <v>552</v>
      </c>
      <c r="F33" s="626"/>
      <c r="G33" s="627"/>
      <c r="H33" s="627"/>
      <c r="I33" s="627"/>
      <c r="J33" s="627"/>
      <c r="K33" s="628"/>
      <c r="L33" s="629"/>
      <c r="M33" s="629"/>
      <c r="N33" s="629"/>
      <c r="O33" s="629"/>
      <c r="P33" s="749"/>
      <c r="Q33" s="749"/>
      <c r="R33" s="749"/>
      <c r="S33" s="630"/>
      <c r="T33" s="631"/>
      <c r="U33" s="631"/>
      <c r="V33" s="631"/>
      <c r="W33" s="631"/>
      <c r="X33" s="631"/>
      <c r="Y33" s="645">
        <f t="shared" si="1"/>
        <v>0</v>
      </c>
      <c r="Z33" s="645"/>
      <c r="AA33" s="646"/>
      <c r="AB33" s="647"/>
      <c r="AC33" s="648"/>
      <c r="AD33" s="649"/>
      <c r="AE33" s="632"/>
      <c r="AF33" s="633"/>
      <c r="AG33" s="633"/>
      <c r="AH33" s="650"/>
      <c r="AI33" s="650"/>
      <c r="AJ33" s="651"/>
      <c r="AK33" s="140" t="str">
        <f t="shared" si="0"/>
        <v/>
      </c>
    </row>
    <row r="34" spans="2:43" ht="18.75" customHeight="1" x14ac:dyDescent="0.4">
      <c r="B34" s="634"/>
      <c r="C34" s="634"/>
      <c r="D34" s="634"/>
      <c r="E34" s="634"/>
      <c r="F34" s="634"/>
      <c r="G34" s="634"/>
      <c r="H34" s="634"/>
      <c r="I34" s="634"/>
      <c r="J34" s="634"/>
      <c r="K34" s="634"/>
      <c r="L34" s="634"/>
      <c r="M34" s="634"/>
      <c r="N34" s="634"/>
      <c r="O34" s="634"/>
      <c r="P34" s="642" t="s">
        <v>501</v>
      </c>
      <c r="Q34" s="643"/>
      <c r="R34" s="644"/>
      <c r="S34" s="635"/>
      <c r="T34" s="635"/>
      <c r="U34" s="635"/>
      <c r="V34" s="635"/>
      <c r="W34" s="635"/>
      <c r="X34" s="635"/>
      <c r="Y34" s="642" t="s">
        <v>502</v>
      </c>
      <c r="Z34" s="643"/>
      <c r="AA34" s="644"/>
      <c r="AB34" s="750" t="s">
        <v>763</v>
      </c>
      <c r="AC34" s="751"/>
      <c r="AD34" s="752"/>
      <c r="AE34" s="636"/>
      <c r="AF34" s="637"/>
      <c r="AG34" s="638"/>
      <c r="AH34" s="642" t="s">
        <v>503</v>
      </c>
      <c r="AI34" s="643"/>
      <c r="AJ34" s="644"/>
      <c r="AN34" s="130"/>
      <c r="AO34" s="130"/>
      <c r="AP34" s="130"/>
      <c r="AQ34" s="130"/>
    </row>
    <row r="35" spans="2:43" ht="37.5" customHeight="1" x14ac:dyDescent="0.4">
      <c r="B35" s="634"/>
      <c r="C35" s="634"/>
      <c r="D35" s="634"/>
      <c r="E35" s="634"/>
      <c r="F35" s="634"/>
      <c r="G35" s="634"/>
      <c r="H35" s="634"/>
      <c r="I35" s="634"/>
      <c r="J35" s="634"/>
      <c r="K35" s="634"/>
      <c r="L35" s="634"/>
      <c r="M35" s="634"/>
      <c r="N35" s="634"/>
      <c r="O35" s="634"/>
      <c r="P35" s="614">
        <f>ROUNDDOWN(SUMIFS($P$17:$P33,$L$17:$L33,"自家用車"),0)*18</f>
        <v>4464</v>
      </c>
      <c r="Q35" s="615"/>
      <c r="R35" s="616"/>
      <c r="S35" s="635"/>
      <c r="T35" s="635"/>
      <c r="U35" s="635"/>
      <c r="V35" s="635"/>
      <c r="W35" s="635"/>
      <c r="X35" s="635"/>
      <c r="Y35" s="614">
        <f>SUM(Y17:AA33)</f>
        <v>16080</v>
      </c>
      <c r="Z35" s="615"/>
      <c r="AA35" s="616"/>
      <c r="AB35" s="614">
        <f>SUM(AB17:AD33)</f>
        <v>2400</v>
      </c>
      <c r="AC35" s="615"/>
      <c r="AD35" s="616"/>
      <c r="AE35" s="639"/>
      <c r="AF35" s="640"/>
      <c r="AG35" s="641"/>
      <c r="AH35" s="614">
        <f>SUM(AH17:AJ33)</f>
        <v>9000</v>
      </c>
      <c r="AI35" s="615"/>
      <c r="AJ35" s="616"/>
      <c r="AN35" s="130"/>
      <c r="AO35" s="130"/>
      <c r="AP35" s="130"/>
      <c r="AQ35" s="130"/>
    </row>
    <row r="36" spans="2:43" ht="15" customHeight="1" x14ac:dyDescent="0.4">
      <c r="B36" s="148"/>
      <c r="C36" s="148"/>
      <c r="D36" s="148"/>
      <c r="E36" s="148"/>
      <c r="F36" s="148"/>
      <c r="G36" s="148"/>
      <c r="H36" s="148"/>
      <c r="I36" s="148"/>
      <c r="J36" s="148"/>
      <c r="K36" s="148"/>
      <c r="L36" s="148"/>
      <c r="M36" s="148"/>
      <c r="N36" s="148"/>
      <c r="O36" s="148"/>
      <c r="P36" s="148"/>
      <c r="Q36" s="148"/>
      <c r="R36" s="148"/>
      <c r="S36" s="148"/>
      <c r="T36" s="148"/>
      <c r="U36" s="148"/>
      <c r="V36" s="148"/>
      <c r="W36" s="148"/>
      <c r="X36" s="148"/>
      <c r="Y36" s="148"/>
      <c r="Z36" s="148"/>
      <c r="AA36" s="148"/>
      <c r="AB36" s="148"/>
      <c r="AC36" s="148"/>
      <c r="AD36" s="148"/>
      <c r="AE36" s="148"/>
      <c r="AF36" s="148"/>
      <c r="AG36" s="148"/>
      <c r="AH36" s="148"/>
      <c r="AI36" s="148"/>
      <c r="AJ36" s="148"/>
      <c r="AN36" s="130"/>
      <c r="AO36" s="130"/>
      <c r="AP36" s="130"/>
      <c r="AQ36" s="130"/>
    </row>
    <row r="37" spans="2:43" ht="15" customHeight="1" x14ac:dyDescent="0.4">
      <c r="B37" s="617" t="s">
        <v>67</v>
      </c>
      <c r="C37" s="618"/>
      <c r="D37" s="618"/>
      <c r="E37" s="619"/>
      <c r="F37" s="736" t="s">
        <v>261</v>
      </c>
      <c r="G37" s="737"/>
      <c r="H37" s="737"/>
      <c r="I37" s="737"/>
      <c r="J37" s="737"/>
      <c r="K37" s="737"/>
      <c r="L37" s="737"/>
      <c r="M37" s="737"/>
      <c r="N37" s="737"/>
      <c r="O37" s="737"/>
      <c r="P37" s="737"/>
      <c r="Q37" s="737"/>
      <c r="R37" s="737"/>
      <c r="S37" s="737"/>
      <c r="T37" s="737"/>
      <c r="U37" s="737"/>
      <c r="V37" s="737"/>
      <c r="W37" s="737"/>
      <c r="X37" s="737"/>
      <c r="Y37" s="737"/>
      <c r="Z37" s="737"/>
      <c r="AA37" s="737"/>
      <c r="AB37" s="737"/>
      <c r="AC37" s="737"/>
      <c r="AD37" s="737"/>
      <c r="AE37" s="737"/>
      <c r="AF37" s="737"/>
      <c r="AG37" s="737"/>
      <c r="AH37" s="737"/>
      <c r="AI37" s="737"/>
      <c r="AJ37" s="738"/>
      <c r="AN37" s="130"/>
      <c r="AO37" s="130"/>
      <c r="AP37" s="130"/>
      <c r="AQ37" s="130"/>
    </row>
    <row r="38" spans="2:43" ht="62.45" customHeight="1" x14ac:dyDescent="0.4">
      <c r="B38" s="620"/>
      <c r="C38" s="621"/>
      <c r="D38" s="621"/>
      <c r="E38" s="622"/>
      <c r="F38" s="623" t="s">
        <v>745</v>
      </c>
      <c r="G38" s="624"/>
      <c r="H38" s="624"/>
      <c r="I38" s="624"/>
      <c r="J38" s="624"/>
      <c r="K38" s="624"/>
      <c r="L38" s="624"/>
      <c r="M38" s="624"/>
      <c r="N38" s="624"/>
      <c r="O38" s="624"/>
      <c r="P38" s="624"/>
      <c r="Q38" s="624"/>
      <c r="R38" s="624"/>
      <c r="S38" s="624"/>
      <c r="T38" s="624"/>
      <c r="U38" s="624"/>
      <c r="V38" s="624"/>
      <c r="W38" s="624"/>
      <c r="X38" s="624"/>
      <c r="Y38" s="624"/>
      <c r="Z38" s="624"/>
      <c r="AA38" s="624"/>
      <c r="AB38" s="624"/>
      <c r="AC38" s="624"/>
      <c r="AD38" s="624"/>
      <c r="AE38" s="624"/>
      <c r="AF38" s="624"/>
      <c r="AG38" s="624"/>
      <c r="AH38" s="624"/>
      <c r="AI38" s="624"/>
      <c r="AJ38" s="625"/>
      <c r="AN38" s="130"/>
      <c r="AO38" s="130"/>
      <c r="AP38" s="130"/>
      <c r="AQ38" s="130"/>
    </row>
    <row r="39" spans="2:43" ht="15" customHeight="1" x14ac:dyDescent="0.4">
      <c r="B39" s="169" t="s">
        <v>259</v>
      </c>
      <c r="Q39" s="149"/>
      <c r="R39" s="149"/>
      <c r="S39" s="149"/>
      <c r="T39" s="149"/>
      <c r="U39" s="149"/>
      <c r="V39" s="149"/>
      <c r="W39" s="149"/>
      <c r="X39" s="149"/>
      <c r="Y39" s="149"/>
      <c r="Z39" s="149"/>
      <c r="AA39" s="149"/>
      <c r="AB39" s="149"/>
      <c r="AC39" s="149"/>
      <c r="AD39" s="149"/>
      <c r="AE39" s="149"/>
      <c r="AF39" s="149"/>
      <c r="AG39" s="149"/>
      <c r="AH39" s="149"/>
      <c r="AI39" s="149"/>
      <c r="AJ39" s="149"/>
      <c r="AN39" s="130"/>
      <c r="AO39" s="130"/>
      <c r="AP39" s="130"/>
      <c r="AQ39" s="130"/>
    </row>
    <row r="40" spans="2:43" ht="15" customHeight="1" x14ac:dyDescent="0.4">
      <c r="B40" s="170" t="s">
        <v>747</v>
      </c>
      <c r="X40" s="149"/>
      <c r="Y40" s="149"/>
      <c r="Z40" s="149"/>
      <c r="AA40" s="149"/>
      <c r="AB40" s="149"/>
      <c r="AC40" s="149"/>
      <c r="AD40" s="149"/>
      <c r="AE40" s="149"/>
      <c r="AF40" s="149"/>
      <c r="AG40" s="149"/>
      <c r="AH40" s="149"/>
      <c r="AI40" s="149"/>
      <c r="AJ40" s="149"/>
      <c r="AN40" s="130"/>
      <c r="AO40" s="130"/>
      <c r="AP40" s="130"/>
      <c r="AQ40" s="130"/>
    </row>
    <row r="41" spans="2:43" ht="18.75" x14ac:dyDescent="0.4">
      <c r="AN41" s="130"/>
      <c r="AO41" s="130"/>
      <c r="AP41" s="130"/>
      <c r="AQ41" s="130"/>
    </row>
    <row r="42" spans="2:43" ht="18.75" x14ac:dyDescent="0.4">
      <c r="AN42" s="130"/>
      <c r="AO42" s="130"/>
      <c r="AP42" s="130"/>
      <c r="AQ42" s="130"/>
    </row>
  </sheetData>
  <mergeCells count="222">
    <mergeCell ref="F25:H25"/>
    <mergeCell ref="S22:U22"/>
    <mergeCell ref="L32:O32"/>
    <mergeCell ref="F30:H30"/>
    <mergeCell ref="I30:K30"/>
    <mergeCell ref="F31:H31"/>
    <mergeCell ref="I31:K31"/>
    <mergeCell ref="F32:H32"/>
    <mergeCell ref="I32:K32"/>
    <mergeCell ref="F26:H26"/>
    <mergeCell ref="I26:K26"/>
    <mergeCell ref="F27:H27"/>
    <mergeCell ref="I27:K27"/>
    <mergeCell ref="F28:H28"/>
    <mergeCell ref="I28:K28"/>
    <mergeCell ref="F29:H29"/>
    <mergeCell ref="I29:K29"/>
    <mergeCell ref="P28:R28"/>
    <mergeCell ref="P32:R32"/>
    <mergeCell ref="V22:X22"/>
    <mergeCell ref="S23:U23"/>
    <mergeCell ref="V23:X23"/>
    <mergeCell ref="S24:U24"/>
    <mergeCell ref="P22:R22"/>
    <mergeCell ref="P23:R23"/>
    <mergeCell ref="P24:R24"/>
    <mergeCell ref="AE20:AG20"/>
    <mergeCell ref="AE21:AG21"/>
    <mergeCell ref="AE22:AG22"/>
    <mergeCell ref="AE23:AG23"/>
    <mergeCell ref="AE24:AG24"/>
    <mergeCell ref="AB24:AD24"/>
    <mergeCell ref="AB22:AD22"/>
    <mergeCell ref="AB23:AD23"/>
    <mergeCell ref="V24:X24"/>
    <mergeCell ref="Y22:AA22"/>
    <mergeCell ref="Y23:AA23"/>
    <mergeCell ref="Y24:AA24"/>
    <mergeCell ref="AH20:AJ20"/>
    <mergeCell ref="AH21:AJ21"/>
    <mergeCell ref="AH22:AJ22"/>
    <mergeCell ref="AH23:AJ23"/>
    <mergeCell ref="AH24:AJ24"/>
    <mergeCell ref="AH25:AJ25"/>
    <mergeCell ref="AH17:AJ17"/>
    <mergeCell ref="AH18:AJ18"/>
    <mergeCell ref="AH19:AJ19"/>
    <mergeCell ref="B2:D2"/>
    <mergeCell ref="I16:K16"/>
    <mergeCell ref="F16:H16"/>
    <mergeCell ref="I25:K25"/>
    <mergeCell ref="L18:O18"/>
    <mergeCell ref="L19:O19"/>
    <mergeCell ref="L20:O20"/>
    <mergeCell ref="L21:O21"/>
    <mergeCell ref="L22:O22"/>
    <mergeCell ref="L23:O23"/>
    <mergeCell ref="L24:O24"/>
    <mergeCell ref="L25:O25"/>
    <mergeCell ref="I20:K20"/>
    <mergeCell ref="I21:K21"/>
    <mergeCell ref="I22:K22"/>
    <mergeCell ref="I23:K23"/>
    <mergeCell ref="F22:H22"/>
    <mergeCell ref="F23:H23"/>
    <mergeCell ref="F24:H24"/>
    <mergeCell ref="I24:K24"/>
    <mergeCell ref="L17:O17"/>
    <mergeCell ref="E2:AG3"/>
    <mergeCell ref="AB17:AD17"/>
    <mergeCell ref="AB18:AD18"/>
    <mergeCell ref="Y17:AA17"/>
    <mergeCell ref="Y18:AA18"/>
    <mergeCell ref="Y19:AA19"/>
    <mergeCell ref="Y20:AA20"/>
    <mergeCell ref="Y21:AA21"/>
    <mergeCell ref="P17:R17"/>
    <mergeCell ref="P18:R18"/>
    <mergeCell ref="P19:R19"/>
    <mergeCell ref="P20:R20"/>
    <mergeCell ref="P21:R21"/>
    <mergeCell ref="Y31:AA31"/>
    <mergeCell ref="Y32:AA32"/>
    <mergeCell ref="AE31:AG31"/>
    <mergeCell ref="V19:X19"/>
    <mergeCell ref="S20:U20"/>
    <mergeCell ref="V20:X20"/>
    <mergeCell ref="S21:U21"/>
    <mergeCell ref="V21:X21"/>
    <mergeCell ref="B5:F5"/>
    <mergeCell ref="G5:K5"/>
    <mergeCell ref="L5:P5"/>
    <mergeCell ref="Q5:U5"/>
    <mergeCell ref="S17:U17"/>
    <mergeCell ref="V17:X17"/>
    <mergeCell ref="S18:U18"/>
    <mergeCell ref="V18:X18"/>
    <mergeCell ref="S19:U19"/>
    <mergeCell ref="L15:O16"/>
    <mergeCell ref="P15:R16"/>
    <mergeCell ref="S15:U16"/>
    <mergeCell ref="V15:X16"/>
    <mergeCell ref="AE17:AG17"/>
    <mergeCell ref="AE18:AG18"/>
    <mergeCell ref="AE19:AG19"/>
    <mergeCell ref="Y30:AA30"/>
    <mergeCell ref="V27:X27"/>
    <mergeCell ref="AE25:AG25"/>
    <mergeCell ref="AB25:AD25"/>
    <mergeCell ref="Y25:AA25"/>
    <mergeCell ref="AH27:AJ27"/>
    <mergeCell ref="AH28:AJ28"/>
    <mergeCell ref="AH29:AJ29"/>
    <mergeCell ref="AH30:AJ30"/>
    <mergeCell ref="AH31:AJ31"/>
    <mergeCell ref="P29:R29"/>
    <mergeCell ref="P30:R30"/>
    <mergeCell ref="P31:R31"/>
    <mergeCell ref="AE32:AG32"/>
    <mergeCell ref="Y26:AA26"/>
    <mergeCell ref="S25:U25"/>
    <mergeCell ref="S30:U30"/>
    <mergeCell ref="V30:X30"/>
    <mergeCell ref="S31:U31"/>
    <mergeCell ref="V31:X31"/>
    <mergeCell ref="S32:U32"/>
    <mergeCell ref="V32:X32"/>
    <mergeCell ref="V26:X26"/>
    <mergeCell ref="AH32:AJ32"/>
    <mergeCell ref="AE26:AG26"/>
    <mergeCell ref="AE28:AG28"/>
    <mergeCell ref="AE29:AG29"/>
    <mergeCell ref="AE30:AG30"/>
    <mergeCell ref="AH26:AJ26"/>
    <mergeCell ref="V25:X25"/>
    <mergeCell ref="Y27:AA27"/>
    <mergeCell ref="Y28:AA28"/>
    <mergeCell ref="Y29:AA29"/>
    <mergeCell ref="B6:F6"/>
    <mergeCell ref="G6:U6"/>
    <mergeCell ref="F37:AJ37"/>
    <mergeCell ref="AB26:AD26"/>
    <mergeCell ref="AB27:AD27"/>
    <mergeCell ref="AB28:AD28"/>
    <mergeCell ref="AB29:AD29"/>
    <mergeCell ref="AB30:AD30"/>
    <mergeCell ref="AB31:AD31"/>
    <mergeCell ref="AB32:AD32"/>
    <mergeCell ref="S28:U28"/>
    <mergeCell ref="V28:X28"/>
    <mergeCell ref="S29:U29"/>
    <mergeCell ref="V29:X29"/>
    <mergeCell ref="L26:O26"/>
    <mergeCell ref="L27:O27"/>
    <mergeCell ref="L28:O28"/>
    <mergeCell ref="L29:O29"/>
    <mergeCell ref="L30:O30"/>
    <mergeCell ref="L31:O31"/>
    <mergeCell ref="P25:R25"/>
    <mergeCell ref="P33:R33"/>
    <mergeCell ref="P26:R26"/>
    <mergeCell ref="AB34:AD34"/>
    <mergeCell ref="B7:F7"/>
    <mergeCell ref="G7:U7"/>
    <mergeCell ref="B8:C10"/>
    <mergeCell ref="D8:F8"/>
    <mergeCell ref="G8:U8"/>
    <mergeCell ref="V8:Z8"/>
    <mergeCell ref="AA8:AJ8"/>
    <mergeCell ref="D9:F9"/>
    <mergeCell ref="G9:U9"/>
    <mergeCell ref="V9:Z10"/>
    <mergeCell ref="AA9:AJ9"/>
    <mergeCell ref="D10:F10"/>
    <mergeCell ref="G10:R10"/>
    <mergeCell ref="S10:U10"/>
    <mergeCell ref="AA10:AJ10"/>
    <mergeCell ref="B12:E12"/>
    <mergeCell ref="F12:N12"/>
    <mergeCell ref="Q12:AJ14"/>
    <mergeCell ref="B15:E16"/>
    <mergeCell ref="F15:K15"/>
    <mergeCell ref="S26:U26"/>
    <mergeCell ref="Y15:AA16"/>
    <mergeCell ref="S27:U27"/>
    <mergeCell ref="AB15:AD16"/>
    <mergeCell ref="AE15:AG16"/>
    <mergeCell ref="AH15:AJ16"/>
    <mergeCell ref="P27:R27"/>
    <mergeCell ref="AE27:AG27"/>
    <mergeCell ref="AB19:AD19"/>
    <mergeCell ref="AB20:AD20"/>
    <mergeCell ref="AB21:AD21"/>
    <mergeCell ref="F19:H19"/>
    <mergeCell ref="I19:K19"/>
    <mergeCell ref="F20:H20"/>
    <mergeCell ref="F21:H21"/>
    <mergeCell ref="F17:H17"/>
    <mergeCell ref="I17:K17"/>
    <mergeCell ref="F18:H18"/>
    <mergeCell ref="I18:K18"/>
    <mergeCell ref="AH35:AJ35"/>
    <mergeCell ref="B37:E38"/>
    <mergeCell ref="F38:AJ38"/>
    <mergeCell ref="F33:H33"/>
    <mergeCell ref="I33:K33"/>
    <mergeCell ref="L33:O33"/>
    <mergeCell ref="S33:U33"/>
    <mergeCell ref="V33:X33"/>
    <mergeCell ref="AE33:AG33"/>
    <mergeCell ref="B34:O35"/>
    <mergeCell ref="S34:X35"/>
    <mergeCell ref="AE34:AG35"/>
    <mergeCell ref="P35:R35"/>
    <mergeCell ref="Y35:AA35"/>
    <mergeCell ref="AB35:AD35"/>
    <mergeCell ref="AH34:AJ34"/>
    <mergeCell ref="Y34:AA34"/>
    <mergeCell ref="Y33:AA33"/>
    <mergeCell ref="AB33:AD33"/>
    <mergeCell ref="AH33:AJ33"/>
    <mergeCell ref="P34:R34"/>
  </mergeCells>
  <phoneticPr fontId="4"/>
  <conditionalFormatting sqref="B17">
    <cfRule type="containsBlanks" dxfId="34" priority="22" stopIfTrue="1">
      <formula>LEN(TRIM(B17))=0</formula>
    </cfRule>
  </conditionalFormatting>
  <conditionalFormatting sqref="F29:K33 G9:G10">
    <cfRule type="containsBlanks" dxfId="33" priority="24" stopIfTrue="1">
      <formula>LEN(TRIM(F9))=0</formula>
    </cfRule>
  </conditionalFormatting>
  <conditionalFormatting sqref="AE17:AG23 AE25:AG33">
    <cfRule type="containsBlanks" dxfId="32" priority="27" stopIfTrue="1">
      <formula>LEN(TRIM(AE17))=0</formula>
    </cfRule>
  </conditionalFormatting>
  <conditionalFormatting sqref="L29:O33">
    <cfRule type="containsBlanks" dxfId="31" priority="29" stopIfTrue="1">
      <formula>LEN(TRIM(L29))=0</formula>
    </cfRule>
  </conditionalFormatting>
  <conditionalFormatting sqref="F38:AJ38">
    <cfRule type="containsBlanks" dxfId="30" priority="30" stopIfTrue="1">
      <formula>LEN(TRIM(F38))=0</formula>
    </cfRule>
  </conditionalFormatting>
  <conditionalFormatting sqref="AA8:AJ8">
    <cfRule type="containsBlanks" dxfId="29" priority="31" stopIfTrue="1">
      <formula>LEN(TRIM(AA8))=0</formula>
    </cfRule>
  </conditionalFormatting>
  <conditionalFormatting sqref="S10:U10">
    <cfRule type="containsBlanks" dxfId="28" priority="34" stopIfTrue="1">
      <formula>LEN(TRIM(S10))=0</formula>
    </cfRule>
  </conditionalFormatting>
  <conditionalFormatting sqref="G7:U7">
    <cfRule type="containsBlanks" dxfId="27" priority="35" stopIfTrue="1">
      <formula>LEN(TRIM(G7))=0</formula>
    </cfRule>
  </conditionalFormatting>
  <conditionalFormatting sqref="B18:B33">
    <cfRule type="containsBlanks" dxfId="26" priority="20" stopIfTrue="1">
      <formula>LEN(TRIM(B18))=0</formula>
    </cfRule>
  </conditionalFormatting>
  <conditionalFormatting sqref="G8">
    <cfRule type="containsBlanks" dxfId="25" priority="33" stopIfTrue="1">
      <formula>LEN(TRIM(G8))=0</formula>
    </cfRule>
  </conditionalFormatting>
  <conditionalFormatting sqref="P29:X33 S28:X28 V17:X17 S23:U27">
    <cfRule type="containsBlanks" dxfId="24" priority="25" stopIfTrue="1">
      <formula>LEN(TRIM(P17))=0</formula>
    </cfRule>
  </conditionalFormatting>
  <conditionalFormatting sqref="AB17:AD23 AB25:AD33">
    <cfRule type="containsBlanks" dxfId="23" priority="26" stopIfTrue="1">
      <formula>LEN(TRIM(AB17))=0</formula>
    </cfRule>
  </conditionalFormatting>
  <conditionalFormatting sqref="AH17:AJ23 AH25:AJ33">
    <cfRule type="containsBlanks" dxfId="22" priority="28" stopIfTrue="1">
      <formula>LEN(TRIM(AH17))=0</formula>
    </cfRule>
  </conditionalFormatting>
  <conditionalFormatting sqref="D17">
    <cfRule type="containsBlanks" dxfId="21" priority="23" stopIfTrue="1">
      <formula>LEN(TRIM(D17))=0</formula>
    </cfRule>
  </conditionalFormatting>
  <conditionalFormatting sqref="D18:D33">
    <cfRule type="containsBlanks" dxfId="20" priority="21" stopIfTrue="1">
      <formula>LEN(TRIM(D18))=0</formula>
    </cfRule>
  </conditionalFormatting>
  <conditionalFormatting sqref="AA10">
    <cfRule type="containsBlanks" dxfId="19" priority="19" stopIfTrue="1">
      <formula>LEN(TRIM(AA10))=0</formula>
    </cfRule>
  </conditionalFormatting>
  <conditionalFormatting sqref="AA10">
    <cfRule type="containsBlanks" dxfId="18" priority="32" stopIfTrue="1">
      <formula>LEN(TRIM(AA10))=0</formula>
    </cfRule>
  </conditionalFormatting>
  <conditionalFormatting sqref="P17:R20 P22:R24">
    <cfRule type="containsBlanks" dxfId="17" priority="16" stopIfTrue="1">
      <formula>LEN(TRIM(P17))=0</formula>
    </cfRule>
  </conditionalFormatting>
  <conditionalFormatting sqref="F17:K24">
    <cfRule type="containsBlanks" dxfId="16" priority="17" stopIfTrue="1">
      <formula>LEN(TRIM(F17))=0</formula>
    </cfRule>
  </conditionalFormatting>
  <conditionalFormatting sqref="L17:O24">
    <cfRule type="containsBlanks" dxfId="15" priority="18" stopIfTrue="1">
      <formula>LEN(TRIM(L17))=0</formula>
    </cfRule>
  </conditionalFormatting>
  <conditionalFormatting sqref="P21:R21">
    <cfRule type="containsBlanks" dxfId="14" priority="15" stopIfTrue="1">
      <formula>LEN(TRIM(P21))=0</formula>
    </cfRule>
  </conditionalFormatting>
  <conditionalFormatting sqref="P25:R26">
    <cfRule type="containsBlanks" dxfId="13" priority="12" stopIfTrue="1">
      <formula>LEN(TRIM(P25))=0</formula>
    </cfRule>
  </conditionalFormatting>
  <conditionalFormatting sqref="F26:K26 I25:K25">
    <cfRule type="containsBlanks" dxfId="12" priority="13" stopIfTrue="1">
      <formula>LEN(TRIM(F25))=0</formula>
    </cfRule>
  </conditionalFormatting>
  <conditionalFormatting sqref="L25:O26">
    <cfRule type="containsBlanks" dxfId="11" priority="14" stopIfTrue="1">
      <formula>LEN(TRIM(L25))=0</formula>
    </cfRule>
  </conditionalFormatting>
  <conditionalFormatting sqref="P27:R28">
    <cfRule type="containsBlanks" dxfId="10" priority="10" stopIfTrue="1">
      <formula>LEN(TRIM(P27))=0</formula>
    </cfRule>
  </conditionalFormatting>
  <conditionalFormatting sqref="L27:O28">
    <cfRule type="containsBlanks" dxfId="9" priority="11" stopIfTrue="1">
      <formula>LEN(TRIM(L27))=0</formula>
    </cfRule>
  </conditionalFormatting>
  <conditionalFormatting sqref="F25:H25">
    <cfRule type="containsBlanks" dxfId="8" priority="9" stopIfTrue="1">
      <formula>LEN(TRIM(F25))=0</formula>
    </cfRule>
  </conditionalFormatting>
  <conditionalFormatting sqref="F27:H27">
    <cfRule type="containsBlanks" dxfId="7" priority="8" stopIfTrue="1">
      <formula>LEN(TRIM(F27))=0</formula>
    </cfRule>
  </conditionalFormatting>
  <conditionalFormatting sqref="I27:K27">
    <cfRule type="containsBlanks" dxfId="6" priority="7" stopIfTrue="1">
      <formula>LEN(TRIM(I27))=0</formula>
    </cfRule>
  </conditionalFormatting>
  <conditionalFormatting sqref="F28:H28">
    <cfRule type="containsBlanks" dxfId="5" priority="6" stopIfTrue="1">
      <formula>LEN(TRIM(F28))=0</formula>
    </cfRule>
  </conditionalFormatting>
  <conditionalFormatting sqref="I28:K28">
    <cfRule type="containsBlanks" dxfId="4" priority="5" stopIfTrue="1">
      <formula>LEN(TRIM(I28))=0</formula>
    </cfRule>
  </conditionalFormatting>
  <conditionalFormatting sqref="S17:U22">
    <cfRule type="containsBlanks" dxfId="3" priority="4" stopIfTrue="1">
      <formula>LEN(TRIM(S17))=0</formula>
    </cfRule>
  </conditionalFormatting>
  <conditionalFormatting sqref="V18:X27">
    <cfRule type="containsBlanks" dxfId="2" priority="3" stopIfTrue="1">
      <formula>LEN(TRIM(V18))=0</formula>
    </cfRule>
  </conditionalFormatting>
  <conditionalFormatting sqref="AB24:AD24 AH24:AJ24">
    <cfRule type="containsBlanks" dxfId="1" priority="1" stopIfTrue="1">
      <formula>LEN(TRIM(AB24))=0</formula>
    </cfRule>
  </conditionalFormatting>
  <conditionalFormatting sqref="AE24:AG24">
    <cfRule type="containsBlanks" dxfId="0" priority="2" stopIfTrue="1">
      <formula>LEN(TRIM(AE24))=0</formula>
    </cfRule>
  </conditionalFormatting>
  <dataValidations xWindow="389" yWindow="510" count="11">
    <dataValidation type="list" allowBlank="1" sqref="L17:L33">
      <formula1>INDIRECT("交通機関名")</formula1>
    </dataValidation>
    <dataValidation type="list" allowBlank="1" showInputMessage="1" sqref="AH17:AH33">
      <formula1>"9800,10900"</formula1>
    </dataValidation>
    <dataValidation type="list" allowBlank="1" showInputMessage="1" showErrorMessage="1" errorTitle="確認" error="旅費基準をご確認ください" sqref="AB17:AB33">
      <formula1>"2400"</formula1>
    </dataValidation>
    <dataValidation type="decimal" imeMode="halfAlpha" allowBlank="1" showInputMessage="1" showErrorMessage="1" sqref="S17:S33 V17:V33">
      <formula1>0</formula1>
      <formula2>99999999</formula2>
    </dataValidation>
    <dataValidation type="list" allowBlank="1" showInputMessage="1" showErrorMessage="1" sqref="H11:T11 G7">
      <formula1>被派遣者</formula1>
    </dataValidation>
    <dataValidation type="decimal" imeMode="halfAlpha" allowBlank="1" showInputMessage="1" showErrorMessage="1" promptTitle="距離の入力について" prompt="入力時は、「km」等は入力せず、数字のみ入力してください。_x000a_※数字のみ入力すると、自動で「km」と標記されます。" sqref="P17:P33">
      <formula1>0</formula1>
      <formula2>99999999</formula2>
    </dataValidation>
    <dataValidation type="list" allowBlank="1" showInputMessage="1" showErrorMessage="1" sqref="S10">
      <formula1>"駅,停留所"</formula1>
    </dataValidation>
    <dataValidation type="list" allowBlank="1" showInputMessage="1" showErrorMessage="1" sqref="B17:B33">
      <formula1>月</formula1>
    </dataValidation>
    <dataValidation type="list" allowBlank="1" showInputMessage="1" showErrorMessage="1" sqref="D17:D33">
      <formula1>日</formula1>
    </dataValidation>
    <dataValidation type="list" allowBlank="1" showInputMessage="1" showErrorMessage="1" sqref="AA8:AJ8">
      <formula1>"あり,なし"</formula1>
    </dataValidation>
    <dataValidation type="list" allowBlank="1" sqref="G8">
      <formula1>移動拠点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1" orientation="portrait" r:id="rId1"/>
  <colBreaks count="1" manualBreakCount="1">
    <brk id="43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AJ94"/>
  <sheetViews>
    <sheetView topLeftCell="Q1" zoomScaleNormal="100" workbookViewId="0">
      <selection activeCell="X15" sqref="X15"/>
    </sheetView>
  </sheetViews>
  <sheetFormatPr defaultColWidth="12" defaultRowHeight="18.75" x14ac:dyDescent="0.4"/>
  <cols>
    <col min="1" max="1" width="6" style="3" customWidth="1"/>
    <col min="2" max="15" width="12" style="3"/>
    <col min="16" max="16" width="12" style="41"/>
    <col min="17" max="19" width="12" style="3"/>
    <col min="20" max="21" width="12" style="41"/>
    <col min="23" max="16384" width="12" style="3"/>
  </cols>
  <sheetData>
    <row r="1" spans="1:36" x14ac:dyDescent="0.4">
      <c r="A1" s="3" t="s">
        <v>411</v>
      </c>
      <c r="E1" s="798" t="s">
        <v>410</v>
      </c>
      <c r="F1" s="798"/>
      <c r="G1" s="798"/>
      <c r="H1" s="798"/>
      <c r="I1" s="798"/>
      <c r="J1" s="798"/>
      <c r="K1" s="798"/>
      <c r="L1" s="798"/>
      <c r="M1" s="798"/>
      <c r="R1" s="3" t="s">
        <v>442</v>
      </c>
      <c r="AE1" s="3" t="s">
        <v>424</v>
      </c>
    </row>
    <row r="2" spans="1:36" s="13" customFormat="1" ht="18" customHeight="1" x14ac:dyDescent="0.4">
      <c r="A2" s="16" t="s">
        <v>79</v>
      </c>
      <c r="B2" s="12" t="s">
        <v>213</v>
      </c>
      <c r="C2" s="15" t="s">
        <v>242</v>
      </c>
      <c r="D2" s="14" t="s">
        <v>212</v>
      </c>
      <c r="E2" s="15" t="s">
        <v>70</v>
      </c>
      <c r="F2" s="15" t="s">
        <v>71</v>
      </c>
      <c r="G2" s="15" t="s">
        <v>72</v>
      </c>
      <c r="H2" s="15" t="s">
        <v>73</v>
      </c>
      <c r="I2" s="15" t="s">
        <v>74</v>
      </c>
      <c r="J2" s="15" t="s">
        <v>75</v>
      </c>
      <c r="K2" s="15" t="s">
        <v>76</v>
      </c>
      <c r="L2" s="15" t="s">
        <v>77</v>
      </c>
      <c r="M2" s="12" t="s">
        <v>78</v>
      </c>
      <c r="N2" s="15" t="s">
        <v>414</v>
      </c>
      <c r="O2" s="42" t="s">
        <v>553</v>
      </c>
      <c r="P2" s="42" t="s">
        <v>426</v>
      </c>
      <c r="Q2" s="15" t="s">
        <v>224</v>
      </c>
      <c r="S2" s="15" t="s">
        <v>225</v>
      </c>
      <c r="T2" s="44" t="s">
        <v>434</v>
      </c>
      <c r="U2" s="44" t="s">
        <v>432</v>
      </c>
      <c r="V2" s="15" t="s">
        <v>439</v>
      </c>
      <c r="W2" s="15" t="s">
        <v>214</v>
      </c>
      <c r="X2" s="15" t="s">
        <v>216</v>
      </c>
      <c r="Y2" s="15" t="s">
        <v>215</v>
      </c>
      <c r="Z2" s="13" t="s">
        <v>466</v>
      </c>
      <c r="AA2" s="15" t="s">
        <v>465</v>
      </c>
      <c r="AB2" s="15" t="s">
        <v>492</v>
      </c>
      <c r="AC2" s="123" t="s">
        <v>560</v>
      </c>
      <c r="AD2" s="15" t="s">
        <v>253</v>
      </c>
      <c r="AE2" s="15" t="s">
        <v>313</v>
      </c>
      <c r="AF2" s="15" t="s">
        <v>314</v>
      </c>
      <c r="AG2" s="15" t="s">
        <v>315</v>
      </c>
      <c r="AH2" s="15" t="s">
        <v>316</v>
      </c>
      <c r="AI2" s="15" t="s">
        <v>317</v>
      </c>
      <c r="AJ2" s="15" t="s">
        <v>318</v>
      </c>
    </row>
    <row r="3" spans="1:36" ht="18" customHeight="1" x14ac:dyDescent="0.4">
      <c r="A3" s="16">
        <v>1</v>
      </c>
      <c r="B3" s="4" t="s">
        <v>88</v>
      </c>
      <c r="C3" s="6" t="s">
        <v>243</v>
      </c>
      <c r="D3" s="5" t="s">
        <v>70</v>
      </c>
      <c r="E3" s="6" t="s">
        <v>80</v>
      </c>
      <c r="F3" s="6" t="s">
        <v>81</v>
      </c>
      <c r="G3" s="6" t="s">
        <v>82</v>
      </c>
      <c r="H3" s="6" t="s">
        <v>83</v>
      </c>
      <c r="I3" s="6" t="s">
        <v>84</v>
      </c>
      <c r="J3" s="6" t="s">
        <v>85</v>
      </c>
      <c r="K3" s="6" t="s">
        <v>86</v>
      </c>
      <c r="L3" s="6" t="s">
        <v>87</v>
      </c>
      <c r="M3" s="6" t="s">
        <v>226</v>
      </c>
      <c r="N3" s="6" t="s">
        <v>415</v>
      </c>
      <c r="O3" s="45">
        <v>4</v>
      </c>
      <c r="P3" s="43">
        <v>1</v>
      </c>
      <c r="Q3" s="6" t="s">
        <v>227</v>
      </c>
      <c r="R3" s="4" t="s">
        <v>510</v>
      </c>
      <c r="S3" s="6" t="s">
        <v>232</v>
      </c>
      <c r="T3" s="45" t="s">
        <v>433</v>
      </c>
      <c r="U3" s="45" t="s">
        <v>435</v>
      </c>
      <c r="V3" s="8" t="s">
        <v>436</v>
      </c>
      <c r="W3" s="4" t="s">
        <v>217</v>
      </c>
      <c r="X3" s="6" t="s">
        <v>247</v>
      </c>
      <c r="Y3" s="8" t="s">
        <v>246</v>
      </c>
      <c r="Z3" s="47" t="s">
        <v>450</v>
      </c>
      <c r="AA3" s="48" t="str">
        <f>IFERROR(VLOOKUP($Z3,【様式２】被派遣者略歴表!$AH$16:$AI$30,2,0),"-")</f>
        <v>次代　太郎</v>
      </c>
      <c r="AB3" s="48" t="s">
        <v>488</v>
      </c>
      <c r="AC3" s="124" t="s">
        <v>561</v>
      </c>
      <c r="AD3" s="4" t="s">
        <v>141</v>
      </c>
      <c r="AE3" s="6" t="s">
        <v>319</v>
      </c>
      <c r="AF3" s="6" t="s">
        <v>320</v>
      </c>
      <c r="AG3" s="6" t="s">
        <v>266</v>
      </c>
      <c r="AH3" s="6" t="s">
        <v>321</v>
      </c>
      <c r="AI3" s="6" t="s">
        <v>322</v>
      </c>
      <c r="AJ3" s="6" t="s">
        <v>323</v>
      </c>
    </row>
    <row r="4" spans="1:36" ht="18" customHeight="1" x14ac:dyDescent="0.4">
      <c r="A4" s="16">
        <v>2</v>
      </c>
      <c r="B4" s="4" t="s">
        <v>98</v>
      </c>
      <c r="C4" s="6" t="s">
        <v>244</v>
      </c>
      <c r="D4" s="5" t="s">
        <v>71</v>
      </c>
      <c r="E4" s="6" t="s">
        <v>89</v>
      </c>
      <c r="F4" s="6" t="s">
        <v>90</v>
      </c>
      <c r="G4" s="6" t="s">
        <v>91</v>
      </c>
      <c r="H4" s="6" t="s">
        <v>92</v>
      </c>
      <c r="I4" s="6" t="s">
        <v>93</v>
      </c>
      <c r="J4" s="6" t="s">
        <v>94</v>
      </c>
      <c r="K4" s="6" t="s">
        <v>95</v>
      </c>
      <c r="L4" s="6" t="s">
        <v>96</v>
      </c>
      <c r="M4" s="6" t="s">
        <v>97</v>
      </c>
      <c r="N4" s="6" t="s">
        <v>416</v>
      </c>
      <c r="O4" s="45">
        <v>5</v>
      </c>
      <c r="P4" s="43">
        <v>2</v>
      </c>
      <c r="Q4" s="6" t="s">
        <v>228</v>
      </c>
      <c r="R4" s="3" t="s">
        <v>509</v>
      </c>
      <c r="S4" s="6" t="s">
        <v>233</v>
      </c>
      <c r="T4" s="45" t="s">
        <v>432</v>
      </c>
      <c r="U4" s="45" t="s">
        <v>425</v>
      </c>
      <c r="V4" s="4" t="s">
        <v>437</v>
      </c>
      <c r="W4" s="4" t="s">
        <v>218</v>
      </c>
      <c r="X4" s="7"/>
      <c r="Z4" s="47" t="s">
        <v>451</v>
      </c>
      <c r="AA4" s="48" t="str">
        <f>IFERROR(VLOOKUP($Z4,【様式２】被派遣者略歴表!$AH$16:$AI$30,2,0),"-")</f>
        <v>音楽　花子</v>
      </c>
      <c r="AB4" s="48" t="s">
        <v>489</v>
      </c>
      <c r="AC4" s="124" t="s">
        <v>562</v>
      </c>
      <c r="AD4" s="4" t="s">
        <v>143</v>
      </c>
      <c r="AE4" s="6" t="s">
        <v>324</v>
      </c>
      <c r="AF4" s="6" t="s">
        <v>336</v>
      </c>
      <c r="AG4" s="6" t="s">
        <v>267</v>
      </c>
      <c r="AH4" s="6" t="s">
        <v>350</v>
      </c>
      <c r="AI4" s="6" t="s">
        <v>325</v>
      </c>
      <c r="AJ4" s="6" t="s">
        <v>396</v>
      </c>
    </row>
    <row r="5" spans="1:36" ht="18" customHeight="1" x14ac:dyDescent="0.4">
      <c r="A5" s="16">
        <v>3</v>
      </c>
      <c r="B5" s="4" t="s">
        <v>108</v>
      </c>
      <c r="C5" s="6" t="s">
        <v>245</v>
      </c>
      <c r="D5" s="5" t="s">
        <v>72</v>
      </c>
      <c r="E5" s="6" t="s">
        <v>99</v>
      </c>
      <c r="F5" s="6" t="s">
        <v>100</v>
      </c>
      <c r="G5" s="6" t="s">
        <v>101</v>
      </c>
      <c r="H5" s="6" t="s">
        <v>102</v>
      </c>
      <c r="I5" s="6" t="s">
        <v>103</v>
      </c>
      <c r="J5" s="6" t="s">
        <v>104</v>
      </c>
      <c r="K5" s="6" t="s">
        <v>105</v>
      </c>
      <c r="L5" s="6" t="s">
        <v>106</v>
      </c>
      <c r="M5" s="6" t="s">
        <v>107</v>
      </c>
      <c r="N5" s="6" t="s">
        <v>417</v>
      </c>
      <c r="O5" s="45">
        <v>6</v>
      </c>
      <c r="P5" s="43">
        <v>3</v>
      </c>
      <c r="Q5" s="6" t="s">
        <v>229</v>
      </c>
      <c r="R5" s="3" t="s">
        <v>509</v>
      </c>
      <c r="S5" s="6" t="s">
        <v>234</v>
      </c>
      <c r="T5"/>
      <c r="U5"/>
      <c r="V5" s="4" t="s">
        <v>438</v>
      </c>
      <c r="W5" s="4" t="s">
        <v>219</v>
      </c>
      <c r="Z5" s="47" t="s">
        <v>452</v>
      </c>
      <c r="AA5" s="48" t="str">
        <f>IFERROR(VLOOKUP($Z5,【様式２】被派遣者略歴表!$AH$16:$AI$30,2,0),"-")</f>
        <v>演奏　太郎</v>
      </c>
      <c r="AB5" s="48" t="s">
        <v>490</v>
      </c>
      <c r="AC5" s="124" t="s">
        <v>563</v>
      </c>
      <c r="AD5" s="4" t="s">
        <v>145</v>
      </c>
      <c r="AE5" s="6" t="s">
        <v>326</v>
      </c>
      <c r="AF5" s="6" t="s">
        <v>337</v>
      </c>
      <c r="AG5" s="6" t="s">
        <v>268</v>
      </c>
      <c r="AH5" s="6" t="s">
        <v>351</v>
      </c>
      <c r="AI5" s="6" t="s">
        <v>327</v>
      </c>
      <c r="AJ5" s="6" t="s">
        <v>397</v>
      </c>
    </row>
    <row r="6" spans="1:36" ht="18" customHeight="1" x14ac:dyDescent="0.4">
      <c r="A6" s="16">
        <v>4</v>
      </c>
      <c r="B6" s="4" t="s">
        <v>117</v>
      </c>
      <c r="D6" s="5" t="s">
        <v>73</v>
      </c>
      <c r="E6" s="6" t="s">
        <v>109</v>
      </c>
      <c r="F6" s="4" t="s">
        <v>110</v>
      </c>
      <c r="G6" s="6" t="s">
        <v>111</v>
      </c>
      <c r="H6" s="6" t="s">
        <v>112</v>
      </c>
      <c r="I6" s="6" t="s">
        <v>113</v>
      </c>
      <c r="J6" s="6" t="s">
        <v>114</v>
      </c>
      <c r="L6" s="9" t="s">
        <v>115</v>
      </c>
      <c r="M6" s="6" t="s">
        <v>116</v>
      </c>
      <c r="N6" s="9" t="s">
        <v>418</v>
      </c>
      <c r="O6" s="45">
        <v>7</v>
      </c>
      <c r="P6" s="43">
        <v>4</v>
      </c>
      <c r="Q6" s="6" t="s">
        <v>230</v>
      </c>
      <c r="R6" s="4" t="s">
        <v>511</v>
      </c>
      <c r="S6" s="6" t="s">
        <v>235</v>
      </c>
      <c r="T6"/>
      <c r="U6"/>
      <c r="V6" s="4" t="s">
        <v>165</v>
      </c>
      <c r="W6" s="4" t="s">
        <v>220</v>
      </c>
      <c r="Z6" s="47" t="s">
        <v>453</v>
      </c>
      <c r="AA6" s="48" t="str">
        <f>IFERROR(VLOOKUP($Z6,【様式２】被派遣者略歴表!$AH$16:$AI$30,2,0),"-")</f>
        <v>弦楽　花子</v>
      </c>
      <c r="AB6" s="48" t="s">
        <v>491</v>
      </c>
      <c r="AC6" s="48"/>
      <c r="AD6" s="4" t="s">
        <v>147</v>
      </c>
      <c r="AE6" s="6" t="s">
        <v>328</v>
      </c>
      <c r="AF6" s="6" t="s">
        <v>338</v>
      </c>
      <c r="AG6" s="6" t="s">
        <v>269</v>
      </c>
      <c r="AH6" s="6" t="s">
        <v>352</v>
      </c>
    </row>
    <row r="7" spans="1:36" ht="18" customHeight="1" x14ac:dyDescent="0.4">
      <c r="A7" s="16">
        <v>5</v>
      </c>
      <c r="B7" s="4" t="s">
        <v>124</v>
      </c>
      <c r="D7" s="5" t="s">
        <v>74</v>
      </c>
      <c r="E7" s="6" t="s">
        <v>118</v>
      </c>
      <c r="F7" s="6" t="s">
        <v>119</v>
      </c>
      <c r="H7" s="6" t="s">
        <v>119</v>
      </c>
      <c r="I7" s="6" t="s">
        <v>120</v>
      </c>
      <c r="J7" s="6" t="s">
        <v>121</v>
      </c>
      <c r="L7" s="9" t="s">
        <v>122</v>
      </c>
      <c r="M7" s="4" t="s">
        <v>123</v>
      </c>
      <c r="N7" s="9" t="s">
        <v>419</v>
      </c>
      <c r="O7" s="45">
        <v>8</v>
      </c>
      <c r="P7" s="43">
        <v>5</v>
      </c>
      <c r="Q7" s="6" t="s">
        <v>231</v>
      </c>
      <c r="R7" s="4" t="s">
        <v>512</v>
      </c>
      <c r="S7" s="6" t="s">
        <v>236</v>
      </c>
      <c r="T7"/>
      <c r="U7"/>
      <c r="W7" s="4" t="s">
        <v>221</v>
      </c>
      <c r="X7" s="7"/>
      <c r="Z7" s="47" t="s">
        <v>454</v>
      </c>
      <c r="AA7" s="48" t="str">
        <f>IFERROR(VLOOKUP($Z7,【様式２】被派遣者略歴表!$AH$16:$AI$30,2,0),"-")</f>
        <v>鍵盤　太郎</v>
      </c>
      <c r="AB7" s="48" t="s">
        <v>487</v>
      </c>
      <c r="AC7" s="48"/>
      <c r="AD7" s="4" t="s">
        <v>149</v>
      </c>
      <c r="AE7" s="6" t="s">
        <v>329</v>
      </c>
      <c r="AF7" s="6" t="s">
        <v>339</v>
      </c>
      <c r="AG7" s="6" t="s">
        <v>270</v>
      </c>
      <c r="AH7" s="6" t="s">
        <v>353</v>
      </c>
    </row>
    <row r="8" spans="1:36" ht="18" customHeight="1" x14ac:dyDescent="0.4">
      <c r="A8" s="16">
        <v>6</v>
      </c>
      <c r="B8" s="4" t="s">
        <v>130</v>
      </c>
      <c r="D8" s="5" t="s">
        <v>75</v>
      </c>
      <c r="E8" s="6" t="s">
        <v>125</v>
      </c>
      <c r="I8" s="6" t="s">
        <v>126</v>
      </c>
      <c r="J8" s="6" t="s">
        <v>127</v>
      </c>
      <c r="L8" s="6" t="s">
        <v>128</v>
      </c>
      <c r="M8" s="6" t="s">
        <v>129</v>
      </c>
      <c r="N8" s="6" t="s">
        <v>420</v>
      </c>
      <c r="O8" s="45">
        <v>9</v>
      </c>
      <c r="P8" s="43">
        <v>6</v>
      </c>
      <c r="S8" s="6" t="s">
        <v>237</v>
      </c>
      <c r="T8"/>
      <c r="U8"/>
      <c r="W8" s="4" t="s">
        <v>222</v>
      </c>
      <c r="X8" s="7"/>
      <c r="Z8" s="47" t="s">
        <v>455</v>
      </c>
      <c r="AA8" s="48" t="str">
        <f>IFERROR(VLOOKUP($Z8,【様式２】被派遣者略歴表!$AH$16:$AI$30,2,0),"-")</f>
        <v>-</v>
      </c>
      <c r="AB8" s="48" t="s">
        <v>413</v>
      </c>
      <c r="AC8" s="48"/>
      <c r="AD8" s="4" t="s">
        <v>151</v>
      </c>
      <c r="AE8" s="6" t="s">
        <v>330</v>
      </c>
      <c r="AF8" s="6" t="s">
        <v>340</v>
      </c>
      <c r="AG8" s="6" t="s">
        <v>271</v>
      </c>
      <c r="AH8" s="6" t="s">
        <v>354</v>
      </c>
    </row>
    <row r="9" spans="1:36" ht="18" customHeight="1" x14ac:dyDescent="0.4">
      <c r="A9" s="16">
        <v>7</v>
      </c>
      <c r="B9" s="4" t="s">
        <v>134</v>
      </c>
      <c r="D9" s="5" t="s">
        <v>76</v>
      </c>
      <c r="E9" s="8" t="s">
        <v>131</v>
      </c>
      <c r="I9" s="6" t="s">
        <v>132</v>
      </c>
      <c r="J9" s="6" t="s">
        <v>133</v>
      </c>
      <c r="L9" s="6" t="s">
        <v>132</v>
      </c>
      <c r="N9" s="6" t="s">
        <v>421</v>
      </c>
      <c r="O9" s="45">
        <v>10</v>
      </c>
      <c r="P9" s="43">
        <v>7</v>
      </c>
      <c r="S9" s="6" t="s">
        <v>74</v>
      </c>
      <c r="T9"/>
      <c r="U9"/>
      <c r="W9" s="4" t="s">
        <v>223</v>
      </c>
      <c r="X9" s="7"/>
      <c r="Z9" s="47" t="s">
        <v>456</v>
      </c>
      <c r="AA9" s="48" t="str">
        <f>IFERROR(VLOOKUP($Z9,【様式２】被派遣者略歴表!$AH$16:$AI$30,2,0),"-")</f>
        <v>-</v>
      </c>
      <c r="AD9" s="4" t="s">
        <v>153</v>
      </c>
      <c r="AE9" s="6" t="s">
        <v>331</v>
      </c>
      <c r="AF9" s="6" t="s">
        <v>341</v>
      </c>
      <c r="AG9" s="6" t="s">
        <v>272</v>
      </c>
      <c r="AH9" s="6" t="s">
        <v>355</v>
      </c>
    </row>
    <row r="10" spans="1:36" ht="18" customHeight="1" x14ac:dyDescent="0.4">
      <c r="A10" s="16">
        <v>8</v>
      </c>
      <c r="B10" s="4" t="s">
        <v>136</v>
      </c>
      <c r="D10" s="5" t="s">
        <v>77</v>
      </c>
      <c r="E10" s="8" t="s">
        <v>135</v>
      </c>
      <c r="J10" s="6" t="s">
        <v>254</v>
      </c>
      <c r="O10" s="45">
        <v>11</v>
      </c>
      <c r="P10" s="43">
        <v>8</v>
      </c>
      <c r="S10" s="6" t="s">
        <v>238</v>
      </c>
      <c r="T10"/>
      <c r="U10"/>
      <c r="Z10" s="47" t="s">
        <v>457</v>
      </c>
      <c r="AA10" s="48" t="str">
        <f>IFERROR(VLOOKUP($Z10,【様式２】被派遣者略歴表!$AH$16:$AI$30,2,0),"-")</f>
        <v>-</v>
      </c>
      <c r="AD10" s="4" t="s">
        <v>155</v>
      </c>
      <c r="AE10" s="6" t="s">
        <v>332</v>
      </c>
      <c r="AF10" s="6" t="s">
        <v>342</v>
      </c>
      <c r="AG10" s="6" t="s">
        <v>273</v>
      </c>
      <c r="AH10" s="6" t="s">
        <v>356</v>
      </c>
    </row>
    <row r="11" spans="1:36" ht="18" customHeight="1" x14ac:dyDescent="0.4">
      <c r="A11" s="16">
        <v>9</v>
      </c>
      <c r="B11" s="4" t="s">
        <v>138</v>
      </c>
      <c r="D11" s="10" t="s">
        <v>78</v>
      </c>
      <c r="E11" s="4" t="s">
        <v>137</v>
      </c>
      <c r="J11" s="6" t="s">
        <v>255</v>
      </c>
      <c r="O11" s="45">
        <v>12</v>
      </c>
      <c r="P11" s="43">
        <v>9</v>
      </c>
      <c r="S11" s="6" t="s">
        <v>239</v>
      </c>
      <c r="T11"/>
      <c r="U11"/>
      <c r="Z11" s="47" t="s">
        <v>458</v>
      </c>
      <c r="AA11" s="48" t="str">
        <f>IFERROR(VLOOKUP($Z11,【様式２】被派遣者略歴表!$AH$16:$AI$30,2,0),"-")</f>
        <v>-</v>
      </c>
      <c r="AD11" s="4" t="s">
        <v>157</v>
      </c>
      <c r="AE11" s="6" t="s">
        <v>333</v>
      </c>
      <c r="AF11" s="6" t="s">
        <v>343</v>
      </c>
      <c r="AG11" s="6" t="s">
        <v>274</v>
      </c>
      <c r="AH11" s="6" t="s">
        <v>357</v>
      </c>
    </row>
    <row r="12" spans="1:36" ht="18" customHeight="1" x14ac:dyDescent="0.4">
      <c r="A12" s="16">
        <v>10</v>
      </c>
      <c r="B12" s="4" t="s">
        <v>139</v>
      </c>
      <c r="O12" s="45">
        <v>1</v>
      </c>
      <c r="P12" s="43">
        <v>10</v>
      </c>
      <c r="S12" s="6" t="s">
        <v>240</v>
      </c>
      <c r="T12"/>
      <c r="U12"/>
      <c r="Z12" s="47" t="s">
        <v>459</v>
      </c>
      <c r="AA12" s="48" t="str">
        <f>IFERROR(VLOOKUP($Z12,【様式２】被派遣者略歴表!$AH$16:$AI$30,2,0),"-")</f>
        <v>-</v>
      </c>
      <c r="AD12" s="4" t="s">
        <v>159</v>
      </c>
      <c r="AE12" s="6" t="s">
        <v>334</v>
      </c>
      <c r="AF12" s="6" t="s">
        <v>344</v>
      </c>
      <c r="AG12" s="6" t="s">
        <v>275</v>
      </c>
      <c r="AH12" s="6" t="s">
        <v>358</v>
      </c>
    </row>
    <row r="13" spans="1:36" ht="18" customHeight="1" x14ac:dyDescent="0.4">
      <c r="A13" s="16">
        <v>11</v>
      </c>
      <c r="B13" s="4" t="s">
        <v>140</v>
      </c>
      <c r="O13" s="45">
        <v>2</v>
      </c>
      <c r="P13" s="43">
        <v>11</v>
      </c>
      <c r="S13" s="6" t="s">
        <v>241</v>
      </c>
      <c r="T13"/>
      <c r="U13"/>
      <c r="Z13" s="47" t="s">
        <v>460</v>
      </c>
      <c r="AA13" s="48" t="str">
        <f>IFERROR(VLOOKUP($Z13,【様式２】被派遣者略歴表!$AH$16:$AI$30,2,0),"-")</f>
        <v>-</v>
      </c>
      <c r="AD13" s="4" t="s">
        <v>161</v>
      </c>
      <c r="AE13" s="6" t="s">
        <v>335</v>
      </c>
      <c r="AF13" s="6" t="s">
        <v>345</v>
      </c>
      <c r="AG13" s="6" t="s">
        <v>276</v>
      </c>
      <c r="AH13" s="6" t="s">
        <v>359</v>
      </c>
    </row>
    <row r="14" spans="1:36" ht="18" customHeight="1" x14ac:dyDescent="0.4">
      <c r="A14" s="16">
        <v>12</v>
      </c>
      <c r="B14" s="4" t="s">
        <v>142</v>
      </c>
      <c r="O14" s="45">
        <v>3</v>
      </c>
      <c r="P14" s="43">
        <v>12</v>
      </c>
      <c r="T14"/>
      <c r="U14"/>
      <c r="Z14" s="47" t="s">
        <v>461</v>
      </c>
      <c r="AA14" s="48" t="str">
        <f>IFERROR(VLOOKUP($Z14,【様式２】被派遣者略歴表!$AH$16:$AI$30,2,0),"-")</f>
        <v>-</v>
      </c>
      <c r="AD14" s="4" t="s">
        <v>163</v>
      </c>
      <c r="AE14" s="6" t="s">
        <v>348</v>
      </c>
      <c r="AF14" s="6" t="s">
        <v>346</v>
      </c>
      <c r="AG14" s="6" t="s">
        <v>277</v>
      </c>
      <c r="AH14" s="6" t="s">
        <v>360</v>
      </c>
    </row>
    <row r="15" spans="1:36" ht="18" customHeight="1" x14ac:dyDescent="0.4">
      <c r="A15" s="16">
        <v>13</v>
      </c>
      <c r="B15" s="4" t="s">
        <v>144</v>
      </c>
      <c r="P15" s="43">
        <v>13</v>
      </c>
      <c r="T15"/>
      <c r="U15"/>
      <c r="Z15" s="47" t="s">
        <v>462</v>
      </c>
      <c r="AA15" s="48" t="str">
        <f>IFERROR(VLOOKUP($Z15,【様式２】被派遣者略歴表!$AH$16:$AI$30,2,0),"-")</f>
        <v>-</v>
      </c>
      <c r="AD15" s="4" t="s">
        <v>165</v>
      </c>
      <c r="AE15" s="6" t="s">
        <v>349</v>
      </c>
      <c r="AF15" s="6" t="s">
        <v>347</v>
      </c>
      <c r="AG15" s="6" t="s">
        <v>278</v>
      </c>
      <c r="AH15" s="6" t="s">
        <v>361</v>
      </c>
    </row>
    <row r="16" spans="1:36" ht="18" customHeight="1" x14ac:dyDescent="0.4">
      <c r="A16" s="16">
        <v>14</v>
      </c>
      <c r="B16" s="4" t="s">
        <v>146</v>
      </c>
      <c r="P16" s="43">
        <v>14</v>
      </c>
      <c r="T16" s="46"/>
      <c r="U16" s="46"/>
      <c r="Z16" s="47" t="s">
        <v>463</v>
      </c>
      <c r="AA16" s="48" t="str">
        <f>IFERROR(VLOOKUP($Z16,【様式２】被派遣者略歴表!$AH$16:$AI$30,2,0),"-")</f>
        <v>-</v>
      </c>
      <c r="AG16" s="6" t="s">
        <v>279</v>
      </c>
      <c r="AH16" s="6" t="s">
        <v>362</v>
      </c>
    </row>
    <row r="17" spans="1:34" ht="18" customHeight="1" x14ac:dyDescent="0.4">
      <c r="A17" s="16">
        <v>15</v>
      </c>
      <c r="B17" s="4" t="s">
        <v>148</v>
      </c>
      <c r="P17" s="43">
        <v>15</v>
      </c>
      <c r="T17" s="46"/>
      <c r="U17" s="46"/>
      <c r="Z17" s="47" t="s">
        <v>464</v>
      </c>
      <c r="AA17" s="48" t="str">
        <f>IFERROR(VLOOKUP($Z17,【様式２】被派遣者略歴表!$AH$16:$AI$30,2,0),"-")</f>
        <v>-</v>
      </c>
      <c r="AG17" s="6" t="s">
        <v>280</v>
      </c>
      <c r="AH17" s="6" t="s">
        <v>363</v>
      </c>
    </row>
    <row r="18" spans="1:34" ht="18" customHeight="1" x14ac:dyDescent="0.4">
      <c r="A18" s="16">
        <v>16</v>
      </c>
      <c r="B18" s="4" t="s">
        <v>150</v>
      </c>
      <c r="P18" s="43">
        <v>16</v>
      </c>
      <c r="T18" s="46"/>
      <c r="U18" s="46"/>
      <c r="AG18" s="6" t="s">
        <v>281</v>
      </c>
      <c r="AH18" s="6" t="s">
        <v>364</v>
      </c>
    </row>
    <row r="19" spans="1:34" ht="18" customHeight="1" x14ac:dyDescent="0.4">
      <c r="A19" s="16">
        <v>17</v>
      </c>
      <c r="B19" s="4" t="s">
        <v>152</v>
      </c>
      <c r="P19" s="43">
        <v>17</v>
      </c>
      <c r="T19" s="46"/>
      <c r="U19" s="46"/>
      <c r="AG19" s="6" t="s">
        <v>282</v>
      </c>
      <c r="AH19" s="6" t="s">
        <v>365</v>
      </c>
    </row>
    <row r="20" spans="1:34" ht="18" customHeight="1" x14ac:dyDescent="0.4">
      <c r="A20" s="16">
        <v>18</v>
      </c>
      <c r="B20" s="4" t="s">
        <v>154</v>
      </c>
      <c r="P20" s="43">
        <v>18</v>
      </c>
      <c r="T20" s="46"/>
      <c r="U20" s="46"/>
      <c r="AG20" s="6" t="s">
        <v>283</v>
      </c>
      <c r="AH20" s="6" t="s">
        <v>366</v>
      </c>
    </row>
    <row r="21" spans="1:34" ht="18" customHeight="1" x14ac:dyDescent="0.4">
      <c r="A21" s="16">
        <v>19</v>
      </c>
      <c r="B21" s="4" t="s">
        <v>156</v>
      </c>
      <c r="P21" s="43">
        <v>19</v>
      </c>
      <c r="T21" s="46"/>
      <c r="U21" s="46"/>
      <c r="AG21" s="6" t="s">
        <v>284</v>
      </c>
      <c r="AH21" s="6" t="s">
        <v>367</v>
      </c>
    </row>
    <row r="22" spans="1:34" ht="18" customHeight="1" x14ac:dyDescent="0.4">
      <c r="A22" s="16">
        <v>20</v>
      </c>
      <c r="B22" s="4" t="s">
        <v>158</v>
      </c>
      <c r="P22" s="43">
        <v>20</v>
      </c>
      <c r="T22" s="46"/>
      <c r="U22" s="46"/>
      <c r="AG22" s="6" t="s">
        <v>285</v>
      </c>
      <c r="AH22" s="6" t="s">
        <v>368</v>
      </c>
    </row>
    <row r="23" spans="1:34" ht="18" customHeight="1" x14ac:dyDescent="0.4">
      <c r="A23" s="16">
        <v>21</v>
      </c>
      <c r="B23" s="4" t="s">
        <v>160</v>
      </c>
      <c r="P23" s="43">
        <v>21</v>
      </c>
      <c r="T23" s="46"/>
      <c r="U23" s="46"/>
      <c r="AG23" s="6" t="s">
        <v>286</v>
      </c>
      <c r="AH23" s="6" t="s">
        <v>369</v>
      </c>
    </row>
    <row r="24" spans="1:34" ht="18" customHeight="1" x14ac:dyDescent="0.4">
      <c r="A24" s="16">
        <v>22</v>
      </c>
      <c r="B24" s="4" t="s">
        <v>162</v>
      </c>
      <c r="P24" s="43">
        <v>22</v>
      </c>
      <c r="T24" s="46"/>
      <c r="U24" s="46"/>
      <c r="AG24" s="6" t="s">
        <v>287</v>
      </c>
      <c r="AH24" s="6" t="s">
        <v>370</v>
      </c>
    </row>
    <row r="25" spans="1:34" ht="18" customHeight="1" x14ac:dyDescent="0.4">
      <c r="A25" s="16">
        <v>23</v>
      </c>
      <c r="B25" s="4" t="s">
        <v>164</v>
      </c>
      <c r="P25" s="43">
        <v>23</v>
      </c>
      <c r="T25" s="46"/>
      <c r="U25" s="46"/>
      <c r="AG25" s="6" t="s">
        <v>288</v>
      </c>
      <c r="AH25" s="6" t="s">
        <v>371</v>
      </c>
    </row>
    <row r="26" spans="1:34" ht="18" customHeight="1" x14ac:dyDescent="0.4">
      <c r="A26" s="16">
        <v>24</v>
      </c>
      <c r="B26" s="4" t="s">
        <v>166</v>
      </c>
      <c r="P26" s="43">
        <v>24</v>
      </c>
      <c r="T26" s="46"/>
      <c r="U26" s="46"/>
      <c r="AG26" s="6" t="s">
        <v>289</v>
      </c>
      <c r="AH26" s="6" t="s">
        <v>372</v>
      </c>
    </row>
    <row r="27" spans="1:34" ht="18" customHeight="1" x14ac:dyDescent="0.4">
      <c r="A27" s="16">
        <v>25</v>
      </c>
      <c r="B27" s="4" t="s">
        <v>167</v>
      </c>
      <c r="P27" s="43">
        <v>25</v>
      </c>
      <c r="T27" s="46"/>
      <c r="U27" s="46"/>
      <c r="AG27" s="6" t="s">
        <v>290</v>
      </c>
      <c r="AH27" s="6" t="s">
        <v>373</v>
      </c>
    </row>
    <row r="28" spans="1:34" ht="18" customHeight="1" x14ac:dyDescent="0.15">
      <c r="A28" s="16">
        <v>26</v>
      </c>
      <c r="B28" s="4" t="s">
        <v>168</v>
      </c>
      <c r="D28" s="11"/>
      <c r="P28" s="43">
        <v>26</v>
      </c>
      <c r="T28" s="46"/>
      <c r="U28" s="46"/>
      <c r="AG28" s="6" t="s">
        <v>291</v>
      </c>
      <c r="AH28" s="6" t="s">
        <v>374</v>
      </c>
    </row>
    <row r="29" spans="1:34" ht="18" customHeight="1" x14ac:dyDescent="0.15">
      <c r="A29" s="16">
        <v>27</v>
      </c>
      <c r="B29" s="4" t="s">
        <v>169</v>
      </c>
      <c r="D29" s="11"/>
      <c r="P29" s="43">
        <v>27</v>
      </c>
      <c r="T29" s="46"/>
      <c r="U29" s="46"/>
      <c r="AG29" s="6" t="s">
        <v>292</v>
      </c>
      <c r="AH29" s="6" t="s">
        <v>375</v>
      </c>
    </row>
    <row r="30" spans="1:34" ht="18" customHeight="1" x14ac:dyDescent="0.15">
      <c r="A30" s="16">
        <v>28</v>
      </c>
      <c r="B30" s="4" t="s">
        <v>170</v>
      </c>
      <c r="D30" s="11"/>
      <c r="P30" s="43">
        <v>28</v>
      </c>
      <c r="T30" s="46"/>
      <c r="U30" s="46"/>
      <c r="AG30" s="6" t="s">
        <v>293</v>
      </c>
      <c r="AH30" s="6" t="s">
        <v>376</v>
      </c>
    </row>
    <row r="31" spans="1:34" ht="18" customHeight="1" x14ac:dyDescent="0.15">
      <c r="A31" s="16">
        <v>29</v>
      </c>
      <c r="B31" s="4" t="s">
        <v>171</v>
      </c>
      <c r="D31" s="11"/>
      <c r="P31" s="43">
        <v>29</v>
      </c>
      <c r="T31" s="46"/>
      <c r="U31" s="46"/>
      <c r="AG31" s="6" t="s">
        <v>294</v>
      </c>
      <c r="AH31" s="6" t="s">
        <v>377</v>
      </c>
    </row>
    <row r="32" spans="1:34" ht="18" customHeight="1" x14ac:dyDescent="0.15">
      <c r="A32" s="16">
        <v>30</v>
      </c>
      <c r="B32" s="4" t="s">
        <v>172</v>
      </c>
      <c r="D32" s="11"/>
      <c r="P32" s="43">
        <v>30</v>
      </c>
      <c r="T32" s="46"/>
      <c r="U32" s="46"/>
      <c r="AG32" s="6" t="s">
        <v>295</v>
      </c>
      <c r="AH32" s="6" t="s">
        <v>378</v>
      </c>
    </row>
    <row r="33" spans="1:34" ht="18" customHeight="1" x14ac:dyDescent="0.15">
      <c r="A33" s="16">
        <v>31</v>
      </c>
      <c r="B33" s="4" t="s">
        <v>173</v>
      </c>
      <c r="D33" s="11"/>
      <c r="P33" s="43">
        <v>31</v>
      </c>
      <c r="T33" s="46"/>
      <c r="U33" s="46"/>
      <c r="AG33" s="6" t="s">
        <v>296</v>
      </c>
      <c r="AH33" s="6" t="s">
        <v>379</v>
      </c>
    </row>
    <row r="34" spans="1:34" ht="18" customHeight="1" x14ac:dyDescent="0.15">
      <c r="A34" s="16">
        <v>32</v>
      </c>
      <c r="B34" s="4" t="s">
        <v>174</v>
      </c>
      <c r="D34" s="11"/>
      <c r="AG34" s="6" t="s">
        <v>297</v>
      </c>
      <c r="AH34" s="6" t="s">
        <v>380</v>
      </c>
    </row>
    <row r="35" spans="1:34" ht="18" customHeight="1" x14ac:dyDescent="0.15">
      <c r="A35" s="16">
        <v>33</v>
      </c>
      <c r="B35" s="4" t="s">
        <v>175</v>
      </c>
      <c r="D35" s="11"/>
      <c r="AG35" s="6" t="s">
        <v>298</v>
      </c>
      <c r="AH35" s="6" t="s">
        <v>381</v>
      </c>
    </row>
    <row r="36" spans="1:34" ht="18" customHeight="1" x14ac:dyDescent="0.15">
      <c r="A36" s="16">
        <v>34</v>
      </c>
      <c r="B36" s="4" t="s">
        <v>176</v>
      </c>
      <c r="D36" s="11"/>
      <c r="AG36" s="6" t="s">
        <v>299</v>
      </c>
      <c r="AH36" s="6" t="s">
        <v>382</v>
      </c>
    </row>
    <row r="37" spans="1:34" ht="18" customHeight="1" x14ac:dyDescent="0.15">
      <c r="A37" s="16">
        <v>35</v>
      </c>
      <c r="B37" s="4" t="s">
        <v>177</v>
      </c>
      <c r="D37" s="11"/>
      <c r="AG37" s="6" t="s">
        <v>300</v>
      </c>
      <c r="AH37" s="6" t="s">
        <v>383</v>
      </c>
    </row>
    <row r="38" spans="1:34" ht="18" customHeight="1" x14ac:dyDescent="0.15">
      <c r="A38" s="16">
        <v>36</v>
      </c>
      <c r="B38" s="4" t="s">
        <v>178</v>
      </c>
      <c r="D38" s="11"/>
      <c r="AG38" s="6" t="s">
        <v>301</v>
      </c>
      <c r="AH38" s="6" t="s">
        <v>384</v>
      </c>
    </row>
    <row r="39" spans="1:34" ht="18" customHeight="1" x14ac:dyDescent="0.4">
      <c r="A39" s="16">
        <v>37</v>
      </c>
      <c r="B39" s="4" t="s">
        <v>179</v>
      </c>
      <c r="AG39" s="6" t="s">
        <v>302</v>
      </c>
      <c r="AH39" s="6" t="s">
        <v>385</v>
      </c>
    </row>
    <row r="40" spans="1:34" ht="18" customHeight="1" x14ac:dyDescent="0.4">
      <c r="A40" s="16">
        <v>38</v>
      </c>
      <c r="B40" s="4" t="s">
        <v>180</v>
      </c>
      <c r="AG40" s="6" t="s">
        <v>303</v>
      </c>
      <c r="AH40" s="6" t="s">
        <v>386</v>
      </c>
    </row>
    <row r="41" spans="1:34" ht="18" customHeight="1" x14ac:dyDescent="0.4">
      <c r="A41" s="16">
        <v>39</v>
      </c>
      <c r="B41" s="4" t="s">
        <v>181</v>
      </c>
      <c r="AG41" s="6" t="s">
        <v>304</v>
      </c>
      <c r="AH41" s="6" t="s">
        <v>387</v>
      </c>
    </row>
    <row r="42" spans="1:34" ht="18" customHeight="1" x14ac:dyDescent="0.4">
      <c r="A42" s="16">
        <v>40</v>
      </c>
      <c r="B42" s="4" t="s">
        <v>182</v>
      </c>
      <c r="AG42" s="6" t="s">
        <v>305</v>
      </c>
      <c r="AH42" s="6" t="s">
        <v>388</v>
      </c>
    </row>
    <row r="43" spans="1:34" ht="18" customHeight="1" x14ac:dyDescent="0.4">
      <c r="A43" s="16">
        <v>41</v>
      </c>
      <c r="B43" s="4" t="s">
        <v>183</v>
      </c>
      <c r="AG43" s="6" t="s">
        <v>306</v>
      </c>
      <c r="AH43" s="6" t="s">
        <v>389</v>
      </c>
    </row>
    <row r="44" spans="1:34" ht="18" customHeight="1" x14ac:dyDescent="0.4">
      <c r="A44" s="16">
        <v>42</v>
      </c>
      <c r="B44" s="4" t="s">
        <v>184</v>
      </c>
      <c r="AG44" s="6" t="s">
        <v>307</v>
      </c>
      <c r="AH44" s="6" t="s">
        <v>390</v>
      </c>
    </row>
    <row r="45" spans="1:34" ht="18" customHeight="1" x14ac:dyDescent="0.4">
      <c r="A45" s="16">
        <v>43</v>
      </c>
      <c r="B45" s="4" t="s">
        <v>185</v>
      </c>
      <c r="AG45" s="6" t="s">
        <v>308</v>
      </c>
      <c r="AH45" s="6" t="s">
        <v>391</v>
      </c>
    </row>
    <row r="46" spans="1:34" ht="18" customHeight="1" x14ac:dyDescent="0.4">
      <c r="A46" s="16">
        <v>44</v>
      </c>
      <c r="B46" s="4" t="s">
        <v>186</v>
      </c>
      <c r="AG46" s="6" t="s">
        <v>309</v>
      </c>
      <c r="AH46" s="6" t="s">
        <v>392</v>
      </c>
    </row>
    <row r="47" spans="1:34" ht="18" customHeight="1" x14ac:dyDescent="0.4">
      <c r="A47" s="16">
        <v>45</v>
      </c>
      <c r="B47" s="4" t="s">
        <v>187</v>
      </c>
      <c r="AG47" s="6" t="s">
        <v>310</v>
      </c>
      <c r="AH47" s="6" t="s">
        <v>393</v>
      </c>
    </row>
    <row r="48" spans="1:34" ht="18" customHeight="1" x14ac:dyDescent="0.4">
      <c r="A48" s="16">
        <v>46</v>
      </c>
      <c r="B48" s="4" t="s">
        <v>188</v>
      </c>
      <c r="AG48" s="6" t="s">
        <v>311</v>
      </c>
      <c r="AH48" s="6" t="s">
        <v>394</v>
      </c>
    </row>
    <row r="49" spans="1:34" ht="18" customHeight="1" x14ac:dyDescent="0.4">
      <c r="A49" s="16">
        <v>47</v>
      </c>
      <c r="B49" s="4" t="s">
        <v>189</v>
      </c>
      <c r="AG49" s="6" t="s">
        <v>312</v>
      </c>
      <c r="AH49" s="6" t="s">
        <v>395</v>
      </c>
    </row>
    <row r="50" spans="1:34" ht="18" customHeight="1" x14ac:dyDescent="0.4">
      <c r="A50" s="16">
        <v>48</v>
      </c>
      <c r="B50" s="4" t="s">
        <v>190</v>
      </c>
    </row>
    <row r="51" spans="1:34" ht="18" customHeight="1" x14ac:dyDescent="0.4">
      <c r="A51" s="16">
        <v>49</v>
      </c>
      <c r="B51" s="4" t="s">
        <v>191</v>
      </c>
    </row>
    <row r="52" spans="1:34" ht="18" customHeight="1" x14ac:dyDescent="0.4">
      <c r="A52" s="16">
        <v>50</v>
      </c>
      <c r="B52" s="4" t="s">
        <v>192</v>
      </c>
    </row>
    <row r="53" spans="1:34" ht="18" customHeight="1" x14ac:dyDescent="0.4">
      <c r="A53" s="16">
        <v>51</v>
      </c>
      <c r="B53" s="4" t="s">
        <v>193</v>
      </c>
    </row>
    <row r="54" spans="1:34" ht="18" customHeight="1" x14ac:dyDescent="0.4">
      <c r="A54" s="16">
        <v>52</v>
      </c>
      <c r="B54" s="4" t="s">
        <v>194</v>
      </c>
    </row>
    <row r="55" spans="1:34" ht="18" customHeight="1" x14ac:dyDescent="0.4">
      <c r="A55" s="16">
        <v>53</v>
      </c>
      <c r="B55" s="4" t="s">
        <v>195</v>
      </c>
    </row>
    <row r="56" spans="1:34" ht="18" customHeight="1" x14ac:dyDescent="0.4">
      <c r="A56" s="16">
        <v>54</v>
      </c>
      <c r="B56" s="4" t="s">
        <v>196</v>
      </c>
    </row>
    <row r="57" spans="1:34" ht="18" customHeight="1" x14ac:dyDescent="0.4">
      <c r="A57" s="16">
        <v>55</v>
      </c>
      <c r="B57" s="4" t="s">
        <v>197</v>
      </c>
    </row>
    <row r="58" spans="1:34" ht="18" customHeight="1" x14ac:dyDescent="0.4">
      <c r="A58" s="16">
        <v>56</v>
      </c>
      <c r="B58" s="4" t="s">
        <v>198</v>
      </c>
    </row>
    <row r="59" spans="1:34" ht="18" customHeight="1" x14ac:dyDescent="0.4">
      <c r="A59" s="16">
        <v>57</v>
      </c>
      <c r="B59" s="4" t="s">
        <v>199</v>
      </c>
    </row>
    <row r="60" spans="1:34" ht="18" customHeight="1" x14ac:dyDescent="0.4">
      <c r="A60" s="16">
        <v>58</v>
      </c>
      <c r="B60" s="4" t="s">
        <v>200</v>
      </c>
    </row>
    <row r="61" spans="1:34" ht="18" customHeight="1" x14ac:dyDescent="0.4">
      <c r="A61" s="16">
        <v>59</v>
      </c>
      <c r="B61" s="4" t="s">
        <v>201</v>
      </c>
    </row>
    <row r="62" spans="1:34" ht="18" customHeight="1" x14ac:dyDescent="0.4">
      <c r="A62" s="16">
        <v>60</v>
      </c>
      <c r="B62" s="4" t="s">
        <v>202</v>
      </c>
    </row>
    <row r="63" spans="1:34" ht="18" customHeight="1" x14ac:dyDescent="0.4">
      <c r="A63" s="16">
        <v>61</v>
      </c>
      <c r="B63" s="4" t="s">
        <v>203</v>
      </c>
    </row>
    <row r="64" spans="1:34" ht="18" customHeight="1" x14ac:dyDescent="0.4">
      <c r="A64" s="16">
        <v>62</v>
      </c>
      <c r="B64" s="4" t="s">
        <v>204</v>
      </c>
    </row>
    <row r="65" spans="1:2" ht="18" customHeight="1" x14ac:dyDescent="0.4">
      <c r="A65" s="16">
        <v>63</v>
      </c>
      <c r="B65" s="4" t="s">
        <v>205</v>
      </c>
    </row>
    <row r="66" spans="1:2" ht="18" customHeight="1" x14ac:dyDescent="0.4">
      <c r="A66" s="16">
        <v>64</v>
      </c>
      <c r="B66" s="4" t="s">
        <v>206</v>
      </c>
    </row>
    <row r="67" spans="1:2" ht="18" customHeight="1" x14ac:dyDescent="0.4">
      <c r="A67" s="16">
        <v>65</v>
      </c>
      <c r="B67" s="4" t="s">
        <v>207</v>
      </c>
    </row>
    <row r="68" spans="1:2" ht="18" customHeight="1" x14ac:dyDescent="0.4">
      <c r="A68" s="16">
        <v>66</v>
      </c>
      <c r="B68" s="4" t="s">
        <v>208</v>
      </c>
    </row>
    <row r="69" spans="1:2" ht="18" customHeight="1" x14ac:dyDescent="0.4">
      <c r="A69" s="16">
        <v>67</v>
      </c>
      <c r="B69" s="4" t="s">
        <v>209</v>
      </c>
    </row>
    <row r="70" spans="1:2" ht="18" customHeight="1" x14ac:dyDescent="0.4"/>
    <row r="71" spans="1:2" ht="18" customHeight="1" x14ac:dyDescent="0.4"/>
    <row r="72" spans="1:2" ht="18" customHeight="1" x14ac:dyDescent="0.4"/>
    <row r="73" spans="1:2" ht="18" customHeight="1" x14ac:dyDescent="0.4"/>
    <row r="74" spans="1:2" ht="18" customHeight="1" x14ac:dyDescent="0.4"/>
    <row r="75" spans="1:2" ht="18" customHeight="1" x14ac:dyDescent="0.4"/>
    <row r="76" spans="1:2" ht="18" customHeight="1" x14ac:dyDescent="0.4"/>
    <row r="77" spans="1:2" ht="18" customHeight="1" x14ac:dyDescent="0.4"/>
    <row r="78" spans="1:2" ht="18" customHeight="1" x14ac:dyDescent="0.4"/>
    <row r="79" spans="1:2" ht="18" customHeight="1" x14ac:dyDescent="0.4"/>
    <row r="80" spans="1:2" ht="18" customHeight="1" x14ac:dyDescent="0.4"/>
    <row r="81" ht="18" customHeight="1" x14ac:dyDescent="0.4"/>
    <row r="82" ht="18" customHeight="1" x14ac:dyDescent="0.4"/>
    <row r="83" ht="18" customHeight="1" x14ac:dyDescent="0.4"/>
    <row r="84" ht="18" customHeight="1" x14ac:dyDescent="0.4"/>
    <row r="85" ht="18" customHeight="1" x14ac:dyDescent="0.4"/>
    <row r="86" ht="18" customHeight="1" x14ac:dyDescent="0.4"/>
    <row r="87" ht="18" customHeight="1" x14ac:dyDescent="0.4"/>
    <row r="88" ht="18" customHeight="1" x14ac:dyDescent="0.4"/>
    <row r="89" ht="18" customHeight="1" x14ac:dyDescent="0.4"/>
    <row r="90" ht="18" customHeight="1" x14ac:dyDescent="0.4"/>
    <row r="91" ht="18" customHeight="1" x14ac:dyDescent="0.4"/>
    <row r="92" ht="18" customHeight="1" x14ac:dyDescent="0.4"/>
    <row r="93" ht="18" customHeight="1" x14ac:dyDescent="0.4"/>
    <row r="94" ht="18" customHeight="1" x14ac:dyDescent="0.4"/>
  </sheetData>
  <mergeCells count="1">
    <mergeCell ref="E1:M1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33</vt:i4>
      </vt:variant>
    </vt:vector>
  </HeadingPairs>
  <TitlesOfParts>
    <vt:vector size="40" baseType="lpstr">
      <vt:lpstr>【様式１】応募校調書</vt:lpstr>
      <vt:lpstr>【様式２】被派遣者略歴表</vt:lpstr>
      <vt:lpstr>【様式３】実施希望調書【様式４】経費計画書</vt:lpstr>
      <vt:lpstr>旅費計算書集計</vt:lpstr>
      <vt:lpstr>集約用</vt:lpstr>
      <vt:lpstr>【様式５】旅費計算書①</vt:lpstr>
      <vt:lpstr>選択肢</vt:lpstr>
      <vt:lpstr>【様式１】応募校調書!Print_Area</vt:lpstr>
      <vt:lpstr>【様式２】被派遣者略歴表!Print_Area</vt:lpstr>
      <vt:lpstr>【様式３】実施希望調書【様式４】経費計画書!Print_Area</vt:lpstr>
      <vt:lpstr>【様式５】旅費計算書①!Print_Area</vt:lpstr>
      <vt:lpstr>【様式３】実施希望調書【様式４】経費計画書!Print_Titles</vt:lpstr>
      <vt:lpstr>その他</vt:lpstr>
      <vt:lpstr>メディア芸術</vt:lpstr>
      <vt:lpstr>移動拠点</vt:lpstr>
      <vt:lpstr>演劇</vt:lpstr>
      <vt:lpstr>音楽</vt:lpstr>
      <vt:lpstr>会場</vt:lpstr>
      <vt:lpstr>学級単位</vt:lpstr>
      <vt:lpstr>学年単位</vt:lpstr>
      <vt:lpstr>許諾が必要</vt:lpstr>
      <vt:lpstr>教科の位置付け</vt:lpstr>
      <vt:lpstr>教科名</vt:lpstr>
      <vt:lpstr>月</vt:lpstr>
      <vt:lpstr>交通機関名</vt:lpstr>
      <vt:lpstr>講師関係</vt:lpstr>
      <vt:lpstr>諸雑費</vt:lpstr>
      <vt:lpstr>生活文化</vt:lpstr>
      <vt:lpstr>生徒単位</vt:lpstr>
      <vt:lpstr>大項目</vt:lpstr>
      <vt:lpstr>大衆芸能</vt:lpstr>
      <vt:lpstr>著作権</vt:lpstr>
      <vt:lpstr>伝統芸能</vt:lpstr>
      <vt:lpstr>都道府県1</vt:lpstr>
      <vt:lpstr>日</vt:lpstr>
      <vt:lpstr>被派遣者</vt:lpstr>
      <vt:lpstr>美術</vt:lpstr>
      <vt:lpstr>舞踊</vt:lpstr>
      <vt:lpstr>文学</vt:lpstr>
      <vt:lpstr>補助者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kodomo016</dc:creator>
  <cp:lastModifiedBy>KNT</cp:lastModifiedBy>
  <cp:lastPrinted>2023-11-08T03:52:07Z</cp:lastPrinted>
  <dcterms:created xsi:type="dcterms:W3CDTF">2022-08-12T00:59:42Z</dcterms:created>
  <dcterms:modified xsi:type="dcterms:W3CDTF">2025-08-28T02:06:46Z</dcterms:modified>
</cp:coreProperties>
</file>