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2.37.3.110\share\kodomo\【R6】学校における文化芸術鑑賞・体験推進事業\02.派遣\08.R7募集\02.様式\"/>
    </mc:Choice>
  </mc:AlternateContent>
  <bookViews>
    <workbookView xWindow="0" yWindow="0" windowWidth="21274" windowHeight="9238" tabRatio="961" firstSheet="2" activeTab="2"/>
  </bookViews>
  <sheets>
    <sheet name="派遣集約用" sheetId="12" state="hidden" r:id="rId1"/>
    <sheet name="選択肢" sheetId="9" state="hidden" r:id="rId2"/>
    <sheet name="【様式１】応募校調書" sheetId="1" r:id="rId3"/>
    <sheet name="【様式２】被派遣者略歴表" sheetId="2" r:id="rId4"/>
    <sheet name="【様式３】実施希望調書【様式４】経費計画書" sheetId="3" r:id="rId5"/>
    <sheet name="【様式５】旅費計算書①" sheetId="21" r:id="rId6"/>
    <sheet name="【様式５】旅費計算書②" sheetId="38" r:id="rId7"/>
    <sheet name="【様式５】旅費計算書③" sheetId="39" r:id="rId8"/>
    <sheet name="【様式５】旅費計算書④" sheetId="40" r:id="rId9"/>
    <sheet name="【様式５】旅費計算書⑤" sheetId="41" r:id="rId10"/>
    <sheet name="【様式５】旅費計算書⑥" sheetId="42" r:id="rId11"/>
    <sheet name="【様式５】旅費計算書⑦" sheetId="43" r:id="rId12"/>
    <sheet name="【様式５】旅費計算書⑧" sheetId="44" r:id="rId13"/>
    <sheet name="【様式５】旅費計算書⑨" sheetId="45" r:id="rId14"/>
    <sheet name="【様式５】旅費計算書⑩" sheetId="46" r:id="rId15"/>
    <sheet name="【様式５】旅費計算書⑪" sheetId="47" r:id="rId16"/>
    <sheet name="【様式５】旅費計算書⑫" sheetId="48" r:id="rId17"/>
    <sheet name="【様式５】旅費計算書⑬" sheetId="49" r:id="rId18"/>
    <sheet name="【様式５】旅費計算書⑭" sheetId="50" r:id="rId19"/>
    <sheet name="【様式５】旅費計算書⑮" sheetId="51" r:id="rId20"/>
    <sheet name="【様式５】旅費計算書⑯" sheetId="52" r:id="rId21"/>
  </sheets>
  <definedNames>
    <definedName name="_xlnm.Print_Area" localSheetId="2">【様式１】応募校調書!$A$1:$AF$26</definedName>
    <definedName name="_xlnm.Print_Area" localSheetId="3">【様式２】被派遣者略歴表!$A$1:$AF$31</definedName>
    <definedName name="_xlnm.Print_Area" localSheetId="4">【様式３】実施希望調書【様式４】経費計画書!$A$1:$AF$110</definedName>
    <definedName name="_xlnm.Print_Area" localSheetId="5">【様式５】旅費計算書①!$A$1:$AI$39</definedName>
    <definedName name="_xlnm.Print_Area" localSheetId="6">【様式５】旅費計算書②!$A$1:$AI$39</definedName>
    <definedName name="_xlnm.Print_Area" localSheetId="7">【様式５】旅費計算書③!$A$1:$AI$39</definedName>
    <definedName name="_xlnm.Print_Area" localSheetId="8">【様式５】旅費計算書④!$A$1:$AI$39</definedName>
    <definedName name="_xlnm.Print_Area" localSheetId="9">【様式５】旅費計算書⑤!$A$1:$AI$39</definedName>
    <definedName name="_xlnm.Print_Area" localSheetId="10">【様式５】旅費計算書⑥!$A$1:$AI$39</definedName>
    <definedName name="_xlnm.Print_Area" localSheetId="11">【様式５】旅費計算書⑦!$A$1:$AI$39</definedName>
    <definedName name="_xlnm.Print_Area" localSheetId="12">【様式５】旅費計算書⑧!$A$1:$AI$39</definedName>
    <definedName name="_xlnm.Print_Area" localSheetId="13">【様式５】旅費計算書⑨!$A$1:$AI$39</definedName>
    <definedName name="_xlnm.Print_Area" localSheetId="14">【様式５】旅費計算書⑩!$A$1:$AI$39</definedName>
    <definedName name="_xlnm.Print_Area" localSheetId="15">【様式５】旅費計算書⑪!$A$1:$AI$39</definedName>
    <definedName name="_xlnm.Print_Area" localSheetId="16">【様式５】旅費計算書⑫!$A$1:$AI$39</definedName>
    <definedName name="_xlnm.Print_Area" localSheetId="17">【様式５】旅費計算書⑬!$A$1:$AI$39</definedName>
    <definedName name="_xlnm.Print_Area" localSheetId="18">【様式５】旅費計算書⑭!$A$1:$AI$39</definedName>
    <definedName name="_xlnm.Print_Area" localSheetId="19">【様式５】旅費計算書⑮!$A$1:$AI$39</definedName>
    <definedName name="_xlnm.Print_Area" localSheetId="20">【様式５】旅費計算書⑯!$A$1:$AI$39</definedName>
    <definedName name="_xlnm.Print_Titles" localSheetId="4">【様式３】実施希望調書【様式４】経費計画書!$1:$1</definedName>
    <definedName name="その他">選択肢!$Y$3</definedName>
    <definedName name="メディア芸術">選択肢!$M$3:$M$8</definedName>
    <definedName name="移動拠点">選択肢!$AC$3:$AC$5</definedName>
    <definedName name="演劇">選択肢!$F$3:$F$7</definedName>
    <definedName name="音楽">選択肢!$E$3:$E$11</definedName>
    <definedName name="会場">選択肢!$C$3:$C$5</definedName>
    <definedName name="学級単位">選択肢!$X$3</definedName>
    <definedName name="学年単位">選択肢!$W$3:$W$9</definedName>
    <definedName name="許諾が必要">選択肢!$U$3:$U$4</definedName>
    <definedName name="教科">選択肢!$S$3:$S$13</definedName>
    <definedName name="教科の位置付け">選択肢!$Q$3:$Q$7</definedName>
    <definedName name="月">選択肢!$O$3:$O$11</definedName>
    <definedName name="交通機関名">選択肢!$AD$3:$AD$15</definedName>
    <definedName name="講師関係">選択肢!$N$3:$N$9</definedName>
    <definedName name="諸雑費">選択肢!$AB$3:$AB$8</definedName>
    <definedName name="生活文化">選択肢!$L$3:$L$9</definedName>
    <definedName name="生徒単位">選択肢!$V$3:$V$6</definedName>
    <definedName name="大項目">選択肢!$D$3:$D$11</definedName>
    <definedName name="大衆芸能">選択肢!$H$3:$H$7</definedName>
    <definedName name="著作権">選択肢!$T$3:$T$4</definedName>
    <definedName name="伝統芸能">選択肢!$J$3:$J$11</definedName>
    <definedName name="都道府県1">選択肢!$B$3:$B$69</definedName>
    <definedName name="日">選択肢!$P$3:$P$33</definedName>
    <definedName name="被派遣者">【様式２】被派遣者略歴表!$AI$15:$AI$30</definedName>
    <definedName name="美術">選択肢!$I$3:$I$9</definedName>
    <definedName name="舞踊">選択肢!$G$3:$G$6</definedName>
    <definedName name="文学">選択肢!$K$3:$K$5</definedName>
    <definedName name="補助者">選択肢!$AA$3:$AA$16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P3" i="9" l="1"/>
  <c r="AP4" i="9"/>
  <c r="AP5" i="9"/>
  <c r="AP6" i="9"/>
  <c r="AP7" i="9"/>
  <c r="AP8" i="9"/>
  <c r="AP9" i="9"/>
  <c r="AP10" i="9"/>
  <c r="AP11" i="9"/>
  <c r="AP12" i="9"/>
  <c r="AP13" i="9"/>
  <c r="AP14" i="9"/>
  <c r="AP15" i="9"/>
  <c r="AP16" i="9"/>
  <c r="AP17" i="9"/>
  <c r="AO3" i="9"/>
  <c r="AO4" i="9"/>
  <c r="AO5" i="9"/>
  <c r="AO6" i="9"/>
  <c r="AO7" i="9"/>
  <c r="AO8" i="9"/>
  <c r="AO9" i="9"/>
  <c r="AO10" i="9"/>
  <c r="AO11" i="9"/>
  <c r="AO12" i="9"/>
  <c r="AO13" i="9"/>
  <c r="AO14" i="9"/>
  <c r="AO15" i="9"/>
  <c r="AO16" i="9"/>
  <c r="AO17" i="9"/>
  <c r="AN17" i="9" l="1"/>
  <c r="AN16" i="9"/>
  <c r="AN15" i="9"/>
  <c r="AN14" i="9"/>
  <c r="AN13" i="9"/>
  <c r="AN12" i="9"/>
  <c r="AN11" i="9"/>
  <c r="AN10" i="9"/>
  <c r="AN9" i="9"/>
  <c r="AN8" i="9"/>
  <c r="AN7" i="9"/>
  <c r="AN6" i="9"/>
  <c r="AN4" i="9"/>
  <c r="AN3" i="9"/>
  <c r="AM17" i="9"/>
  <c r="AM16" i="9"/>
  <c r="AM15" i="9"/>
  <c r="AM14" i="9"/>
  <c r="AM13" i="9"/>
  <c r="AM12" i="9"/>
  <c r="AM11" i="9"/>
  <c r="AM10" i="9"/>
  <c r="AM9" i="9"/>
  <c r="AM8" i="9"/>
  <c r="AM7" i="9"/>
  <c r="AM6" i="9"/>
  <c r="AM5" i="9"/>
  <c r="AM4" i="9"/>
  <c r="AM3" i="9"/>
  <c r="AG34" i="52"/>
  <c r="AA34" i="52"/>
  <c r="X34" i="52"/>
  <c r="O34" i="52"/>
  <c r="AJ32" i="52"/>
  <c r="X32" i="52"/>
  <c r="AJ31" i="52"/>
  <c r="X31" i="52"/>
  <c r="AJ30" i="52"/>
  <c r="X30" i="52"/>
  <c r="AJ29" i="52"/>
  <c r="X29" i="52"/>
  <c r="AJ28" i="52"/>
  <c r="X28" i="52"/>
  <c r="AJ27" i="52"/>
  <c r="X27" i="52"/>
  <c r="AJ26" i="52"/>
  <c r="X26" i="52"/>
  <c r="AJ25" i="52"/>
  <c r="X25" i="52"/>
  <c r="AJ24" i="52"/>
  <c r="X24" i="52"/>
  <c r="AJ23" i="52"/>
  <c r="X23" i="52"/>
  <c r="AJ22" i="52"/>
  <c r="X22" i="52"/>
  <c r="AJ21" i="52"/>
  <c r="X21" i="52"/>
  <c r="AJ20" i="52"/>
  <c r="X20" i="52"/>
  <c r="AJ19" i="52"/>
  <c r="X19" i="52"/>
  <c r="AJ18" i="52"/>
  <c r="X18" i="52"/>
  <c r="AJ17" i="52"/>
  <c r="X17" i="52"/>
  <c r="X16" i="52"/>
  <c r="E11" i="52"/>
  <c r="F5" i="52"/>
  <c r="AG34" i="51"/>
  <c r="AA34" i="51"/>
  <c r="X34" i="51"/>
  <c r="O34" i="51"/>
  <c r="AJ32" i="51"/>
  <c r="X32" i="51"/>
  <c r="AJ31" i="51"/>
  <c r="X31" i="51"/>
  <c r="AJ30" i="51"/>
  <c r="X30" i="51"/>
  <c r="AJ29" i="51"/>
  <c r="X29" i="51"/>
  <c r="AJ28" i="51"/>
  <c r="X28" i="51"/>
  <c r="AJ27" i="51"/>
  <c r="X27" i="51"/>
  <c r="AJ26" i="51"/>
  <c r="X26" i="51"/>
  <c r="AJ25" i="51"/>
  <c r="X25" i="51"/>
  <c r="AJ24" i="51"/>
  <c r="X24" i="51"/>
  <c r="AJ23" i="51"/>
  <c r="X23" i="51"/>
  <c r="AJ22" i="51"/>
  <c r="X22" i="51"/>
  <c r="AJ21" i="51"/>
  <c r="X21" i="51"/>
  <c r="AJ20" i="51"/>
  <c r="X20" i="51"/>
  <c r="AJ19" i="51"/>
  <c r="X19" i="51"/>
  <c r="AJ18" i="51"/>
  <c r="X18" i="51"/>
  <c r="AJ17" i="51"/>
  <c r="X17" i="51"/>
  <c r="X16" i="51"/>
  <c r="E11" i="51"/>
  <c r="F5" i="51"/>
  <c r="AG34" i="50"/>
  <c r="AA34" i="50"/>
  <c r="X34" i="50"/>
  <c r="E11" i="50" s="1"/>
  <c r="O34" i="50"/>
  <c r="AJ32" i="50"/>
  <c r="X32" i="50"/>
  <c r="AJ31" i="50"/>
  <c r="X31" i="50"/>
  <c r="AJ30" i="50"/>
  <c r="X30" i="50"/>
  <c r="AJ29" i="50"/>
  <c r="X29" i="50"/>
  <c r="AJ28" i="50"/>
  <c r="X28" i="50"/>
  <c r="AJ27" i="50"/>
  <c r="X27" i="50"/>
  <c r="AJ26" i="50"/>
  <c r="X26" i="50"/>
  <c r="AJ25" i="50"/>
  <c r="X25" i="50"/>
  <c r="AJ24" i="50"/>
  <c r="X24" i="50"/>
  <c r="AJ23" i="50"/>
  <c r="X23" i="50"/>
  <c r="AJ22" i="50"/>
  <c r="X22" i="50"/>
  <c r="AJ21" i="50"/>
  <c r="X21" i="50"/>
  <c r="AJ20" i="50"/>
  <c r="X20" i="50"/>
  <c r="AJ19" i="50"/>
  <c r="X19" i="50"/>
  <c r="AJ18" i="50"/>
  <c r="X18" i="50"/>
  <c r="AJ17" i="50"/>
  <c r="X17" i="50"/>
  <c r="X16" i="50"/>
  <c r="F5" i="50"/>
  <c r="AG34" i="49"/>
  <c r="AA34" i="49"/>
  <c r="E11" i="49" s="1"/>
  <c r="X34" i="49"/>
  <c r="O34" i="49"/>
  <c r="AJ32" i="49"/>
  <c r="X32" i="49"/>
  <c r="AJ31" i="49"/>
  <c r="X31" i="49"/>
  <c r="AJ30" i="49"/>
  <c r="X30" i="49"/>
  <c r="AJ29" i="49"/>
  <c r="X29" i="49"/>
  <c r="AJ28" i="49"/>
  <c r="X28" i="49"/>
  <c r="AJ27" i="49"/>
  <c r="X27" i="49"/>
  <c r="AJ26" i="49"/>
  <c r="X26" i="49"/>
  <c r="AJ25" i="49"/>
  <c r="X25" i="49"/>
  <c r="AJ24" i="49"/>
  <c r="X24" i="49"/>
  <c r="AJ23" i="49"/>
  <c r="X23" i="49"/>
  <c r="AJ22" i="49"/>
  <c r="X22" i="49"/>
  <c r="AJ21" i="49"/>
  <c r="X21" i="49"/>
  <c r="AJ20" i="49"/>
  <c r="X20" i="49"/>
  <c r="AJ19" i="49"/>
  <c r="X19" i="49"/>
  <c r="AJ18" i="49"/>
  <c r="X18" i="49"/>
  <c r="AJ17" i="49"/>
  <c r="X17" i="49"/>
  <c r="X16" i="49"/>
  <c r="F5" i="49"/>
  <c r="AG34" i="48"/>
  <c r="AA34" i="48"/>
  <c r="X34" i="48"/>
  <c r="O34" i="48"/>
  <c r="AJ32" i="48"/>
  <c r="X32" i="48"/>
  <c r="AJ31" i="48"/>
  <c r="X31" i="48"/>
  <c r="AJ30" i="48"/>
  <c r="X30" i="48"/>
  <c r="AJ29" i="48"/>
  <c r="X29" i="48"/>
  <c r="AJ28" i="48"/>
  <c r="X28" i="48"/>
  <c r="AJ27" i="48"/>
  <c r="X27" i="48"/>
  <c r="AJ26" i="48"/>
  <c r="X26" i="48"/>
  <c r="AJ25" i="48"/>
  <c r="X25" i="48"/>
  <c r="AJ24" i="48"/>
  <c r="X24" i="48"/>
  <c r="AJ23" i="48"/>
  <c r="X23" i="48"/>
  <c r="AJ22" i="48"/>
  <c r="X22" i="48"/>
  <c r="AJ21" i="48"/>
  <c r="X21" i="48"/>
  <c r="AJ20" i="48"/>
  <c r="X20" i="48"/>
  <c r="AJ19" i="48"/>
  <c r="X19" i="48"/>
  <c r="AJ18" i="48"/>
  <c r="X18" i="48"/>
  <c r="AJ17" i="48"/>
  <c r="X17" i="48"/>
  <c r="X16" i="48"/>
  <c r="E11" i="48"/>
  <c r="F5" i="48"/>
  <c r="AG34" i="47"/>
  <c r="AA34" i="47"/>
  <c r="X34" i="47"/>
  <c r="O34" i="47"/>
  <c r="AJ32" i="47"/>
  <c r="X32" i="47"/>
  <c r="AJ31" i="47"/>
  <c r="X31" i="47"/>
  <c r="AJ30" i="47"/>
  <c r="X30" i="47"/>
  <c r="AJ29" i="47"/>
  <c r="X29" i="47"/>
  <c r="AJ28" i="47"/>
  <c r="X28" i="47"/>
  <c r="AJ27" i="47"/>
  <c r="X27" i="47"/>
  <c r="AJ26" i="47"/>
  <c r="X26" i="47"/>
  <c r="AJ25" i="47"/>
  <c r="X25" i="47"/>
  <c r="AJ24" i="47"/>
  <c r="X24" i="47"/>
  <c r="AJ23" i="47"/>
  <c r="X23" i="47"/>
  <c r="AJ22" i="47"/>
  <c r="X22" i="47"/>
  <c r="AJ21" i="47"/>
  <c r="X21" i="47"/>
  <c r="AJ20" i="47"/>
  <c r="X20" i="47"/>
  <c r="AJ19" i="47"/>
  <c r="X19" i="47"/>
  <c r="AJ18" i="47"/>
  <c r="X18" i="47"/>
  <c r="AJ17" i="47"/>
  <c r="X17" i="47"/>
  <c r="X16" i="47"/>
  <c r="E11" i="47"/>
  <c r="F5" i="47"/>
  <c r="AG34" i="46"/>
  <c r="AA34" i="46"/>
  <c r="X34" i="46"/>
  <c r="E11" i="46" s="1"/>
  <c r="O34" i="46"/>
  <c r="AJ32" i="46"/>
  <c r="X32" i="46"/>
  <c r="AJ31" i="46"/>
  <c r="X31" i="46"/>
  <c r="AJ30" i="46"/>
  <c r="X30" i="46"/>
  <c r="AJ29" i="46"/>
  <c r="X29" i="46"/>
  <c r="AJ28" i="46"/>
  <c r="X28" i="46"/>
  <c r="AJ27" i="46"/>
  <c r="X27" i="46"/>
  <c r="AJ26" i="46"/>
  <c r="X26" i="46"/>
  <c r="AJ25" i="46"/>
  <c r="X25" i="46"/>
  <c r="AJ24" i="46"/>
  <c r="X24" i="46"/>
  <c r="AJ23" i="46"/>
  <c r="X23" i="46"/>
  <c r="AJ22" i="46"/>
  <c r="X22" i="46"/>
  <c r="AJ21" i="46"/>
  <c r="X21" i="46"/>
  <c r="AJ20" i="46"/>
  <c r="X20" i="46"/>
  <c r="AJ19" i="46"/>
  <c r="X19" i="46"/>
  <c r="AJ18" i="46"/>
  <c r="X18" i="46"/>
  <c r="AJ17" i="46"/>
  <c r="X17" i="46"/>
  <c r="X16" i="46"/>
  <c r="F5" i="46"/>
  <c r="AG34" i="45"/>
  <c r="AA34" i="45"/>
  <c r="X34" i="45"/>
  <c r="E11" i="45" s="1"/>
  <c r="O34" i="45"/>
  <c r="AJ32" i="45"/>
  <c r="X32" i="45"/>
  <c r="AJ31" i="45"/>
  <c r="X31" i="45"/>
  <c r="AJ30" i="45"/>
  <c r="X30" i="45"/>
  <c r="AJ29" i="45"/>
  <c r="X29" i="45"/>
  <c r="AJ28" i="45"/>
  <c r="X28" i="45"/>
  <c r="AJ27" i="45"/>
  <c r="X27" i="45"/>
  <c r="AJ26" i="45"/>
  <c r="X26" i="45"/>
  <c r="AJ25" i="45"/>
  <c r="X25" i="45"/>
  <c r="AJ24" i="45"/>
  <c r="X24" i="45"/>
  <c r="AJ23" i="45"/>
  <c r="X23" i="45"/>
  <c r="AJ22" i="45"/>
  <c r="X22" i="45"/>
  <c r="AJ21" i="45"/>
  <c r="X21" i="45"/>
  <c r="AJ20" i="45"/>
  <c r="X20" i="45"/>
  <c r="AJ19" i="45"/>
  <c r="X19" i="45"/>
  <c r="AJ18" i="45"/>
  <c r="X18" i="45"/>
  <c r="AJ17" i="45"/>
  <c r="X17" i="45"/>
  <c r="X16" i="45"/>
  <c r="F5" i="45"/>
  <c r="AG34" i="44"/>
  <c r="AA34" i="44"/>
  <c r="X34" i="44"/>
  <c r="O34" i="44"/>
  <c r="AJ32" i="44"/>
  <c r="X32" i="44"/>
  <c r="AJ31" i="44"/>
  <c r="X31" i="44"/>
  <c r="AJ30" i="44"/>
  <c r="X30" i="44"/>
  <c r="AJ29" i="44"/>
  <c r="X29" i="44"/>
  <c r="AJ28" i="44"/>
  <c r="X28" i="44"/>
  <c r="AJ27" i="44"/>
  <c r="X27" i="44"/>
  <c r="AJ26" i="44"/>
  <c r="X26" i="44"/>
  <c r="AJ25" i="44"/>
  <c r="X25" i="44"/>
  <c r="AJ24" i="44"/>
  <c r="X24" i="44"/>
  <c r="AJ23" i="44"/>
  <c r="X23" i="44"/>
  <c r="AJ22" i="44"/>
  <c r="X22" i="44"/>
  <c r="AJ21" i="44"/>
  <c r="X21" i="44"/>
  <c r="AJ20" i="44"/>
  <c r="X20" i="44"/>
  <c r="AJ19" i="44"/>
  <c r="X19" i="44"/>
  <c r="AJ18" i="44"/>
  <c r="X18" i="44"/>
  <c r="AJ17" i="44"/>
  <c r="X17" i="44"/>
  <c r="X16" i="44"/>
  <c r="E11" i="44"/>
  <c r="F5" i="44"/>
  <c r="AG34" i="43"/>
  <c r="AA34" i="43"/>
  <c r="X34" i="43"/>
  <c r="O34" i="43"/>
  <c r="AJ32" i="43"/>
  <c r="X32" i="43"/>
  <c r="AJ31" i="43"/>
  <c r="X31" i="43"/>
  <c r="AJ30" i="43"/>
  <c r="X30" i="43"/>
  <c r="AJ29" i="43"/>
  <c r="X29" i="43"/>
  <c r="AJ28" i="43"/>
  <c r="X28" i="43"/>
  <c r="AJ27" i="43"/>
  <c r="X27" i="43"/>
  <c r="AJ26" i="43"/>
  <c r="X26" i="43"/>
  <c r="AJ25" i="43"/>
  <c r="X25" i="43"/>
  <c r="AJ24" i="43"/>
  <c r="X24" i="43"/>
  <c r="AJ23" i="43"/>
  <c r="X23" i="43"/>
  <c r="AJ22" i="43"/>
  <c r="X22" i="43"/>
  <c r="AJ21" i="43"/>
  <c r="X21" i="43"/>
  <c r="AJ20" i="43"/>
  <c r="X20" i="43"/>
  <c r="AJ19" i="43"/>
  <c r="X19" i="43"/>
  <c r="AJ18" i="43"/>
  <c r="X18" i="43"/>
  <c r="AJ17" i="43"/>
  <c r="X17" i="43"/>
  <c r="X16" i="43"/>
  <c r="E11" i="43"/>
  <c r="F5" i="43"/>
  <c r="AG34" i="42"/>
  <c r="AA34" i="42"/>
  <c r="X34" i="42"/>
  <c r="E11" i="42" s="1"/>
  <c r="O34" i="42"/>
  <c r="AJ32" i="42"/>
  <c r="X32" i="42"/>
  <c r="AJ31" i="42"/>
  <c r="X31" i="42"/>
  <c r="AJ30" i="42"/>
  <c r="X30" i="42"/>
  <c r="AJ29" i="42"/>
  <c r="X29" i="42"/>
  <c r="AJ28" i="42"/>
  <c r="X28" i="42"/>
  <c r="AJ27" i="42"/>
  <c r="X27" i="42"/>
  <c r="AJ26" i="42"/>
  <c r="X26" i="42"/>
  <c r="AJ25" i="42"/>
  <c r="X25" i="42"/>
  <c r="AJ24" i="42"/>
  <c r="X24" i="42"/>
  <c r="AJ23" i="42"/>
  <c r="X23" i="42"/>
  <c r="AJ22" i="42"/>
  <c r="X22" i="42"/>
  <c r="AJ21" i="42"/>
  <c r="X21" i="42"/>
  <c r="AJ20" i="42"/>
  <c r="X20" i="42"/>
  <c r="AJ19" i="42"/>
  <c r="X19" i="42"/>
  <c r="AJ18" i="42"/>
  <c r="X18" i="42"/>
  <c r="AJ17" i="42"/>
  <c r="X17" i="42"/>
  <c r="X16" i="42"/>
  <c r="F5" i="42"/>
  <c r="AG34" i="41"/>
  <c r="AA34" i="41"/>
  <c r="X34" i="41"/>
  <c r="E11" i="41" s="1"/>
  <c r="O34" i="41"/>
  <c r="AJ32" i="41"/>
  <c r="X32" i="41"/>
  <c r="AJ31" i="41"/>
  <c r="X31" i="41"/>
  <c r="AJ30" i="41"/>
  <c r="X30" i="41"/>
  <c r="AJ29" i="41"/>
  <c r="X29" i="41"/>
  <c r="AJ28" i="41"/>
  <c r="X28" i="41"/>
  <c r="AJ27" i="41"/>
  <c r="X27" i="41"/>
  <c r="AJ26" i="41"/>
  <c r="X26" i="41"/>
  <c r="AJ25" i="41"/>
  <c r="X25" i="41"/>
  <c r="AJ24" i="41"/>
  <c r="X24" i="41"/>
  <c r="AJ23" i="41"/>
  <c r="X23" i="41"/>
  <c r="AJ22" i="41"/>
  <c r="X22" i="41"/>
  <c r="AJ21" i="41"/>
  <c r="X21" i="41"/>
  <c r="AJ20" i="41"/>
  <c r="X20" i="41"/>
  <c r="AJ19" i="41"/>
  <c r="X19" i="41"/>
  <c r="AJ18" i="41"/>
  <c r="X18" i="41"/>
  <c r="AJ17" i="41"/>
  <c r="X17" i="41"/>
  <c r="X16" i="41"/>
  <c r="F5" i="41"/>
  <c r="AG34" i="40"/>
  <c r="AA34" i="40"/>
  <c r="O34" i="40"/>
  <c r="AJ32" i="40"/>
  <c r="X32" i="40"/>
  <c r="AJ31" i="40"/>
  <c r="X31" i="40"/>
  <c r="AJ30" i="40"/>
  <c r="X30" i="40"/>
  <c r="AJ29" i="40"/>
  <c r="X29" i="40"/>
  <c r="AJ28" i="40"/>
  <c r="X28" i="40"/>
  <c r="AJ27" i="40"/>
  <c r="X27" i="40"/>
  <c r="AJ26" i="40"/>
  <c r="X26" i="40"/>
  <c r="AJ25" i="40"/>
  <c r="X25" i="40"/>
  <c r="AJ24" i="40"/>
  <c r="X24" i="40"/>
  <c r="AJ23" i="40"/>
  <c r="X23" i="40"/>
  <c r="AJ22" i="40"/>
  <c r="X22" i="40"/>
  <c r="AJ21" i="40"/>
  <c r="X21" i="40"/>
  <c r="AJ20" i="40"/>
  <c r="X20" i="40"/>
  <c r="AJ19" i="40"/>
  <c r="X19" i="40"/>
  <c r="AJ18" i="40"/>
  <c r="X18" i="40"/>
  <c r="AJ17" i="40"/>
  <c r="X17" i="40"/>
  <c r="X34" i="40" s="1"/>
  <c r="X16" i="40"/>
  <c r="F5" i="40"/>
  <c r="AG34" i="39"/>
  <c r="AA34" i="39"/>
  <c r="O34" i="39"/>
  <c r="AJ32" i="39"/>
  <c r="X32" i="39"/>
  <c r="AJ31" i="39"/>
  <c r="X31" i="39"/>
  <c r="AJ30" i="39"/>
  <c r="X30" i="39"/>
  <c r="AJ29" i="39"/>
  <c r="X29" i="39"/>
  <c r="AJ28" i="39"/>
  <c r="X28" i="39"/>
  <c r="AJ27" i="39"/>
  <c r="X27" i="39"/>
  <c r="AJ26" i="39"/>
  <c r="X26" i="39"/>
  <c r="AJ25" i="39"/>
  <c r="X25" i="39"/>
  <c r="AJ24" i="39"/>
  <c r="X24" i="39"/>
  <c r="AJ23" i="39"/>
  <c r="X23" i="39"/>
  <c r="AJ22" i="39"/>
  <c r="X22" i="39"/>
  <c r="AJ21" i="39"/>
  <c r="X21" i="39"/>
  <c r="AJ20" i="39"/>
  <c r="X20" i="39"/>
  <c r="AJ19" i="39"/>
  <c r="X19" i="39"/>
  <c r="AJ18" i="39"/>
  <c r="X18" i="39"/>
  <c r="AJ17" i="39"/>
  <c r="X17" i="39"/>
  <c r="X16" i="39"/>
  <c r="X34" i="39" s="1"/>
  <c r="F5" i="39"/>
  <c r="AG34" i="38"/>
  <c r="AA34" i="38"/>
  <c r="O34" i="38"/>
  <c r="AJ32" i="38"/>
  <c r="X32" i="38"/>
  <c r="AJ31" i="38"/>
  <c r="X31" i="38"/>
  <c r="AJ30" i="38"/>
  <c r="X30" i="38"/>
  <c r="AJ29" i="38"/>
  <c r="X29" i="38"/>
  <c r="AJ28" i="38"/>
  <c r="X28" i="38"/>
  <c r="AJ27" i="38"/>
  <c r="X27" i="38"/>
  <c r="AJ26" i="38"/>
  <c r="X26" i="38"/>
  <c r="AJ25" i="38"/>
  <c r="X25" i="38"/>
  <c r="AJ24" i="38"/>
  <c r="X24" i="38"/>
  <c r="AJ23" i="38"/>
  <c r="X23" i="38"/>
  <c r="AJ22" i="38"/>
  <c r="X22" i="38"/>
  <c r="AJ21" i="38"/>
  <c r="X21" i="38"/>
  <c r="AJ20" i="38"/>
  <c r="X20" i="38"/>
  <c r="AJ19" i="38"/>
  <c r="X19" i="38"/>
  <c r="AJ18" i="38"/>
  <c r="X18" i="38"/>
  <c r="AJ17" i="38"/>
  <c r="X17" i="38"/>
  <c r="X16" i="38"/>
  <c r="X34" i="38" s="1"/>
  <c r="F5" i="38"/>
  <c r="AM2" i="9"/>
  <c r="E60" i="3"/>
  <c r="Z59" i="3"/>
  <c r="Z58" i="3"/>
  <c r="Z57" i="3"/>
  <c r="Z39" i="3"/>
  <c r="Z40" i="3"/>
  <c r="Z41" i="3"/>
  <c r="Q47" i="3"/>
  <c r="Q29" i="3"/>
  <c r="E11" i="39" l="1"/>
  <c r="E11" i="40"/>
  <c r="AN5" i="9" s="1"/>
  <c r="E11" i="38"/>
  <c r="AM28" i="2"/>
  <c r="AI28" i="2"/>
  <c r="AG28" i="2"/>
  <c r="AH28" i="2" s="1"/>
  <c r="Z53" i="3" l="1"/>
  <c r="Z54" i="3"/>
  <c r="Z55" i="3"/>
  <c r="Z56" i="3"/>
  <c r="Z52" i="3"/>
  <c r="Z35" i="3"/>
  <c r="Z36" i="3"/>
  <c r="Z37" i="3"/>
  <c r="Z38" i="3"/>
  <c r="Z34" i="3"/>
  <c r="Z16" i="3"/>
  <c r="Z17" i="3"/>
  <c r="Z18" i="3"/>
  <c r="Z19" i="3"/>
  <c r="Z20" i="3"/>
  <c r="Z21" i="3"/>
  <c r="Z22" i="3"/>
  <c r="Z15" i="3"/>
  <c r="Z23" i="3" l="1"/>
  <c r="Q50" i="3"/>
  <c r="Q32" i="3"/>
  <c r="Q13" i="3"/>
  <c r="AH53" i="3" l="1"/>
  <c r="AH54" i="3"/>
  <c r="AH55" i="3"/>
  <c r="AH56" i="3"/>
  <c r="AH57" i="3"/>
  <c r="AH58" i="3"/>
  <c r="AH59" i="3"/>
  <c r="AH52" i="3"/>
  <c r="AG10" i="2" l="1"/>
  <c r="F5" i="21" l="1"/>
  <c r="CV5" i="12"/>
  <c r="HU5" i="12"/>
  <c r="CW5" i="12"/>
  <c r="IQ5" i="12"/>
  <c r="DZ5" i="12"/>
  <c r="HR5" i="12"/>
  <c r="HB5" i="12"/>
  <c r="HZ5" i="12"/>
  <c r="GJ5" i="12"/>
  <c r="IO5" i="12"/>
  <c r="FK5" i="12"/>
  <c r="IL5" i="12"/>
  <c r="KP5" i="12"/>
  <c r="BU5" i="12"/>
  <c r="LG5" i="12"/>
  <c r="ER5" i="12"/>
  <c r="EI5" i="12"/>
  <c r="CS5" i="12"/>
  <c r="GW5" i="12"/>
  <c r="JP5" i="12"/>
  <c r="LZ5" i="12"/>
  <c r="LT5" i="12"/>
  <c r="AA5" i="12"/>
  <c r="LW5" i="12"/>
  <c r="CT5" i="12"/>
  <c r="EM5" i="12"/>
  <c r="CZ5" i="12"/>
  <c r="FL5" i="12"/>
  <c r="BR5" i="12"/>
  <c r="HX5" i="12"/>
  <c r="EO5" i="12"/>
  <c r="EH5" i="12"/>
  <c r="LV5" i="12"/>
  <c r="IZ5" i="12"/>
  <c r="AO5" i="12"/>
  <c r="EC5" i="12"/>
  <c r="BE5" i="12"/>
  <c r="IX5" i="12"/>
  <c r="EQ5" i="12"/>
  <c r="KQ5" i="12"/>
  <c r="Z5" i="12"/>
  <c r="FV5" i="12"/>
  <c r="DE5" i="12"/>
  <c r="LC5" i="12"/>
  <c r="DM5" i="12"/>
  <c r="HJ5" i="12"/>
  <c r="IP5" i="12"/>
  <c r="IB5" i="12"/>
  <c r="EE5" i="12"/>
  <c r="EK5" i="12"/>
  <c r="AG5" i="12"/>
  <c r="BO5" i="12"/>
  <c r="DA5" i="12"/>
  <c r="FO5" i="12"/>
  <c r="LA5" i="12"/>
  <c r="FB5" i="12"/>
  <c r="AT5" i="12"/>
  <c r="HP5" i="12"/>
  <c r="IV5" i="12"/>
  <c r="GG5" i="12"/>
  <c r="EF5" i="12"/>
  <c r="LK5" i="12"/>
  <c r="AS5" i="12"/>
  <c r="ET5" i="12"/>
  <c r="IC5" i="12"/>
  <c r="GB5" i="12"/>
  <c r="EA5" i="12"/>
  <c r="BA5" i="12"/>
  <c r="BN5" i="12"/>
  <c r="BV5" i="12"/>
  <c r="KF5" i="12"/>
  <c r="IH5" i="12"/>
  <c r="LE5" i="12"/>
  <c r="KO5" i="12"/>
  <c r="JR5" i="12"/>
  <c r="KI5" i="12"/>
  <c r="IT5" i="12"/>
  <c r="BB5" i="12"/>
  <c r="JD5" i="12"/>
  <c r="IW5" i="12"/>
  <c r="DF5" i="12"/>
  <c r="DQ5" i="12"/>
  <c r="FN5" i="12"/>
  <c r="EG5" i="12"/>
  <c r="LS5" i="12"/>
  <c r="FR5" i="12"/>
  <c r="AR5" i="12"/>
  <c r="IU5" i="12"/>
  <c r="GO5" i="12"/>
  <c r="HK5" i="12"/>
  <c r="X5" i="12"/>
  <c r="BX5" i="12"/>
  <c r="GD5" i="12"/>
  <c r="MA5" i="12"/>
  <c r="KV5" i="12"/>
  <c r="JE5" i="12"/>
  <c r="EN5" i="12"/>
  <c r="JX5" i="12"/>
  <c r="DT5" i="12"/>
  <c r="KU5" i="12"/>
  <c r="BD5" i="12"/>
  <c r="KD5" i="12"/>
  <c r="KL5" i="12"/>
  <c r="CC5" i="12"/>
  <c r="LY5" i="12"/>
  <c r="DG5" i="12"/>
  <c r="GP5" i="12"/>
  <c r="HD5" i="12"/>
  <c r="BL5" i="12"/>
  <c r="CG5" i="12"/>
  <c r="CR5" i="12"/>
  <c r="HC5" i="12"/>
  <c r="BJ5" i="12"/>
  <c r="CJ5" i="12"/>
  <c r="HA5" i="12"/>
  <c r="LO5" i="12"/>
  <c r="HS5" i="12"/>
  <c r="DR5" i="12"/>
  <c r="BM5" i="12"/>
  <c r="AQ5" i="12"/>
  <c r="HT5" i="12"/>
  <c r="CK5" i="12"/>
  <c r="GE5" i="12"/>
  <c r="JW5" i="12"/>
  <c r="JI5" i="12"/>
  <c r="JS5" i="12"/>
  <c r="JQ5" i="12"/>
  <c r="EW5" i="12"/>
  <c r="GZ5" i="12"/>
  <c r="GS5" i="12"/>
  <c r="LP5" i="12"/>
  <c r="AW5" i="12"/>
  <c r="DI5" i="12"/>
  <c r="ED5" i="12"/>
  <c r="HW5" i="12"/>
  <c r="KA5" i="12"/>
  <c r="JF5" i="12"/>
  <c r="DJ5" i="12"/>
  <c r="CD5" i="12"/>
  <c r="IK5" i="12"/>
  <c r="HE5" i="12"/>
  <c r="LU5" i="12"/>
  <c r="JV5" i="12"/>
  <c r="KH5" i="12"/>
  <c r="FE5" i="12"/>
  <c r="CU5" i="12"/>
  <c r="CF5" i="12"/>
  <c r="KC5" i="12"/>
  <c r="AH5" i="12"/>
  <c r="BT5" i="12"/>
  <c r="LN5" i="12"/>
  <c r="BZ5" i="12"/>
  <c r="GM5" i="12"/>
  <c r="LJ5" i="12"/>
  <c r="CX5" i="12"/>
  <c r="HV5" i="12"/>
  <c r="JG5" i="12"/>
  <c r="CY5" i="12"/>
  <c r="FD5" i="12"/>
  <c r="KS5" i="12"/>
  <c r="FX5" i="12"/>
  <c r="FC5" i="12"/>
  <c r="IN5" i="12"/>
  <c r="MC5" i="12"/>
  <c r="W5" i="12"/>
  <c r="KX5" i="12"/>
  <c r="CH5" i="12"/>
  <c r="GT5" i="12"/>
  <c r="CO5" i="12"/>
  <c r="FQ5" i="12"/>
  <c r="HO5" i="12"/>
  <c r="FI5" i="12"/>
  <c r="FM5" i="12"/>
  <c r="JU5" i="12"/>
  <c r="BW5" i="12"/>
  <c r="AV5" i="12"/>
  <c r="GR5" i="12"/>
  <c r="GA5" i="12"/>
  <c r="CN5" i="12"/>
  <c r="LH5" i="12"/>
  <c r="CM5" i="12"/>
  <c r="LB5" i="12"/>
  <c r="FF5" i="12"/>
  <c r="FP5" i="12"/>
  <c r="AC5" i="12"/>
  <c r="FJ5" i="12"/>
  <c r="AE5" i="12"/>
  <c r="KY5" i="12"/>
  <c r="JK5" i="12"/>
  <c r="BH5" i="12"/>
  <c r="FG5" i="12"/>
  <c r="AJ5" i="12"/>
  <c r="HN5" i="12"/>
  <c r="KN5" i="12"/>
  <c r="HH5" i="12"/>
  <c r="AM5" i="12"/>
  <c r="IS5" i="12"/>
  <c r="GK5" i="12"/>
  <c r="GX5" i="12"/>
  <c r="JH5" i="12"/>
  <c r="DD5" i="12"/>
  <c r="EU5" i="12"/>
  <c r="DY5" i="12"/>
  <c r="GL5" i="12"/>
  <c r="DL5" i="12"/>
  <c r="EV5" i="12"/>
  <c r="FS5" i="12"/>
  <c r="DH5" i="12"/>
  <c r="JL5" i="12"/>
  <c r="DB5" i="12"/>
  <c r="AZ5" i="12"/>
  <c r="AD5" i="12"/>
  <c r="KR5" i="12"/>
  <c r="BI5" i="12"/>
  <c r="KB5" i="12"/>
  <c r="EP5" i="12"/>
  <c r="JM5" i="12"/>
  <c r="FY5" i="12"/>
  <c r="AN5" i="12"/>
  <c r="CB5" i="12"/>
  <c r="BC5" i="12"/>
  <c r="AF5" i="12"/>
  <c r="JO5" i="12"/>
  <c r="AK5" i="12"/>
  <c r="HG5" i="12"/>
  <c r="AY5" i="12"/>
  <c r="AL5" i="12"/>
  <c r="HI5" i="12"/>
  <c r="FU5" i="12"/>
  <c r="DN5" i="12"/>
  <c r="AU5" i="12"/>
  <c r="EJ5" i="12"/>
  <c r="EB5" i="12"/>
  <c r="BS5" i="12"/>
  <c r="JY5" i="12"/>
  <c r="CP5" i="12"/>
  <c r="MB5" i="12"/>
  <c r="HL5" i="12"/>
  <c r="BP5" i="12"/>
  <c r="EY5" i="12"/>
  <c r="CQ5" i="12"/>
  <c r="FA5" i="12"/>
  <c r="HF5" i="12"/>
  <c r="DU5" i="12"/>
  <c r="CE5" i="12"/>
  <c r="HQ5" i="12"/>
  <c r="CI5" i="12"/>
  <c r="GQ5" i="12"/>
  <c r="LQ5" i="12"/>
  <c r="JB5" i="12"/>
  <c r="IA5" i="12"/>
  <c r="BY5" i="12"/>
  <c r="CL5" i="12"/>
  <c r="HM5" i="12"/>
  <c r="FZ5" i="12"/>
  <c r="GN5" i="12"/>
  <c r="DS5" i="12"/>
  <c r="IR5" i="12"/>
  <c r="IE5" i="12"/>
  <c r="LD5" i="12"/>
  <c r="EL5" i="12"/>
  <c r="DK5" i="12"/>
  <c r="AI5" i="12"/>
  <c r="KW5" i="12"/>
  <c r="JJ5" i="12"/>
  <c r="DO5" i="12"/>
  <c r="JN5" i="12"/>
  <c r="BG5" i="12"/>
  <c r="ID5" i="12"/>
  <c r="AX5" i="12"/>
  <c r="IG5" i="12"/>
  <c r="DW5" i="12"/>
  <c r="JC5" i="12"/>
  <c r="FH5" i="12"/>
  <c r="DC5" i="12"/>
  <c r="DV5" i="12"/>
  <c r="FW5" i="12"/>
  <c r="LI5" i="12"/>
  <c r="BK5" i="12"/>
  <c r="ES5" i="12"/>
  <c r="JT5" i="12"/>
  <c r="AP5" i="12"/>
  <c r="LM5" i="12"/>
  <c r="IM5" i="12"/>
  <c r="KG5" i="12"/>
  <c r="FT5" i="12"/>
  <c r="IF5" i="12"/>
  <c r="CA5" i="12"/>
  <c r="JZ5" i="12"/>
  <c r="GY5" i="12"/>
  <c r="JA5" i="12"/>
  <c r="KE5" i="12"/>
  <c r="AB5" i="12"/>
  <c r="EZ5" i="12"/>
  <c r="IY5" i="12"/>
  <c r="GF5" i="12"/>
  <c r="GU5" i="12"/>
  <c r="DP5" i="12"/>
  <c r="GV5" i="12"/>
  <c r="GC5" i="12"/>
  <c r="BF5" i="12"/>
  <c r="BQ5" i="12"/>
  <c r="DX5" i="12"/>
  <c r="HY5" i="12"/>
  <c r="AG34" i="21" l="1"/>
  <c r="AA34" i="21"/>
  <c r="O34" i="21"/>
  <c r="AJ32" i="21"/>
  <c r="X32" i="21"/>
  <c r="AJ31" i="21"/>
  <c r="X31" i="21"/>
  <c r="AJ30" i="21"/>
  <c r="X30" i="21"/>
  <c r="AJ29" i="21"/>
  <c r="X29" i="21"/>
  <c r="AJ28" i="21"/>
  <c r="X28" i="21"/>
  <c r="AJ27" i="21"/>
  <c r="X27" i="21"/>
  <c r="AJ26" i="21"/>
  <c r="X26" i="21"/>
  <c r="AJ25" i="21"/>
  <c r="X25" i="21"/>
  <c r="AJ24" i="21"/>
  <c r="X24" i="21"/>
  <c r="AJ23" i="21"/>
  <c r="X23" i="21"/>
  <c r="AJ22" i="21"/>
  <c r="X22" i="21"/>
  <c r="AJ21" i="21"/>
  <c r="X21" i="21"/>
  <c r="AJ20" i="21"/>
  <c r="X20" i="21"/>
  <c r="AJ19" i="21"/>
  <c r="X19" i="21"/>
  <c r="AJ18" i="21"/>
  <c r="X18" i="21"/>
  <c r="X34" i="21" s="1"/>
  <c r="AJ17" i="21"/>
  <c r="X17" i="21"/>
  <c r="X16" i="21"/>
  <c r="E11" i="21" l="1"/>
  <c r="AN2" i="9" s="1"/>
  <c r="AP2" i="9" l="1"/>
  <c r="AP20" i="9" s="1"/>
  <c r="S70" i="3" s="1"/>
  <c r="AO2" i="9"/>
  <c r="AN18" i="9"/>
  <c r="Z60" i="3"/>
  <c r="Q48" i="3"/>
  <c r="AH46" i="3"/>
  <c r="E42" i="3"/>
  <c r="Z42" i="3"/>
  <c r="Q30" i="3"/>
  <c r="AH28" i="3"/>
  <c r="E23" i="3"/>
  <c r="AI16" i="2"/>
  <c r="AI17" i="2"/>
  <c r="AI18" i="2"/>
  <c r="AI19" i="2"/>
  <c r="AI20" i="2"/>
  <c r="AI21" i="2"/>
  <c r="AI22" i="2"/>
  <c r="AI23" i="2"/>
  <c r="AI24" i="2"/>
  <c r="AI25" i="2"/>
  <c r="AI26" i="2"/>
  <c r="AI27" i="2"/>
  <c r="AI29" i="2"/>
  <c r="AI30" i="2"/>
  <c r="AI15" i="2"/>
  <c r="GH5" i="12"/>
  <c r="MG5" i="12"/>
  <c r="II5" i="12"/>
  <c r="KK5" i="12"/>
  <c r="KJ5" i="12"/>
  <c r="IJ5" i="12"/>
  <c r="AH35" i="3" l="1"/>
  <c r="AH37" i="3"/>
  <c r="AH39" i="3"/>
  <c r="AH40" i="3"/>
  <c r="AH34" i="3"/>
  <c r="AH36" i="3"/>
  <c r="AH41" i="3"/>
  <c r="AH38" i="3"/>
  <c r="Q10" i="3"/>
  <c r="S88" i="3" l="1"/>
  <c r="AG12" i="1" l="1"/>
  <c r="Q19" i="1"/>
  <c r="N5" i="12"/>
  <c r="D5" i="12"/>
  <c r="L5" i="12"/>
  <c r="J5" i="12"/>
  <c r="P5" i="12"/>
  <c r="F5" i="12"/>
  <c r="R5" i="12"/>
  <c r="K5" i="12"/>
  <c r="O5" i="12"/>
  <c r="C5" i="12"/>
  <c r="B5" i="12"/>
  <c r="E5" i="12"/>
  <c r="I5" i="12"/>
  <c r="S5" i="12"/>
  <c r="H5" i="12"/>
  <c r="Q5" i="12"/>
  <c r="M5" i="12"/>
  <c r="E6" i="3" l="1"/>
  <c r="I68" i="3" l="1"/>
  <c r="Q11" i="3"/>
  <c r="Q25" i="1"/>
  <c r="F4" i="50" l="1"/>
  <c r="F4" i="49"/>
  <c r="F4" i="44"/>
  <c r="F4" i="48"/>
  <c r="F4" i="43"/>
  <c r="F4" i="42"/>
  <c r="F4" i="52"/>
  <c r="F4" i="47"/>
  <c r="F4" i="41"/>
  <c r="F4" i="39"/>
  <c r="F4" i="38"/>
  <c r="F4" i="51"/>
  <c r="F4" i="40"/>
  <c r="F4" i="45"/>
  <c r="F4" i="46"/>
  <c r="F4" i="21"/>
  <c r="Y97" i="3"/>
  <c r="Y98" i="3"/>
  <c r="Y99" i="3"/>
  <c r="Y100" i="3"/>
  <c r="Y101" i="3"/>
  <c r="Y102" i="3"/>
  <c r="Y96" i="3"/>
  <c r="E72" i="3"/>
  <c r="Y68" i="3"/>
  <c r="Q68" i="3"/>
  <c r="F5" i="3"/>
  <c r="E23" i="1"/>
  <c r="LR5" i="12"/>
  <c r="KZ5" i="12"/>
  <c r="LF5" i="12"/>
  <c r="U5" i="12"/>
  <c r="LL5" i="12"/>
  <c r="LX5" i="12"/>
  <c r="MD5" i="12"/>
  <c r="KT5" i="12"/>
  <c r="P4" i="46" l="1"/>
  <c r="P4" i="51"/>
  <c r="P4" i="49"/>
  <c r="P4" i="44"/>
  <c r="P4" i="40"/>
  <c r="P4" i="42"/>
  <c r="P4" i="52"/>
  <c r="P4" i="47"/>
  <c r="P4" i="45"/>
  <c r="P4" i="39"/>
  <c r="P4" i="50"/>
  <c r="P4" i="48"/>
  <c r="P4" i="43"/>
  <c r="P4" i="41"/>
  <c r="P4" i="38"/>
  <c r="K4" i="47"/>
  <c r="K4" i="46"/>
  <c r="K4" i="45"/>
  <c r="K4" i="39"/>
  <c r="K4" i="44"/>
  <c r="K4" i="40"/>
  <c r="K4" i="38"/>
  <c r="K4" i="43"/>
  <c r="K4" i="42"/>
  <c r="K4" i="41"/>
  <c r="K4" i="48"/>
  <c r="K4" i="52"/>
  <c r="K4" i="51"/>
  <c r="K4" i="50"/>
  <c r="K4" i="49"/>
  <c r="Y103" i="3"/>
  <c r="P4" i="21"/>
  <c r="K4" i="21"/>
  <c r="M72" i="3"/>
  <c r="Y72" i="3" s="1"/>
  <c r="L22" i="1"/>
  <c r="S22" i="1"/>
  <c r="Z22" i="1"/>
  <c r="AG16" i="2"/>
  <c r="AH16" i="2" s="1"/>
  <c r="AG17" i="2"/>
  <c r="AH17" i="2" s="1"/>
  <c r="AG18" i="2"/>
  <c r="AH18" i="2" s="1"/>
  <c r="AG19" i="2"/>
  <c r="AH19" i="2" s="1"/>
  <c r="AG20" i="2"/>
  <c r="AH20" i="2" s="1"/>
  <c r="AG21" i="2"/>
  <c r="AH21" i="2" s="1"/>
  <c r="AG22" i="2"/>
  <c r="AH22" i="2" s="1"/>
  <c r="AG23" i="2"/>
  <c r="AH23" i="2" s="1"/>
  <c r="AG24" i="2"/>
  <c r="AH24" i="2" s="1"/>
  <c r="AG25" i="2"/>
  <c r="AH25" i="2" s="1"/>
  <c r="AG26" i="2"/>
  <c r="AH26" i="2" s="1"/>
  <c r="AG27" i="2"/>
  <c r="AH27" i="2" s="1"/>
  <c r="AG29" i="2"/>
  <c r="AH29" i="2" s="1"/>
  <c r="AG30" i="2"/>
  <c r="AH30" i="2" s="1"/>
  <c r="AF13" i="2"/>
  <c r="AG15" i="2"/>
  <c r="AH15" i="2" s="1"/>
  <c r="EX5" i="12"/>
  <c r="ME5" i="12"/>
  <c r="AA17" i="9" l="1"/>
  <c r="E87" i="3" s="1"/>
  <c r="M87" i="3" s="1"/>
  <c r="Y87" i="3" s="1"/>
  <c r="AA15" i="9"/>
  <c r="E85" i="3" s="1"/>
  <c r="M85" i="3" s="1"/>
  <c r="Y85" i="3" s="1"/>
  <c r="AA9" i="9"/>
  <c r="E79" i="3" s="1"/>
  <c r="M79" i="3" s="1"/>
  <c r="Y79" i="3" s="1"/>
  <c r="AA3" i="9"/>
  <c r="E73" i="3" s="1"/>
  <c r="M73" i="3" s="1"/>
  <c r="AA14" i="9"/>
  <c r="E84" i="3" s="1"/>
  <c r="M84" i="3" s="1"/>
  <c r="Y84" i="3" s="1"/>
  <c r="AA8" i="9"/>
  <c r="E78" i="3" s="1"/>
  <c r="M78" i="3" s="1"/>
  <c r="Y78" i="3" s="1"/>
  <c r="AA13" i="9"/>
  <c r="E83" i="3" s="1"/>
  <c r="M83" i="3" s="1"/>
  <c r="Y83" i="3" s="1"/>
  <c r="AA7" i="9"/>
  <c r="AA6" i="9"/>
  <c r="AA16" i="9"/>
  <c r="AA4" i="9"/>
  <c r="AA12" i="9"/>
  <c r="AA11" i="9"/>
  <c r="AA5" i="9"/>
  <c r="AA10" i="9"/>
  <c r="Q21" i="1"/>
  <c r="E22" i="1"/>
  <c r="Q18" i="1"/>
  <c r="E24" i="1"/>
  <c r="AE26" i="1"/>
  <c r="U1" i="3"/>
  <c r="AE11" i="1"/>
  <c r="Q9" i="1"/>
  <c r="AE7" i="2"/>
  <c r="GI5" i="12"/>
  <c r="T5" i="12"/>
  <c r="Y5" i="12"/>
  <c r="G5" i="12"/>
  <c r="V5" i="12"/>
  <c r="Y73" i="3" l="1"/>
  <c r="E82" i="3"/>
  <c r="M82" i="3" s="1"/>
  <c r="Y82" i="3" s="1"/>
  <c r="E74" i="3"/>
  <c r="M74" i="3" s="1"/>
  <c r="E76" i="3"/>
  <c r="M76" i="3" s="1"/>
  <c r="Y76" i="3" s="1"/>
  <c r="E86" i="3"/>
  <c r="M86" i="3" s="1"/>
  <c r="Y86" i="3" s="1"/>
  <c r="E80" i="3"/>
  <c r="M80" i="3" s="1"/>
  <c r="Y80" i="3" s="1"/>
  <c r="E77" i="3"/>
  <c r="M77" i="3" s="1"/>
  <c r="Y77" i="3" s="1"/>
  <c r="E75" i="3"/>
  <c r="M75" i="3" s="1"/>
  <c r="Y75" i="3" s="1"/>
  <c r="E81" i="3"/>
  <c r="M81" i="3" s="1"/>
  <c r="Y81" i="3" s="1"/>
  <c r="AM15" i="2"/>
  <c r="AM16" i="2"/>
  <c r="AM17" i="2"/>
  <c r="AM18" i="2"/>
  <c r="AM19" i="2"/>
  <c r="AM20" i="2"/>
  <c r="AM21" i="2"/>
  <c r="AM22" i="2"/>
  <c r="AM23" i="2"/>
  <c r="AM24" i="2"/>
  <c r="AM25" i="2"/>
  <c r="AM26" i="2"/>
  <c r="AM27" i="2"/>
  <c r="AM29" i="2"/>
  <c r="AM30" i="2"/>
  <c r="M88" i="3" l="1"/>
  <c r="Y74" i="3"/>
  <c r="Y88" i="3" s="1"/>
  <c r="Y108" i="3" s="1"/>
  <c r="AC9" i="1"/>
  <c r="X9" i="1"/>
  <c r="MF5" i="12"/>
  <c r="KM5" i="12"/>
  <c r="AR10" i="2" l="1"/>
  <c r="AR6" i="2"/>
  <c r="AH9" i="3" l="1"/>
  <c r="AH20" i="3" l="1"/>
  <c r="AH21" i="3"/>
  <c r="AH16" i="3"/>
  <c r="AH22" i="3"/>
  <c r="AH17" i="3"/>
  <c r="AH15" i="3"/>
  <c r="AH18" i="3"/>
  <c r="AH19" i="3"/>
  <c r="AH103" i="3"/>
  <c r="AH88" i="3"/>
</calcChain>
</file>

<file path=xl/sharedStrings.xml><?xml version="1.0" encoding="utf-8"?>
<sst xmlns="http://schemas.openxmlformats.org/spreadsheetml/2006/main" count="3022" uniqueCount="682">
  <si>
    <t>様式１</t>
    <rPh sb="0" eb="2">
      <t>ヨウシキ</t>
    </rPh>
    <phoneticPr fontId="4"/>
  </si>
  <si>
    <t>学校コード</t>
    <rPh sb="0" eb="2">
      <t>がっこう</t>
    </rPh>
    <phoneticPr fontId="4" type="Hiragana" alignment="distributed"/>
  </si>
  <si>
    <t>実施校名</t>
    <rPh sb="0" eb="2">
      <t>ジッシ</t>
    </rPh>
    <rPh sb="2" eb="3">
      <t>コウ</t>
    </rPh>
    <rPh sb="3" eb="4">
      <t>メイ</t>
    </rPh>
    <phoneticPr fontId="4"/>
  </si>
  <si>
    <t>担当者名</t>
    <rPh sb="0" eb="4">
      <t>ふりがな</t>
    </rPh>
    <phoneticPr fontId="4" type="Hiragana" alignment="distributed"/>
  </si>
  <si>
    <t>TEL</t>
    <phoneticPr fontId="4"/>
  </si>
  <si>
    <t>様式２</t>
    <rPh sb="0" eb="2">
      <t>ヨウシキ</t>
    </rPh>
    <phoneticPr fontId="4"/>
  </si>
  <si>
    <t>都道府県・
政令指定都市名</t>
    <phoneticPr fontId="4"/>
  </si>
  <si>
    <t>月</t>
    <rPh sb="0" eb="1">
      <t>ガツ</t>
    </rPh>
    <phoneticPr fontId="4"/>
  </si>
  <si>
    <t>講師
に○</t>
    <rPh sb="0" eb="2">
      <t>コウシ</t>
    </rPh>
    <phoneticPr fontId="4"/>
  </si>
  <si>
    <t>生年月日</t>
    <rPh sb="0" eb="4">
      <t>セイネンガッピ</t>
    </rPh>
    <phoneticPr fontId="3"/>
  </si>
  <si>
    <t>様式3</t>
    <rPh sb="0" eb="2">
      <t>ヨウシキ</t>
    </rPh>
    <phoneticPr fontId="4"/>
  </si>
  <si>
    <t>実施会場</t>
    <rPh sb="0" eb="2">
      <t>じっし</t>
    </rPh>
    <rPh sb="2" eb="4">
      <t>かいじょう</t>
    </rPh>
    <phoneticPr fontId="4" type="Hiragana" alignment="distributed"/>
  </si>
  <si>
    <t>実施分野</t>
    <rPh sb="0" eb="2">
      <t>ジッシ</t>
    </rPh>
    <rPh sb="2" eb="4">
      <t>ブンヤ</t>
    </rPh>
    <phoneticPr fontId="4"/>
  </si>
  <si>
    <t>大項目</t>
    <rPh sb="0" eb="3">
      <t>ダイコウモク</t>
    </rPh>
    <phoneticPr fontId="4"/>
  </si>
  <si>
    <t>中項目</t>
    <rPh sb="0" eb="1">
      <t>チュウ</t>
    </rPh>
    <rPh sb="1" eb="3">
      <t>コウモク</t>
    </rPh>
    <phoneticPr fontId="4"/>
  </si>
  <si>
    <t>実施回数</t>
    <phoneticPr fontId="4"/>
  </si>
  <si>
    <t>回</t>
    <rPh sb="0" eb="1">
      <t>カイ</t>
    </rPh>
    <phoneticPr fontId="4"/>
  </si>
  <si>
    <t>所属団体</t>
    <rPh sb="0" eb="4">
      <t>ショゾクダンタイ</t>
    </rPh>
    <phoneticPr fontId="3"/>
  </si>
  <si>
    <t>学校との関係</t>
    <rPh sb="0" eb="2">
      <t>がっこう</t>
    </rPh>
    <rPh sb="4" eb="5">
      <t>せき</t>
    </rPh>
    <rPh sb="5" eb="6">
      <t>かかり</t>
    </rPh>
    <phoneticPr fontId="4" type="Hiragana" alignment="distributed"/>
  </si>
  <si>
    <t>分</t>
    <rPh sb="0" eb="1">
      <t>フン</t>
    </rPh>
    <phoneticPr fontId="4"/>
  </si>
  <si>
    <t>時間分の謝金計上可</t>
    <rPh sb="0" eb="2">
      <t>ジカン</t>
    </rPh>
    <rPh sb="2" eb="3">
      <t>ブン</t>
    </rPh>
    <rPh sb="4" eb="6">
      <t>シャキン</t>
    </rPh>
    <rPh sb="6" eb="8">
      <t>ケイジョウ</t>
    </rPh>
    <rPh sb="8" eb="9">
      <t>カ</t>
    </rPh>
    <phoneticPr fontId="6"/>
  </si>
  <si>
    <t>著作権</t>
    <rPh sb="0" eb="3">
      <t>チョサクケン</t>
    </rPh>
    <phoneticPr fontId="4"/>
  </si>
  <si>
    <t>合計</t>
    <rPh sb="0" eb="2">
      <t>ゴウケイ</t>
    </rPh>
    <phoneticPr fontId="4"/>
  </si>
  <si>
    <t>種別・従事時間</t>
    <rPh sb="0" eb="1">
      <t>タネ</t>
    </rPh>
    <rPh sb="1" eb="2">
      <t>ベツ</t>
    </rPh>
    <rPh sb="3" eb="5">
      <t>ジュウジ</t>
    </rPh>
    <rPh sb="5" eb="7">
      <t>ジカン</t>
    </rPh>
    <phoneticPr fontId="4"/>
  </si>
  <si>
    <t>謝金合計</t>
    <rPh sb="0" eb="4">
      <t>シャキンゴウケイ</t>
    </rPh>
    <phoneticPr fontId="4"/>
  </si>
  <si>
    <t>①</t>
    <phoneticPr fontId="4" type="Hiragana" alignment="distributed"/>
  </si>
  <si>
    <t>演奏</t>
    <rPh sb="0" eb="2">
      <t>エンソウ</t>
    </rPh>
    <phoneticPr fontId="3"/>
  </si>
  <si>
    <t>時間</t>
    <rPh sb="0" eb="2">
      <t>ジカン</t>
    </rPh>
    <phoneticPr fontId="3"/>
  </si>
  <si>
    <t>実技指導</t>
    <rPh sb="0" eb="4">
      <t>ジツギシドウ</t>
    </rPh>
    <phoneticPr fontId="3"/>
  </si>
  <si>
    <t>単純労務</t>
    <rPh sb="0" eb="4">
      <t>タンジュンロウム</t>
    </rPh>
    <phoneticPr fontId="3"/>
  </si>
  <si>
    <t>②</t>
    <phoneticPr fontId="4" type="Hiragana" alignment="distributed"/>
  </si>
  <si>
    <t>③</t>
    <phoneticPr fontId="4" type="Hiragana" alignment="distributed"/>
  </si>
  <si>
    <t>④</t>
    <phoneticPr fontId="4" type="Hiragana" alignment="distributed"/>
  </si>
  <si>
    <t>⑤</t>
    <phoneticPr fontId="4" type="Hiragana" alignment="distributed"/>
  </si>
  <si>
    <t>⑥</t>
    <phoneticPr fontId="4" type="Hiragana" alignment="distributed"/>
  </si>
  <si>
    <t>⑦</t>
    <phoneticPr fontId="4" type="Hiragana" alignment="distributed"/>
  </si>
  <si>
    <t>⑧</t>
    <phoneticPr fontId="4" type="Hiragana" alignment="distributed"/>
  </si>
  <si>
    <t>様式4</t>
    <rPh sb="0" eb="2">
      <t>ヨウシキ</t>
    </rPh>
    <phoneticPr fontId="4"/>
  </si>
  <si>
    <t>実施日</t>
    <rPh sb="0" eb="3">
      <t>ジッシビ</t>
    </rPh>
    <phoneticPr fontId="4"/>
  </si>
  <si>
    <t>第１回</t>
    <phoneticPr fontId="4"/>
  </si>
  <si>
    <t>第２回</t>
    <phoneticPr fontId="4"/>
  </si>
  <si>
    <t>第３回</t>
    <phoneticPr fontId="4"/>
  </si>
  <si>
    <t>種別</t>
    <rPh sb="0" eb="2">
      <t>シュベツ</t>
    </rPh>
    <phoneticPr fontId="4"/>
  </si>
  <si>
    <t>謝金（a）</t>
    <rPh sb="0" eb="2">
      <t>シャキン</t>
    </rPh>
    <phoneticPr fontId="4"/>
  </si>
  <si>
    <t>旅費（ｂ）</t>
    <rPh sb="0" eb="2">
      <t>リョヒ</t>
    </rPh>
    <phoneticPr fontId="4"/>
  </si>
  <si>
    <t>講師</t>
    <rPh sb="0" eb="2">
      <t>コウシ</t>
    </rPh>
    <phoneticPr fontId="4"/>
  </si>
  <si>
    <t>円</t>
    <rPh sb="0" eb="1">
      <t>エン</t>
    </rPh>
    <phoneticPr fontId="3"/>
  </si>
  <si>
    <t>円</t>
    <rPh sb="0" eb="1">
      <t>エン</t>
    </rPh>
    <phoneticPr fontId="4"/>
  </si>
  <si>
    <t>謝金合計（ａ）＋旅費合計（ｂ）</t>
    <rPh sb="0" eb="2">
      <t>シャキン</t>
    </rPh>
    <rPh sb="2" eb="4">
      <t>ゴウケイ</t>
    </rPh>
    <rPh sb="8" eb="10">
      <t>リョヒ</t>
    </rPh>
    <rPh sb="10" eb="12">
      <t>ゴウケイ</t>
    </rPh>
    <phoneticPr fontId="4"/>
  </si>
  <si>
    <t>項目または業者名</t>
    <rPh sb="0" eb="2">
      <t>コウモク</t>
    </rPh>
    <rPh sb="5" eb="7">
      <t>ギョウシャ</t>
    </rPh>
    <rPh sb="7" eb="8">
      <t>メイ</t>
    </rPh>
    <phoneticPr fontId="4"/>
  </si>
  <si>
    <t>単価</t>
    <rPh sb="0" eb="2">
      <t>タンカ</t>
    </rPh>
    <phoneticPr fontId="4"/>
  </si>
  <si>
    <t>数量</t>
    <rPh sb="0" eb="2">
      <t>スウリョウ</t>
    </rPh>
    <phoneticPr fontId="4"/>
  </si>
  <si>
    <t>（単位）</t>
    <rPh sb="1" eb="3">
      <t>タンイ</t>
    </rPh>
    <phoneticPr fontId="4"/>
  </si>
  <si>
    <t>講演等諸雑費合計（ｃ）</t>
    <rPh sb="0" eb="3">
      <t>コウエントウ</t>
    </rPh>
    <rPh sb="3" eb="4">
      <t>ショ</t>
    </rPh>
    <rPh sb="4" eb="6">
      <t>ザッピ</t>
    </rPh>
    <rPh sb="6" eb="8">
      <t>ゴウケイ</t>
    </rPh>
    <phoneticPr fontId="4"/>
  </si>
  <si>
    <t>総合計（ａ＋ｂ＋ｃ）</t>
    <rPh sb="0" eb="1">
      <t>ソウ</t>
    </rPh>
    <rPh sb="1" eb="3">
      <t>ゴウケイ</t>
    </rPh>
    <phoneticPr fontId="4"/>
  </si>
  <si>
    <t>ふりがな</t>
    <phoneticPr fontId="4"/>
  </si>
  <si>
    <t>学校名</t>
    <rPh sb="0" eb="2">
      <t>ガッコウ</t>
    </rPh>
    <rPh sb="2" eb="3">
      <t>メイ</t>
    </rPh>
    <phoneticPr fontId="4"/>
  </si>
  <si>
    <t>日付</t>
    <rPh sb="0" eb="1">
      <t>ヒ</t>
    </rPh>
    <rPh sb="1" eb="2">
      <t>ヅケ</t>
    </rPh>
    <phoneticPr fontId="4"/>
  </si>
  <si>
    <t>移動区間</t>
    <rPh sb="0" eb="2">
      <t>イドウ</t>
    </rPh>
    <rPh sb="2" eb="4">
      <t>クカン</t>
    </rPh>
    <phoneticPr fontId="4"/>
  </si>
  <si>
    <t>※交通機関名</t>
    <rPh sb="1" eb="3">
      <t>コウツウ</t>
    </rPh>
    <rPh sb="3" eb="5">
      <t>キカン</t>
    </rPh>
    <rPh sb="5" eb="6">
      <t>メイ</t>
    </rPh>
    <phoneticPr fontId="4"/>
  </si>
  <si>
    <t>※距離
(㎞)</t>
    <rPh sb="1" eb="2">
      <t>キョ</t>
    </rPh>
    <rPh sb="2" eb="3">
      <t>リ</t>
    </rPh>
    <phoneticPr fontId="4"/>
  </si>
  <si>
    <t>運賃
乗車券</t>
    <rPh sb="0" eb="1">
      <t>ウン</t>
    </rPh>
    <rPh sb="1" eb="2">
      <t>チン</t>
    </rPh>
    <phoneticPr fontId="4"/>
  </si>
  <si>
    <t>特急
急行料金</t>
    <rPh sb="0" eb="1">
      <t>トク</t>
    </rPh>
    <rPh sb="1" eb="2">
      <t>キュウ</t>
    </rPh>
    <phoneticPr fontId="4"/>
  </si>
  <si>
    <t>日当</t>
    <rPh sb="0" eb="1">
      <t>ヒ</t>
    </rPh>
    <rPh sb="1" eb="2">
      <t>トウ</t>
    </rPh>
    <phoneticPr fontId="4"/>
  </si>
  <si>
    <t>宿泊費</t>
    <rPh sb="0" eb="1">
      <t>ヤド</t>
    </rPh>
    <rPh sb="1" eb="2">
      <t>ハク</t>
    </rPh>
    <rPh sb="2" eb="3">
      <t>ヒ</t>
    </rPh>
    <phoneticPr fontId="4"/>
  </si>
  <si>
    <t>宿泊地</t>
    <rPh sb="0" eb="3">
      <t>シュクハクチ</t>
    </rPh>
    <phoneticPr fontId="4"/>
  </si>
  <si>
    <t>発地</t>
    <rPh sb="0" eb="1">
      <t>ハツ</t>
    </rPh>
    <rPh sb="1" eb="2">
      <t>チ</t>
    </rPh>
    <phoneticPr fontId="4"/>
  </si>
  <si>
    <t>着地</t>
    <rPh sb="0" eb="2">
      <t>チャクチチ</t>
    </rPh>
    <phoneticPr fontId="4"/>
  </si>
  <si>
    <t>(備　考)</t>
    <rPh sb="1" eb="2">
      <t>ビ</t>
    </rPh>
    <rPh sb="3" eb="4">
      <t>コウ</t>
    </rPh>
    <phoneticPr fontId="4"/>
  </si>
  <si>
    <t>名</t>
    <rPh sb="0" eb="1">
      <t>メイ</t>
    </rPh>
    <phoneticPr fontId="4"/>
  </si>
  <si>
    <t>メール</t>
    <phoneticPr fontId="4"/>
  </si>
  <si>
    <t>音楽</t>
    <rPh sb="0" eb="2">
      <t>オンガク</t>
    </rPh>
    <phoneticPr fontId="4"/>
  </si>
  <si>
    <t>演劇</t>
    <rPh sb="0" eb="2">
      <t>エンゲキ</t>
    </rPh>
    <phoneticPr fontId="4"/>
  </si>
  <si>
    <t>舞踊</t>
    <rPh sb="0" eb="2">
      <t>ブヨウ</t>
    </rPh>
    <phoneticPr fontId="4"/>
  </si>
  <si>
    <t>大衆芸能</t>
    <rPh sb="0" eb="2">
      <t>タイシュウ</t>
    </rPh>
    <rPh sb="2" eb="4">
      <t>ゲイノウ</t>
    </rPh>
    <phoneticPr fontId="4"/>
  </si>
  <si>
    <t>美術</t>
    <rPh sb="0" eb="2">
      <t>ビジュツ</t>
    </rPh>
    <phoneticPr fontId="4"/>
  </si>
  <si>
    <t>伝統芸能</t>
    <rPh sb="0" eb="2">
      <t>デントウ</t>
    </rPh>
    <rPh sb="2" eb="4">
      <t>ゲイノウ</t>
    </rPh>
    <phoneticPr fontId="4"/>
  </si>
  <si>
    <t>文学</t>
    <rPh sb="0" eb="2">
      <t>ブンガク</t>
    </rPh>
    <phoneticPr fontId="4"/>
  </si>
  <si>
    <t>生活文化</t>
    <rPh sb="0" eb="2">
      <t>セイカツ</t>
    </rPh>
    <rPh sb="2" eb="4">
      <t>ブンカ</t>
    </rPh>
    <phoneticPr fontId="4"/>
  </si>
  <si>
    <t>メディア芸術</t>
    <rPh sb="4" eb="6">
      <t>ゲイジュツ</t>
    </rPh>
    <phoneticPr fontId="4"/>
  </si>
  <si>
    <t>NO</t>
    <phoneticPr fontId="4"/>
  </si>
  <si>
    <t>A　ピアノ</t>
    <phoneticPr fontId="4"/>
  </si>
  <si>
    <t>A　現代劇</t>
    <rPh sb="2" eb="4">
      <t>ゲンダイ</t>
    </rPh>
    <rPh sb="4" eb="5">
      <t>ゲキ</t>
    </rPh>
    <phoneticPr fontId="4"/>
  </si>
  <si>
    <t>A　バレエ</t>
    <phoneticPr fontId="4"/>
  </si>
  <si>
    <t>A　落語</t>
    <rPh sb="2" eb="4">
      <t>ラクゴ</t>
    </rPh>
    <phoneticPr fontId="4"/>
  </si>
  <si>
    <t>A　洋画</t>
    <rPh sb="2" eb="4">
      <t>ヨウガ</t>
    </rPh>
    <phoneticPr fontId="4"/>
  </si>
  <si>
    <t>A　歌舞伎</t>
    <rPh sb="2" eb="5">
      <t>カブキ</t>
    </rPh>
    <phoneticPr fontId="4"/>
  </si>
  <si>
    <t>A　俳句</t>
    <rPh sb="2" eb="4">
      <t>ハイク</t>
    </rPh>
    <phoneticPr fontId="4"/>
  </si>
  <si>
    <t>A　囲碁</t>
    <rPh sb="2" eb="4">
      <t>イゴ</t>
    </rPh>
    <phoneticPr fontId="4"/>
  </si>
  <si>
    <t>北海道</t>
    <phoneticPr fontId="3"/>
  </si>
  <si>
    <t>B　声楽</t>
    <rPh sb="2" eb="4">
      <t>セイガク</t>
    </rPh>
    <phoneticPr fontId="4"/>
  </si>
  <si>
    <t>B　ミュージカル</t>
    <phoneticPr fontId="4"/>
  </si>
  <si>
    <t>B　現代舞踊</t>
    <rPh sb="2" eb="4">
      <t>ゲンダイ</t>
    </rPh>
    <rPh sb="4" eb="6">
      <t>ブヨウ</t>
    </rPh>
    <phoneticPr fontId="4"/>
  </si>
  <si>
    <t>B　講談</t>
    <rPh sb="2" eb="4">
      <t>コウダン</t>
    </rPh>
    <phoneticPr fontId="4"/>
  </si>
  <si>
    <t>B　日本画</t>
    <rPh sb="2" eb="5">
      <t>ニホンガ</t>
    </rPh>
    <phoneticPr fontId="4"/>
  </si>
  <si>
    <t>B　能楽</t>
    <rPh sb="2" eb="4">
      <t>ノウガク</t>
    </rPh>
    <phoneticPr fontId="4"/>
  </si>
  <si>
    <t>B　朗読</t>
    <rPh sb="2" eb="4">
      <t>ロウドク</t>
    </rPh>
    <phoneticPr fontId="4"/>
  </si>
  <si>
    <t>B　将棋</t>
    <rPh sb="2" eb="4">
      <t>ショウギ</t>
    </rPh>
    <phoneticPr fontId="4"/>
  </si>
  <si>
    <t>B　映画</t>
    <rPh sb="2" eb="4">
      <t>エイガ</t>
    </rPh>
    <phoneticPr fontId="4"/>
  </si>
  <si>
    <t>青森県</t>
  </si>
  <si>
    <t>C　弦楽器</t>
    <rPh sb="2" eb="5">
      <t>ゲンガッキ</t>
    </rPh>
    <phoneticPr fontId="4"/>
  </si>
  <si>
    <t>C　人形劇</t>
    <rPh sb="2" eb="5">
      <t>ニンギョウゲキ</t>
    </rPh>
    <phoneticPr fontId="4"/>
  </si>
  <si>
    <t>C　身体表現</t>
    <rPh sb="2" eb="4">
      <t>シンタイ</t>
    </rPh>
    <rPh sb="4" eb="6">
      <t>ヒョウゲン</t>
    </rPh>
    <phoneticPr fontId="4"/>
  </si>
  <si>
    <t>C　漫才</t>
    <rPh sb="2" eb="4">
      <t>マンザイ</t>
    </rPh>
    <phoneticPr fontId="4"/>
  </si>
  <si>
    <t>C　版画</t>
    <rPh sb="2" eb="4">
      <t>ハンガ</t>
    </rPh>
    <phoneticPr fontId="4"/>
  </si>
  <si>
    <t>C　人形浄瑠璃</t>
    <rPh sb="2" eb="4">
      <t>ニンギョウ</t>
    </rPh>
    <rPh sb="4" eb="7">
      <t>ジョウルリ</t>
    </rPh>
    <phoneticPr fontId="4"/>
  </si>
  <si>
    <t>C　その他</t>
    <rPh sb="4" eb="5">
      <t>タ</t>
    </rPh>
    <phoneticPr fontId="4"/>
  </si>
  <si>
    <t>C　華道</t>
    <rPh sb="2" eb="4">
      <t>カドウ</t>
    </rPh>
    <phoneticPr fontId="4"/>
  </si>
  <si>
    <t>C　アニメーション</t>
    <phoneticPr fontId="4"/>
  </si>
  <si>
    <t>岩手県</t>
  </si>
  <si>
    <t>D　パーカッション</t>
    <phoneticPr fontId="4"/>
  </si>
  <si>
    <t>D　児童劇</t>
    <rPh sb="2" eb="5">
      <t>ジドウゲキ</t>
    </rPh>
    <phoneticPr fontId="3"/>
  </si>
  <si>
    <t>D　その他</t>
    <rPh sb="4" eb="5">
      <t>タ</t>
    </rPh>
    <phoneticPr fontId="4"/>
  </si>
  <si>
    <t>D　浪曲</t>
    <rPh sb="2" eb="4">
      <t>ロウキョク</t>
    </rPh>
    <phoneticPr fontId="4"/>
  </si>
  <si>
    <t>D　彫刻</t>
    <rPh sb="2" eb="4">
      <t>チョウコク</t>
    </rPh>
    <phoneticPr fontId="4"/>
  </si>
  <si>
    <t>D　日本舞踊</t>
    <rPh sb="2" eb="4">
      <t>ニホン</t>
    </rPh>
    <rPh sb="4" eb="6">
      <t>ブヨウ</t>
    </rPh>
    <phoneticPr fontId="4"/>
  </si>
  <si>
    <t>D　茶道</t>
    <rPh sb="2" eb="4">
      <t>サドウ</t>
    </rPh>
    <phoneticPr fontId="4"/>
  </si>
  <si>
    <t>D　マンガ</t>
    <phoneticPr fontId="4"/>
  </si>
  <si>
    <t>宮城県</t>
  </si>
  <si>
    <t>E　管楽器</t>
    <rPh sb="2" eb="5">
      <t>カンガッキ</t>
    </rPh>
    <phoneticPr fontId="4"/>
  </si>
  <si>
    <t>E　その他</t>
    <rPh sb="4" eb="5">
      <t>タ</t>
    </rPh>
    <phoneticPr fontId="4"/>
  </si>
  <si>
    <t>E　書</t>
    <rPh sb="2" eb="3">
      <t>ショ</t>
    </rPh>
    <phoneticPr fontId="4"/>
  </si>
  <si>
    <t>E　和太鼓</t>
    <rPh sb="2" eb="3">
      <t>ワ</t>
    </rPh>
    <rPh sb="3" eb="5">
      <t>ダイコ</t>
    </rPh>
    <phoneticPr fontId="4"/>
  </si>
  <si>
    <t>E　和装</t>
    <rPh sb="2" eb="4">
      <t>ワソウ</t>
    </rPh>
    <phoneticPr fontId="4"/>
  </si>
  <si>
    <t>E　映像</t>
    <rPh sb="2" eb="4">
      <t>エイゾウ</t>
    </rPh>
    <phoneticPr fontId="4"/>
  </si>
  <si>
    <t>秋田県</t>
  </si>
  <si>
    <t>F　合唱</t>
    <rPh sb="2" eb="4">
      <t>ガッショウ</t>
    </rPh>
    <phoneticPr fontId="3"/>
  </si>
  <si>
    <t>F　写真</t>
    <rPh sb="2" eb="4">
      <t>シャシン</t>
    </rPh>
    <phoneticPr fontId="4"/>
  </si>
  <si>
    <t>F　箏</t>
    <rPh sb="2" eb="3">
      <t>コト</t>
    </rPh>
    <phoneticPr fontId="4"/>
  </si>
  <si>
    <t>F　食文化</t>
    <rPh sb="2" eb="5">
      <t>ショクブンカ</t>
    </rPh>
    <phoneticPr fontId="4"/>
  </si>
  <si>
    <t>F　その他</t>
    <rPh sb="4" eb="5">
      <t>タ</t>
    </rPh>
    <phoneticPr fontId="4"/>
  </si>
  <si>
    <t>山形県</t>
  </si>
  <si>
    <t>G　オーケストラ等</t>
    <rPh sb="8" eb="9">
      <t>トウ</t>
    </rPh>
    <phoneticPr fontId="3"/>
  </si>
  <si>
    <t>G　その他</t>
    <rPh sb="4" eb="5">
      <t>タ</t>
    </rPh>
    <phoneticPr fontId="4"/>
  </si>
  <si>
    <t>G　三味線</t>
    <rPh sb="2" eb="5">
      <t>シャミセン</t>
    </rPh>
    <phoneticPr fontId="4"/>
  </si>
  <si>
    <t>福島県</t>
  </si>
  <si>
    <t>H　音楽劇（オペラ）</t>
    <rPh sb="2" eb="5">
      <t>オンガクゲキ</t>
    </rPh>
    <phoneticPr fontId="3"/>
  </si>
  <si>
    <t>茨城県</t>
  </si>
  <si>
    <t>I　その他</t>
    <phoneticPr fontId="3"/>
  </si>
  <si>
    <t>栃木県</t>
  </si>
  <si>
    <t>群馬県</t>
  </si>
  <si>
    <t>埼玉県</t>
  </si>
  <si>
    <t>航空機</t>
    <phoneticPr fontId="3"/>
  </si>
  <si>
    <t>千葉県</t>
  </si>
  <si>
    <t>JR特急あり</t>
    <phoneticPr fontId="3"/>
  </si>
  <si>
    <t>東京都</t>
  </si>
  <si>
    <t>JR特急なし</t>
    <phoneticPr fontId="3"/>
  </si>
  <si>
    <t>神奈川県</t>
  </si>
  <si>
    <t>私鉄特急あり</t>
    <phoneticPr fontId="3"/>
  </si>
  <si>
    <t>新潟県</t>
  </si>
  <si>
    <t>私鉄特急なし</t>
    <phoneticPr fontId="3"/>
  </si>
  <si>
    <t>富山県</t>
  </si>
  <si>
    <t>船</t>
    <phoneticPr fontId="3"/>
  </si>
  <si>
    <t>石川県</t>
  </si>
  <si>
    <t>路線バス</t>
  </si>
  <si>
    <t>福井県</t>
  </si>
  <si>
    <t>自家用車</t>
  </si>
  <si>
    <t>山梨県</t>
  </si>
  <si>
    <t>高速代</t>
    <rPh sb="0" eb="3">
      <t>コウソクダイ</t>
    </rPh>
    <phoneticPr fontId="3"/>
  </si>
  <si>
    <t>長野県</t>
  </si>
  <si>
    <t>自家用車(同乗)</t>
  </si>
  <si>
    <t>岐阜県</t>
  </si>
  <si>
    <t>運搬車(同乗)</t>
  </si>
  <si>
    <t>静岡県</t>
  </si>
  <si>
    <t>徒歩</t>
  </si>
  <si>
    <t>愛知県</t>
  </si>
  <si>
    <t>その他</t>
    <phoneticPr fontId="3"/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</si>
  <si>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</si>
  <si>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</si>
  <si>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</si>
  <si>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</si>
  <si>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</si>
  <si>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</si>
  <si>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</si>
  <si>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</si>
  <si>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</si>
  <si>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</si>
  <si>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</si>
  <si>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</si>
  <si>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</si>
  <si>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</si>
  <si>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</si>
  <si>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</si>
  <si>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</si>
  <si>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</si>
  <si>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</si>
  <si>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</si>
  <si>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</si>
  <si>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</si>
  <si>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</si>
  <si>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</si>
  <si>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札幌市</t>
  </si>
  <si>
    <t>仙台市</t>
  </si>
  <si>
    <t>さいたま市</t>
  </si>
  <si>
    <t>千葉市</t>
  </si>
  <si>
    <t>横浜市</t>
  </si>
  <si>
    <t>川崎市</t>
  </si>
  <si>
    <t>相模原市</t>
  </si>
  <si>
    <t>新潟市</t>
  </si>
  <si>
    <t>静岡市</t>
  </si>
  <si>
    <t>浜松市</t>
  </si>
  <si>
    <t>名古屋市</t>
  </si>
  <si>
    <t>京都市</t>
  </si>
  <si>
    <t>大阪市</t>
  </si>
  <si>
    <t>堺市</t>
  </si>
  <si>
    <t>神戸市</t>
  </si>
  <si>
    <t>岡山市</t>
  </si>
  <si>
    <t>広島市</t>
  </si>
  <si>
    <t>北九州市</t>
  </si>
  <si>
    <t>福岡市</t>
  </si>
  <si>
    <t>熊本市</t>
  </si>
  <si>
    <t>ふりがな</t>
    <phoneticPr fontId="4"/>
  </si>
  <si>
    <t>氏名   ※本名</t>
    <rPh sb="6" eb="8">
      <t>ほんみょう</t>
    </rPh>
    <phoneticPr fontId="4" type="Hiragana" alignment="distributed"/>
  </si>
  <si>
    <t>大項目</t>
    <rPh sb="0" eb="3">
      <t>ダイコウモク</t>
    </rPh>
    <phoneticPr fontId="3"/>
  </si>
  <si>
    <t>都道府県</t>
    <phoneticPr fontId="4"/>
  </si>
  <si>
    <t>学年単位</t>
    <phoneticPr fontId="4"/>
  </si>
  <si>
    <t>その他</t>
    <phoneticPr fontId="4"/>
  </si>
  <si>
    <t>学級単位</t>
    <phoneticPr fontId="4"/>
  </si>
  <si>
    <t>1年生</t>
    <phoneticPr fontId="3"/>
  </si>
  <si>
    <t>2年生</t>
    <phoneticPr fontId="3"/>
  </si>
  <si>
    <t>3年生</t>
    <phoneticPr fontId="3"/>
  </si>
  <si>
    <t>4年生</t>
    <phoneticPr fontId="3"/>
  </si>
  <si>
    <t>5年生</t>
    <phoneticPr fontId="3"/>
  </si>
  <si>
    <t>6年生</t>
    <phoneticPr fontId="3"/>
  </si>
  <si>
    <t>（　　）年生</t>
    <phoneticPr fontId="3"/>
  </si>
  <si>
    <t>教科の位置付け</t>
    <rPh sb="0" eb="2">
      <t>キョウカ</t>
    </rPh>
    <rPh sb="3" eb="6">
      <t>イチヅ</t>
    </rPh>
    <phoneticPr fontId="4"/>
  </si>
  <si>
    <t>A　メディアアート</t>
    <phoneticPr fontId="4"/>
  </si>
  <si>
    <t>教科</t>
    <phoneticPr fontId="4"/>
  </si>
  <si>
    <t>道徳</t>
    <rPh sb="0" eb="2">
      <t>ドウトク</t>
    </rPh>
    <phoneticPr fontId="4"/>
  </si>
  <si>
    <t>総合的な学習の時間</t>
    <rPh sb="7" eb="9">
      <t>ジカン</t>
    </rPh>
    <phoneticPr fontId="4"/>
  </si>
  <si>
    <t>特別活動</t>
    <phoneticPr fontId="4"/>
  </si>
  <si>
    <t>その他</t>
    <phoneticPr fontId="4"/>
  </si>
  <si>
    <t>国語</t>
    <phoneticPr fontId="4"/>
  </si>
  <si>
    <t>社会</t>
    <phoneticPr fontId="4"/>
  </si>
  <si>
    <t>算数／数学</t>
    <rPh sb="3" eb="5">
      <t>スウガク</t>
    </rPh>
    <phoneticPr fontId="4"/>
  </si>
  <si>
    <t>理科</t>
    <phoneticPr fontId="4"/>
  </si>
  <si>
    <t>生活</t>
    <phoneticPr fontId="4"/>
  </si>
  <si>
    <t>音楽</t>
    <phoneticPr fontId="4"/>
  </si>
  <si>
    <t>図画工作</t>
    <phoneticPr fontId="4"/>
  </si>
  <si>
    <t>家庭・技術</t>
    <rPh sb="3" eb="5">
      <t>ギジュツ</t>
    </rPh>
    <phoneticPr fontId="4"/>
  </si>
  <si>
    <t>体育／保健体育</t>
    <rPh sb="3" eb="7">
      <t>ホケンタイイク</t>
    </rPh>
    <phoneticPr fontId="4"/>
  </si>
  <si>
    <t>外国語</t>
    <rPh sb="0" eb="3">
      <t>ガイコクゴ</t>
    </rPh>
    <phoneticPr fontId="4"/>
  </si>
  <si>
    <t>会場</t>
    <rPh sb="0" eb="2">
      <t>カイジョウ</t>
    </rPh>
    <phoneticPr fontId="4"/>
  </si>
  <si>
    <t>実施校の教室・体育館</t>
    <rPh sb="0" eb="2">
      <t>ジッシ</t>
    </rPh>
    <rPh sb="2" eb="3">
      <t>コウ</t>
    </rPh>
    <rPh sb="4" eb="6">
      <t>キョウシツ</t>
    </rPh>
    <rPh sb="7" eb="10">
      <t>タイイクカン</t>
    </rPh>
    <phoneticPr fontId="4"/>
  </si>
  <si>
    <t>合同開催校の教室・体育館</t>
    <rPh sb="0" eb="4">
      <t>ゴウドウカイサイ</t>
    </rPh>
    <rPh sb="4" eb="5">
      <t>コウ</t>
    </rPh>
    <rPh sb="6" eb="8">
      <t>キョウシツ</t>
    </rPh>
    <rPh sb="9" eb="12">
      <t>タイイクカン</t>
    </rPh>
    <phoneticPr fontId="4"/>
  </si>
  <si>
    <t>文化施設等</t>
    <rPh sb="0" eb="2">
      <t>ブンカ</t>
    </rPh>
    <rPh sb="2" eb="4">
      <t>シセツ</t>
    </rPh>
    <rPh sb="4" eb="5">
      <t>トウ</t>
    </rPh>
    <phoneticPr fontId="4"/>
  </si>
  <si>
    <t>参加単位を記入してください　※25文字以内</t>
    <rPh sb="0" eb="2">
      <t>サンカ</t>
    </rPh>
    <rPh sb="2" eb="4">
      <t>タンイ</t>
    </rPh>
    <rPh sb="5" eb="7">
      <t>キニュウ</t>
    </rPh>
    <rPh sb="17" eb="19">
      <t>モジ</t>
    </rPh>
    <rPh sb="19" eb="21">
      <t>イナイ</t>
    </rPh>
    <phoneticPr fontId="3"/>
  </si>
  <si>
    <t>学級（1年1組等）を記入してください　※25文字以内</t>
    <rPh sb="0" eb="2">
      <t>ガッキュウ</t>
    </rPh>
    <rPh sb="4" eb="5">
      <t>ネン</t>
    </rPh>
    <rPh sb="6" eb="7">
      <t>クミ</t>
    </rPh>
    <rPh sb="7" eb="8">
      <t>ナド</t>
    </rPh>
    <rPh sb="10" eb="12">
      <t>キニュウ</t>
    </rPh>
    <phoneticPr fontId="4"/>
  </si>
  <si>
    <t>専門分野</t>
    <rPh sb="0" eb="2">
      <t>センモン</t>
    </rPh>
    <rPh sb="2" eb="4">
      <t>ブンヤ</t>
    </rPh>
    <phoneticPr fontId="3"/>
  </si>
  <si>
    <t>活動年数</t>
    <rPh sb="0" eb="4">
      <t>カツドウネンスウ</t>
    </rPh>
    <phoneticPr fontId="3"/>
  </si>
  <si>
    <t>年</t>
    <rPh sb="0" eb="1">
      <t>ネン</t>
    </rPh>
    <phoneticPr fontId="3"/>
  </si>
  <si>
    <t>氏名（本名）</t>
    <rPh sb="0" eb="2">
      <t>シメイ</t>
    </rPh>
    <rPh sb="3" eb="5">
      <t>ホンミョウ</t>
    </rPh>
    <phoneticPr fontId="3"/>
  </si>
  <si>
    <t>芸名・活動名</t>
    <rPh sb="0" eb="2">
      <t>ゲイメイ</t>
    </rPh>
    <rPh sb="3" eb="6">
      <t>カツドウメイ</t>
    </rPh>
    <phoneticPr fontId="4"/>
  </si>
  <si>
    <t>交通機関名</t>
    <rPh sb="0" eb="5">
      <t>コウツウキカンメイ</t>
    </rPh>
    <phoneticPr fontId="4"/>
  </si>
  <si>
    <t>H　邦楽</t>
    <rPh sb="2" eb="4">
      <t>ホウガク</t>
    </rPh>
    <phoneticPr fontId="4"/>
  </si>
  <si>
    <t>I　その他</t>
    <rPh sb="4" eb="5">
      <t>タ</t>
    </rPh>
    <phoneticPr fontId="4"/>
  </si>
  <si>
    <t>参加予定の芸術家が15名を超える場合は別紙にまとめて御提出ください。</t>
    <rPh sb="0" eb="4">
      <t>サンカヨテイ</t>
    </rPh>
    <rPh sb="5" eb="8">
      <t>ゲイジュツカ</t>
    </rPh>
    <rPh sb="11" eb="12">
      <t>メイ</t>
    </rPh>
    <rPh sb="13" eb="14">
      <t>コ</t>
    </rPh>
    <rPh sb="16" eb="18">
      <t>バアイ</t>
    </rPh>
    <rPh sb="19" eb="21">
      <t>ベッシ</t>
    </rPh>
    <rPh sb="26" eb="27">
      <t>ゴ</t>
    </rPh>
    <rPh sb="27" eb="29">
      <t>テイシュツ</t>
    </rPh>
    <phoneticPr fontId="3"/>
  </si>
  <si>
    <t>※様式の枠内に収まらない場合は、別紙を作成し添付してください。</t>
    <phoneticPr fontId="3"/>
  </si>
  <si>
    <t>※決定通知以降の項目変更や、見積業者からの変更は認められません。</t>
    <rPh sb="1" eb="3">
      <t>ケッテイ</t>
    </rPh>
    <rPh sb="3" eb="5">
      <t>ツウチ</t>
    </rPh>
    <rPh sb="5" eb="7">
      <t>イコウ</t>
    </rPh>
    <rPh sb="8" eb="10">
      <t>コウモク</t>
    </rPh>
    <rPh sb="10" eb="12">
      <t>ヘンコウ</t>
    </rPh>
    <rPh sb="14" eb="16">
      <t>ミツモリ</t>
    </rPh>
    <rPh sb="16" eb="18">
      <t>ギョウシャ</t>
    </rPh>
    <rPh sb="21" eb="23">
      <t>ヘンコウ</t>
    </rPh>
    <rPh sb="24" eb="25">
      <t>ミト</t>
    </rPh>
    <phoneticPr fontId="4"/>
  </si>
  <si>
    <t>※本事業で得た個人情報は、本事業内のみで使用します。</t>
    <phoneticPr fontId="3"/>
  </si>
  <si>
    <t>＊事務局より連絡する場合がありますので、つながりやすい連絡先を御記入ください。</t>
    <rPh sb="31" eb="32">
      <t>ゴ</t>
    </rPh>
    <phoneticPr fontId="3"/>
  </si>
  <si>
    <t>※転居等、出発地が現住所と異なる場合は出発地（駅名/バス停名）及びその理由を記入してください</t>
    <rPh sb="1" eb="3">
      <t>テンキョ</t>
    </rPh>
    <rPh sb="3" eb="4">
      <t>ナド</t>
    </rPh>
    <rPh sb="5" eb="8">
      <t>シュッパツチ</t>
    </rPh>
    <rPh sb="9" eb="12">
      <t>ゲンジュウショ</t>
    </rPh>
    <rPh sb="13" eb="14">
      <t>コト</t>
    </rPh>
    <rPh sb="16" eb="18">
      <t>バアイ</t>
    </rPh>
    <rPh sb="19" eb="21">
      <t>シュッパツ</t>
    </rPh>
    <rPh sb="21" eb="22">
      <t>チ</t>
    </rPh>
    <rPh sb="23" eb="24">
      <t>エキ</t>
    </rPh>
    <rPh sb="28" eb="29">
      <t>テイ</t>
    </rPh>
    <rPh sb="29" eb="30">
      <t>メイ</t>
    </rPh>
    <rPh sb="31" eb="32">
      <t>オヨ</t>
    </rPh>
    <rPh sb="35" eb="37">
      <t>リユウ</t>
    </rPh>
    <rPh sb="38" eb="40">
      <t>キニュウ</t>
    </rPh>
    <phoneticPr fontId="4"/>
  </si>
  <si>
    <t>次年度担当者が変更の場合でも、校内で情報共有の環境整備が出来ている</t>
    <rPh sb="7" eb="9">
      <t>ヘンコウ</t>
    </rPh>
    <rPh sb="10" eb="12">
      <t>バアイ</t>
    </rPh>
    <rPh sb="18" eb="20">
      <t>ジョウホウ</t>
    </rPh>
    <rPh sb="20" eb="22">
      <t>キョウユウ</t>
    </rPh>
    <rPh sb="23" eb="25">
      <t>カンキョウ</t>
    </rPh>
    <rPh sb="25" eb="27">
      <t>セイビ</t>
    </rPh>
    <phoneticPr fontId="3"/>
  </si>
  <si>
    <t>-</t>
    <phoneticPr fontId="3"/>
  </si>
  <si>
    <t>連絡可能時間帯</t>
    <rPh sb="0" eb="2">
      <t>レンラク</t>
    </rPh>
    <rPh sb="2" eb="4">
      <t>カノウ</t>
    </rPh>
    <rPh sb="4" eb="6">
      <t>ジカン</t>
    </rPh>
    <rPh sb="6" eb="7">
      <t>タイ</t>
    </rPh>
    <phoneticPr fontId="4"/>
  </si>
  <si>
    <t>全校児童生徒数</t>
    <rPh sb="0" eb="2">
      <t>ぜんこう</t>
    </rPh>
    <rPh sb="2" eb="4">
      <t>じどう</t>
    </rPh>
    <rPh sb="4" eb="6">
      <t>せいと</t>
    </rPh>
    <rPh sb="6" eb="7">
      <t>すう</t>
    </rPh>
    <phoneticPr fontId="4" type="Hiragana" alignment="distributed"/>
  </si>
  <si>
    <t>01</t>
    <phoneticPr fontId="4"/>
  </si>
  <si>
    <t>02</t>
    <phoneticPr fontId="4"/>
  </si>
  <si>
    <t>03</t>
    <phoneticPr fontId="4"/>
  </si>
  <si>
    <t>04</t>
    <phoneticPr fontId="4"/>
  </si>
  <si>
    <t>05</t>
    <phoneticPr fontId="4"/>
  </si>
  <si>
    <t>06</t>
    <phoneticPr fontId="4"/>
  </si>
  <si>
    <t>07</t>
    <phoneticPr fontId="4"/>
  </si>
  <si>
    <t>08</t>
    <phoneticPr fontId="4"/>
  </si>
  <si>
    <t>09</t>
    <phoneticPr fontId="4"/>
  </si>
  <si>
    <t>10</t>
    <phoneticPr fontId="4"/>
  </si>
  <si>
    <t>11</t>
    <phoneticPr fontId="4"/>
  </si>
  <si>
    <t>12</t>
    <phoneticPr fontId="4"/>
  </si>
  <si>
    <t>13</t>
    <phoneticPr fontId="4"/>
  </si>
  <si>
    <t>14</t>
    <phoneticPr fontId="4"/>
  </si>
  <si>
    <t>15</t>
    <phoneticPr fontId="4"/>
  </si>
  <si>
    <t>16</t>
    <phoneticPr fontId="4"/>
  </si>
  <si>
    <t>17</t>
    <phoneticPr fontId="4"/>
  </si>
  <si>
    <t>18</t>
    <phoneticPr fontId="4"/>
  </si>
  <si>
    <t>19</t>
    <phoneticPr fontId="4"/>
  </si>
  <si>
    <t>20</t>
    <phoneticPr fontId="4"/>
  </si>
  <si>
    <t>21</t>
    <phoneticPr fontId="4"/>
  </si>
  <si>
    <t>22</t>
    <phoneticPr fontId="4"/>
  </si>
  <si>
    <t>23</t>
    <phoneticPr fontId="4"/>
  </si>
  <si>
    <t>24</t>
    <phoneticPr fontId="4"/>
  </si>
  <si>
    <t>25</t>
    <phoneticPr fontId="4"/>
  </si>
  <si>
    <t>26</t>
    <phoneticPr fontId="4"/>
  </si>
  <si>
    <t>27</t>
    <phoneticPr fontId="4"/>
  </si>
  <si>
    <t>28</t>
    <phoneticPr fontId="4"/>
  </si>
  <si>
    <t>29</t>
    <phoneticPr fontId="4"/>
  </si>
  <si>
    <t>30</t>
    <phoneticPr fontId="4"/>
  </si>
  <si>
    <t>31</t>
    <phoneticPr fontId="4"/>
  </si>
  <si>
    <t>32</t>
    <phoneticPr fontId="4"/>
  </si>
  <si>
    <t>33</t>
    <phoneticPr fontId="4"/>
  </si>
  <si>
    <t>34</t>
    <phoneticPr fontId="4"/>
  </si>
  <si>
    <t>35</t>
    <phoneticPr fontId="4"/>
  </si>
  <si>
    <t>36</t>
    <phoneticPr fontId="4"/>
  </si>
  <si>
    <t>37</t>
    <phoneticPr fontId="4"/>
  </si>
  <si>
    <t>38</t>
    <phoneticPr fontId="4"/>
  </si>
  <si>
    <t>39</t>
    <phoneticPr fontId="4"/>
  </si>
  <si>
    <t>40</t>
    <phoneticPr fontId="4"/>
  </si>
  <si>
    <t>41</t>
    <phoneticPr fontId="4"/>
  </si>
  <si>
    <t>42</t>
    <phoneticPr fontId="4"/>
  </si>
  <si>
    <t>43</t>
    <phoneticPr fontId="4"/>
  </si>
  <si>
    <t>44</t>
    <phoneticPr fontId="4"/>
  </si>
  <si>
    <t>45</t>
    <phoneticPr fontId="4"/>
  </si>
  <si>
    <t>46</t>
    <phoneticPr fontId="4"/>
  </si>
  <si>
    <t>47</t>
    <phoneticPr fontId="4"/>
  </si>
  <si>
    <t>学校種CD</t>
    <rPh sb="0" eb="2">
      <t>ガッコウ</t>
    </rPh>
    <rPh sb="2" eb="3">
      <t>シュ</t>
    </rPh>
    <phoneticPr fontId="4"/>
  </si>
  <si>
    <t>学校種</t>
    <rPh sb="0" eb="2">
      <t>ガッコウ</t>
    </rPh>
    <rPh sb="2" eb="3">
      <t>タネ</t>
    </rPh>
    <phoneticPr fontId="4"/>
  </si>
  <si>
    <t>都道府県CD</t>
    <rPh sb="0" eb="4">
      <t>トドウフケン</t>
    </rPh>
    <phoneticPr fontId="4"/>
  </si>
  <si>
    <t>都道府県名</t>
    <rPh sb="0" eb="5">
      <t>トドウフケンメイ</t>
    </rPh>
    <phoneticPr fontId="4"/>
  </si>
  <si>
    <t>設置区分</t>
    <rPh sb="0" eb="4">
      <t>セッチクブン</t>
    </rPh>
    <phoneticPr fontId="4"/>
  </si>
  <si>
    <t>設置区分名</t>
    <rPh sb="0" eb="5">
      <t>セッチクブンメイ</t>
    </rPh>
    <phoneticPr fontId="4"/>
  </si>
  <si>
    <t>A1</t>
    <phoneticPr fontId="4"/>
  </si>
  <si>
    <t>幼稚園</t>
    <rPh sb="0" eb="3">
      <t>ヨウチエン</t>
    </rPh>
    <phoneticPr fontId="4"/>
  </si>
  <si>
    <t>北海道</t>
    <phoneticPr fontId="4"/>
  </si>
  <si>
    <t>1</t>
    <phoneticPr fontId="4"/>
  </si>
  <si>
    <t>国立</t>
    <rPh sb="0" eb="2">
      <t>コクリツ</t>
    </rPh>
    <phoneticPr fontId="4"/>
  </si>
  <si>
    <t>A2</t>
    <phoneticPr fontId="4"/>
  </si>
  <si>
    <t>2</t>
    <phoneticPr fontId="4"/>
  </si>
  <si>
    <t>B1</t>
    <phoneticPr fontId="4"/>
  </si>
  <si>
    <t>3</t>
    <phoneticPr fontId="4"/>
  </si>
  <si>
    <t>C1</t>
    <phoneticPr fontId="4"/>
  </si>
  <si>
    <t>C2</t>
    <phoneticPr fontId="4"/>
  </si>
  <si>
    <t>D1</t>
    <phoneticPr fontId="4"/>
  </si>
  <si>
    <t>D2</t>
    <phoneticPr fontId="4"/>
  </si>
  <si>
    <t>E1</t>
    <phoneticPr fontId="4"/>
  </si>
  <si>
    <t>F1</t>
    <phoneticPr fontId="4"/>
  </si>
  <si>
    <t>F2</t>
    <phoneticPr fontId="4"/>
  </si>
  <si>
    <t>G1</t>
    <phoneticPr fontId="4"/>
  </si>
  <si>
    <t>幼保連携型認定こども園</t>
    <rPh sb="0" eb="7">
      <t>ヨウホレンケイガタニンテイ</t>
    </rPh>
    <rPh sb="10" eb="11">
      <t>エン</t>
    </rPh>
    <phoneticPr fontId="4"/>
  </si>
  <si>
    <t>小学校</t>
    <rPh sb="0" eb="3">
      <t>ショウガッコウ</t>
    </rPh>
    <phoneticPr fontId="4"/>
  </si>
  <si>
    <t>中学校</t>
    <rPh sb="0" eb="3">
      <t>チュウガッコウ</t>
    </rPh>
    <phoneticPr fontId="4"/>
  </si>
  <si>
    <t>義務教育学校</t>
    <rPh sb="0" eb="6">
      <t>ギムキョウイクガッコウ</t>
    </rPh>
    <phoneticPr fontId="4"/>
  </si>
  <si>
    <t>高等学校</t>
    <rPh sb="0" eb="4">
      <t>コウトウガッコウ</t>
    </rPh>
    <phoneticPr fontId="4"/>
  </si>
  <si>
    <t>中等教育学校</t>
    <rPh sb="0" eb="6">
      <t>チュウトウキョウイクガッコウ</t>
    </rPh>
    <phoneticPr fontId="4"/>
  </si>
  <si>
    <t>特別支援学校</t>
    <rPh sb="0" eb="6">
      <t>トクベツシエンガッコウ</t>
    </rPh>
    <phoneticPr fontId="4"/>
  </si>
  <si>
    <t>大学</t>
    <rPh sb="0" eb="2">
      <t>ダイガク</t>
    </rPh>
    <phoneticPr fontId="4"/>
  </si>
  <si>
    <t>短期大学</t>
    <rPh sb="0" eb="4">
      <t>タンキダイガク</t>
    </rPh>
    <phoneticPr fontId="4"/>
  </si>
  <si>
    <t>高等専門学校</t>
    <rPh sb="0" eb="6">
      <t>コウトウセンモンガッコウ</t>
    </rPh>
    <phoneticPr fontId="4"/>
  </si>
  <si>
    <t>専修学校</t>
    <rPh sb="0" eb="4">
      <t>センシュウガッコウ</t>
    </rPh>
    <phoneticPr fontId="4"/>
  </si>
  <si>
    <t>各種学校</t>
    <rPh sb="0" eb="4">
      <t>カクシュガッコウ</t>
    </rPh>
    <phoneticPr fontId="4"/>
  </si>
  <si>
    <t>H1</t>
    <phoneticPr fontId="4"/>
  </si>
  <si>
    <t>H2</t>
    <phoneticPr fontId="4"/>
  </si>
  <si>
    <t>青森県</t>
    <phoneticPr fontId="4"/>
  </si>
  <si>
    <t>岩手県</t>
    <phoneticPr fontId="4"/>
  </si>
  <si>
    <t>宮城県</t>
    <phoneticPr fontId="4"/>
  </si>
  <si>
    <t>秋田県</t>
    <phoneticPr fontId="4"/>
  </si>
  <si>
    <t>山形県</t>
    <phoneticPr fontId="4"/>
  </si>
  <si>
    <t>福島県</t>
    <phoneticPr fontId="4"/>
  </si>
  <si>
    <t>茨城県</t>
    <phoneticPr fontId="4"/>
  </si>
  <si>
    <t>栃木県</t>
    <phoneticPr fontId="4"/>
  </si>
  <si>
    <t>群馬県</t>
    <phoneticPr fontId="4"/>
  </si>
  <si>
    <t>埼玉県</t>
    <phoneticPr fontId="4"/>
  </si>
  <si>
    <t>千葉県</t>
    <phoneticPr fontId="4"/>
  </si>
  <si>
    <t>東京都</t>
    <phoneticPr fontId="4"/>
  </si>
  <si>
    <t>神奈川県</t>
    <phoneticPr fontId="4"/>
  </si>
  <si>
    <t>新潟県</t>
    <phoneticPr fontId="4"/>
  </si>
  <si>
    <t>富山県</t>
    <phoneticPr fontId="4"/>
  </si>
  <si>
    <t>石川県</t>
    <phoneticPr fontId="4"/>
  </si>
  <si>
    <t>福井県</t>
    <phoneticPr fontId="4"/>
  </si>
  <si>
    <t>山梨県</t>
    <phoneticPr fontId="4"/>
  </si>
  <si>
    <t>長野県</t>
    <phoneticPr fontId="4"/>
  </si>
  <si>
    <t>岐阜県</t>
    <phoneticPr fontId="4"/>
  </si>
  <si>
    <t>静岡県</t>
    <phoneticPr fontId="4"/>
  </si>
  <si>
    <t>愛知県</t>
    <phoneticPr fontId="4"/>
  </si>
  <si>
    <t>三重県</t>
    <phoneticPr fontId="4"/>
  </si>
  <si>
    <t>滋賀県</t>
    <phoneticPr fontId="4"/>
  </si>
  <si>
    <t>京都府</t>
    <phoneticPr fontId="4"/>
  </si>
  <si>
    <t>大阪府</t>
    <phoneticPr fontId="4"/>
  </si>
  <si>
    <t>兵庫県</t>
    <phoneticPr fontId="4"/>
  </si>
  <si>
    <t>奈良県</t>
    <phoneticPr fontId="4"/>
  </si>
  <si>
    <t>和歌山県</t>
    <phoneticPr fontId="4"/>
  </si>
  <si>
    <t>鳥取県</t>
    <phoneticPr fontId="4"/>
  </si>
  <si>
    <t>島根県</t>
    <phoneticPr fontId="4"/>
  </si>
  <si>
    <t>岡山県</t>
    <phoneticPr fontId="4"/>
  </si>
  <si>
    <t>広島県</t>
    <phoneticPr fontId="4"/>
  </si>
  <si>
    <t>山口県</t>
    <phoneticPr fontId="4"/>
  </si>
  <si>
    <t>徳島県</t>
    <phoneticPr fontId="4"/>
  </si>
  <si>
    <t>香川県</t>
    <phoneticPr fontId="4"/>
  </si>
  <si>
    <t>愛媛県</t>
    <phoneticPr fontId="4"/>
  </si>
  <si>
    <t>高知県</t>
    <phoneticPr fontId="4"/>
  </si>
  <si>
    <t>福岡県</t>
    <phoneticPr fontId="4"/>
  </si>
  <si>
    <t>佐賀県</t>
    <phoneticPr fontId="4"/>
  </si>
  <si>
    <t>長崎県</t>
    <phoneticPr fontId="4"/>
  </si>
  <si>
    <t>熊本県</t>
    <phoneticPr fontId="4"/>
  </si>
  <si>
    <t>大分県</t>
    <phoneticPr fontId="4"/>
  </si>
  <si>
    <t>宮崎県</t>
    <phoneticPr fontId="4"/>
  </si>
  <si>
    <t>鹿児島県</t>
    <phoneticPr fontId="4"/>
  </si>
  <si>
    <t>沖縄県</t>
    <phoneticPr fontId="4"/>
  </si>
  <si>
    <t>公立</t>
    <rPh sb="0" eb="2">
      <t>コウリツ</t>
    </rPh>
    <phoneticPr fontId="4"/>
  </si>
  <si>
    <t>私立</t>
    <rPh sb="0" eb="2">
      <t>シリツ</t>
    </rPh>
    <phoneticPr fontId="4"/>
  </si>
  <si>
    <t>所属団体名</t>
    <rPh sb="0" eb="2">
      <t>ショゾク</t>
    </rPh>
    <rPh sb="2" eb="5">
      <t>ダンタイメイ</t>
    </rPh>
    <phoneticPr fontId="3"/>
  </si>
  <si>
    <t>任意団体の場合はチェックをつけてください</t>
    <rPh sb="0" eb="4">
      <t>ニンイダンタイ</t>
    </rPh>
    <rPh sb="5" eb="7">
      <t>バアイ</t>
    </rPh>
    <phoneticPr fontId="3"/>
  </si>
  <si>
    <t>2.被派遣者略歴表</t>
    <rPh sb="2" eb="3">
      <t>ヒ</t>
    </rPh>
    <rPh sb="3" eb="6">
      <t>ハケンシャ</t>
    </rPh>
    <rPh sb="6" eb="8">
      <t>リャクレキ</t>
    </rPh>
    <rPh sb="8" eb="9">
      <t>ヒョウ</t>
    </rPh>
    <phoneticPr fontId="6"/>
  </si>
  <si>
    <t>学校名</t>
    <rPh sb="0" eb="3">
      <t>ガッコウメイ</t>
    </rPh>
    <phoneticPr fontId="3"/>
  </si>
  <si>
    <t>日現在</t>
    <rPh sb="0" eb="1">
      <t>ニチ</t>
    </rPh>
    <phoneticPr fontId="4"/>
  </si>
  <si>
    <t>備考欄</t>
    <rPh sb="0" eb="3">
      <t>ビコウラン</t>
    </rPh>
    <phoneticPr fontId="4"/>
  </si>
  <si>
    <t>法人番号：</t>
    <rPh sb="0" eb="4">
      <t>ホウジンバンゴウ</t>
    </rPh>
    <phoneticPr fontId="3"/>
  </si>
  <si>
    <t>被派遣者（講師）と学校とで連携が取れている</t>
    <rPh sb="0" eb="1">
      <t>ヒ</t>
    </rPh>
    <rPh sb="1" eb="4">
      <t>ハケンシャ</t>
    </rPh>
    <rPh sb="5" eb="7">
      <t>コウシ</t>
    </rPh>
    <rPh sb="9" eb="11">
      <t>ガッコウ</t>
    </rPh>
    <rPh sb="13" eb="15">
      <t>レンケイ</t>
    </rPh>
    <rPh sb="16" eb="17">
      <t>ト</t>
    </rPh>
    <phoneticPr fontId="3"/>
  </si>
  <si>
    <t>計</t>
    <rPh sb="0" eb="1">
      <t>ケイ</t>
    </rPh>
    <phoneticPr fontId="4"/>
  </si>
  <si>
    <t>1.実施希望校情報</t>
    <rPh sb="2" eb="4">
      <t>ジッシ</t>
    </rPh>
    <rPh sb="4" eb="6">
      <t>キボウ</t>
    </rPh>
    <rPh sb="6" eb="7">
      <t>コウ</t>
    </rPh>
    <rPh sb="7" eb="9">
      <t>ジョウホウ</t>
    </rPh>
    <phoneticPr fontId="6"/>
  </si>
  <si>
    <t>2.実施希望内容</t>
    <rPh sb="2" eb="4">
      <t>ジッシ</t>
    </rPh>
    <rPh sb="4" eb="6">
      <t>キボウ</t>
    </rPh>
    <rPh sb="6" eb="8">
      <t>ナイヨウ</t>
    </rPh>
    <phoneticPr fontId="6"/>
  </si>
  <si>
    <t>講師氏名</t>
    <rPh sb="0" eb="2">
      <t>コウシ</t>
    </rPh>
    <rPh sb="2" eb="4">
      <t>シメイ</t>
    </rPh>
    <phoneticPr fontId="4"/>
  </si>
  <si>
    <t>中項目</t>
    <rPh sb="0" eb="3">
      <t>チュウコウモク</t>
    </rPh>
    <phoneticPr fontId="4"/>
  </si>
  <si>
    <t>様式1</t>
    <phoneticPr fontId="4"/>
  </si>
  <si>
    <t>※様式2の内容を反映します</t>
    <rPh sb="1" eb="3">
      <t>ようしき</t>
    </rPh>
    <rPh sb="5" eb="7">
      <t>ないよう</t>
    </rPh>
    <rPh sb="8" eb="10">
      <t>はんえい</t>
    </rPh>
    <phoneticPr fontId="4" type="Hiragana" alignment="distributed"/>
  </si>
  <si>
    <t>その他</t>
  </si>
  <si>
    <t>講師との関係</t>
    <rPh sb="0" eb="2">
      <t>コウシ</t>
    </rPh>
    <rPh sb="4" eb="6">
      <t>カンケイ</t>
    </rPh>
    <phoneticPr fontId="4"/>
  </si>
  <si>
    <t>卒業生</t>
    <phoneticPr fontId="4"/>
  </si>
  <si>
    <t>市町村出身</t>
    <phoneticPr fontId="4"/>
  </si>
  <si>
    <t>都道府県出身</t>
    <phoneticPr fontId="4"/>
  </si>
  <si>
    <t>文化庁協力者名簿から選択</t>
    <phoneticPr fontId="4"/>
  </si>
  <si>
    <t>学校所在地在住・在勤</t>
    <phoneticPr fontId="4"/>
  </si>
  <si>
    <t>その他</t>
    <rPh sb="2" eb="3">
      <t>ホカ</t>
    </rPh>
    <phoneticPr fontId="4"/>
  </si>
  <si>
    <t>特になし</t>
    <phoneticPr fontId="4"/>
  </si>
  <si>
    <t>第1回</t>
    <rPh sb="0" eb="1">
      <t>ダイ</t>
    </rPh>
    <rPh sb="2" eb="3">
      <t>カイ</t>
    </rPh>
    <phoneticPr fontId="6"/>
  </si>
  <si>
    <t>実施時間帯</t>
    <rPh sb="0" eb="2">
      <t>ジッシ</t>
    </rPh>
    <rPh sb="2" eb="4">
      <t>ジカン</t>
    </rPh>
    <rPh sb="4" eb="5">
      <t>タイ</t>
    </rPh>
    <phoneticPr fontId="3"/>
  </si>
  <si>
    <t>学校コードVLOOKUP</t>
    <rPh sb="0" eb="2">
      <t>ガッコウ</t>
    </rPh>
    <phoneticPr fontId="4"/>
  </si>
  <si>
    <t>許諾取得済み</t>
  </si>
  <si>
    <t>日</t>
    <rPh sb="0" eb="1">
      <t>ヒ</t>
    </rPh>
    <phoneticPr fontId="4"/>
  </si>
  <si>
    <t>代表者名</t>
    <rPh sb="0" eb="3">
      <t>ダイヒョウシャ</t>
    </rPh>
    <rPh sb="3" eb="4">
      <t>メイ</t>
    </rPh>
    <phoneticPr fontId="3"/>
  </si>
  <si>
    <r>
      <t>氏名</t>
    </r>
    <r>
      <rPr>
        <sz val="9"/>
        <color indexed="8"/>
        <rFont val="游ゴシック"/>
        <family val="3"/>
        <charset val="128"/>
        <scheme val="minor"/>
      </rPr>
      <t>　※本名</t>
    </r>
    <rPh sb="0" eb="2">
      <t>シメイ</t>
    </rPh>
    <rPh sb="4" eb="6">
      <t>ホンミョウ</t>
    </rPh>
    <phoneticPr fontId="4"/>
  </si>
  <si>
    <t>実施合計</t>
    <rPh sb="0" eb="2">
      <t>ジッシ</t>
    </rPh>
    <rPh sb="2" eb="4">
      <t>ゴウケイ</t>
    </rPh>
    <phoneticPr fontId="4"/>
  </si>
  <si>
    <t>参加児童生徒数</t>
    <rPh sb="0" eb="2">
      <t>サンカ</t>
    </rPh>
    <rPh sb="2" eb="4">
      <t>ジドウ</t>
    </rPh>
    <rPh sb="4" eb="6">
      <t>セイト</t>
    </rPh>
    <rPh sb="6" eb="7">
      <t>スウ</t>
    </rPh>
    <phoneticPr fontId="4"/>
  </si>
  <si>
    <t>名</t>
    <rPh sb="0" eb="1">
      <t>めい</t>
    </rPh>
    <phoneticPr fontId="4" type="Hiragana" alignment="distributed"/>
  </si>
  <si>
    <t>許諾が必要</t>
    <phoneticPr fontId="4"/>
  </si>
  <si>
    <t xml:space="preserve">許諾は不要 </t>
    <phoneticPr fontId="4"/>
  </si>
  <si>
    <t>著作権</t>
    <rPh sb="0" eb="3">
      <t>チョサクケン</t>
    </rPh>
    <phoneticPr fontId="4"/>
  </si>
  <si>
    <t>許諾未取得</t>
    <phoneticPr fontId="4"/>
  </si>
  <si>
    <t>全校児童/生徒</t>
    <phoneticPr fontId="3"/>
  </si>
  <si>
    <t>学年単位</t>
    <phoneticPr fontId="3"/>
  </si>
  <si>
    <t>学級単位</t>
    <phoneticPr fontId="3"/>
  </si>
  <si>
    <t>生徒単位</t>
    <rPh sb="0" eb="4">
      <t>セイトタンイ</t>
    </rPh>
    <phoneticPr fontId="4"/>
  </si>
  <si>
    <t>事業内容</t>
    <rPh sb="0" eb="2">
      <t>ジギョウ</t>
    </rPh>
    <rPh sb="2" eb="4">
      <t>ナイヨウ</t>
    </rPh>
    <phoneticPr fontId="4"/>
  </si>
  <si>
    <t>（具体的な内容をお書きください）　100文字以上250文字以内目安</t>
    <rPh sb="31" eb="33">
      <t>メヤス</t>
    </rPh>
    <phoneticPr fontId="3"/>
  </si>
  <si>
    <t>VLOOKUP</t>
    <phoneticPr fontId="4"/>
  </si>
  <si>
    <t>補助者
謝金額</t>
    <rPh sb="0" eb="3">
      <t>ほじょしゃ</t>
    </rPh>
    <rPh sb="4" eb="6">
      <t>しゃきん</t>
    </rPh>
    <rPh sb="6" eb="7">
      <t>がく</t>
    </rPh>
    <phoneticPr fontId="4" type="Hiragana" alignment="distributed"/>
  </si>
  <si>
    <t>合同開催</t>
    <rPh sb="0" eb="2">
      <t>ごうどう</t>
    </rPh>
    <rPh sb="2" eb="4">
      <t>かいさい</t>
    </rPh>
    <phoneticPr fontId="4" type="Hiragana" alignment="distributed"/>
  </si>
  <si>
    <t>計</t>
    <phoneticPr fontId="3"/>
  </si>
  <si>
    <t>名</t>
    <rPh sb="0" eb="1">
      <t>メイ</t>
    </rPh>
    <phoneticPr fontId="3"/>
  </si>
  <si>
    <t>NO</t>
    <phoneticPr fontId="3"/>
  </si>
  <si>
    <t>円</t>
    <rPh sb="0" eb="1">
      <t>エン</t>
    </rPh>
    <phoneticPr fontId="3"/>
  </si>
  <si>
    <t/>
  </si>
  <si>
    <t>補助者1</t>
    <rPh sb="0" eb="3">
      <t>ホジョシャ</t>
    </rPh>
    <phoneticPr fontId="4"/>
  </si>
  <si>
    <t>補助者2</t>
    <rPh sb="0" eb="3">
      <t>ホジョシャ</t>
    </rPh>
    <phoneticPr fontId="4"/>
  </si>
  <si>
    <t>補助者3</t>
    <rPh sb="0" eb="3">
      <t>ホジョシャ</t>
    </rPh>
    <phoneticPr fontId="4"/>
  </si>
  <si>
    <t>補助者4</t>
    <rPh sb="0" eb="3">
      <t>ホジョシャ</t>
    </rPh>
    <phoneticPr fontId="4"/>
  </si>
  <si>
    <t>補助者5</t>
    <rPh sb="0" eb="3">
      <t>ホジョシャ</t>
    </rPh>
    <phoneticPr fontId="4"/>
  </si>
  <si>
    <t>補助者6</t>
    <rPh sb="0" eb="3">
      <t>ホジョシャ</t>
    </rPh>
    <phoneticPr fontId="4"/>
  </si>
  <si>
    <t>補助者7</t>
    <rPh sb="0" eb="3">
      <t>ホジョシャ</t>
    </rPh>
    <phoneticPr fontId="4"/>
  </si>
  <si>
    <t>補助者8</t>
    <rPh sb="0" eb="3">
      <t>ホジョシャ</t>
    </rPh>
    <phoneticPr fontId="4"/>
  </si>
  <si>
    <t>補助者9</t>
    <rPh sb="0" eb="3">
      <t>ホジョシャ</t>
    </rPh>
    <phoneticPr fontId="4"/>
  </si>
  <si>
    <t>補助者10</t>
    <rPh sb="0" eb="3">
      <t>ホジョシャ</t>
    </rPh>
    <phoneticPr fontId="4"/>
  </si>
  <si>
    <t>補助者11</t>
    <rPh sb="0" eb="3">
      <t>ホジョシャ</t>
    </rPh>
    <phoneticPr fontId="4"/>
  </si>
  <si>
    <t>補助者12</t>
    <rPh sb="0" eb="3">
      <t>ホジョシャ</t>
    </rPh>
    <phoneticPr fontId="4"/>
  </si>
  <si>
    <t>補助者13</t>
    <rPh sb="0" eb="3">
      <t>ホジョシャ</t>
    </rPh>
    <phoneticPr fontId="4"/>
  </si>
  <si>
    <t>補助者14</t>
    <rPh sb="0" eb="3">
      <t>ホジョシャ</t>
    </rPh>
    <phoneticPr fontId="4"/>
  </si>
  <si>
    <t>補助者15</t>
    <rPh sb="0" eb="3">
      <t>ホジョシャ</t>
    </rPh>
    <phoneticPr fontId="4"/>
  </si>
  <si>
    <t>補助者</t>
    <rPh sb="0" eb="3">
      <t>ホジョシャ</t>
    </rPh>
    <phoneticPr fontId="4"/>
  </si>
  <si>
    <t>Vlookup用</t>
    <rPh sb="7" eb="8">
      <t>ヨウ</t>
    </rPh>
    <phoneticPr fontId="4"/>
  </si>
  <si>
    <t>第2回</t>
    <rPh sb="0" eb="1">
      <t>ダイ</t>
    </rPh>
    <rPh sb="2" eb="3">
      <t>カイ</t>
    </rPh>
    <phoneticPr fontId="6"/>
  </si>
  <si>
    <t>補助者1</t>
    <rPh sb="0" eb="3">
      <t>ホジョシャ</t>
    </rPh>
    <phoneticPr fontId="4"/>
  </si>
  <si>
    <t>補助者2</t>
    <rPh sb="0" eb="3">
      <t>ホジョシャ</t>
    </rPh>
    <phoneticPr fontId="4"/>
  </si>
  <si>
    <t>補助者3</t>
    <rPh sb="0" eb="3">
      <t>ホジョシャ</t>
    </rPh>
    <phoneticPr fontId="4"/>
  </si>
  <si>
    <t>補助者4</t>
    <rPh sb="0" eb="3">
      <t>ホジョシャ</t>
    </rPh>
    <phoneticPr fontId="4"/>
  </si>
  <si>
    <t>補助者5</t>
    <rPh sb="0" eb="3">
      <t>ホジョシャ</t>
    </rPh>
    <phoneticPr fontId="4"/>
  </si>
  <si>
    <t>補助者6</t>
    <rPh sb="0" eb="3">
      <t>ホジョシャ</t>
    </rPh>
    <phoneticPr fontId="4"/>
  </si>
  <si>
    <t>補助者7</t>
    <rPh sb="0" eb="3">
      <t>ホジョシャ</t>
    </rPh>
    <phoneticPr fontId="4"/>
  </si>
  <si>
    <t>補助者8</t>
    <rPh sb="0" eb="3">
      <t>ホジョシャ</t>
    </rPh>
    <phoneticPr fontId="4"/>
  </si>
  <si>
    <t>補助者9</t>
    <rPh sb="0" eb="3">
      <t>ホジョシャ</t>
    </rPh>
    <phoneticPr fontId="4"/>
  </si>
  <si>
    <t>補助者10</t>
    <rPh sb="0" eb="3">
      <t>ホジョシャ</t>
    </rPh>
    <phoneticPr fontId="4"/>
  </si>
  <si>
    <t>補助者11</t>
    <rPh sb="0" eb="3">
      <t>ホジョシャ</t>
    </rPh>
    <phoneticPr fontId="4"/>
  </si>
  <si>
    <t>補助者12</t>
    <rPh sb="0" eb="3">
      <t>ホジョシャ</t>
    </rPh>
    <phoneticPr fontId="4"/>
  </si>
  <si>
    <t>補助者13</t>
    <rPh sb="0" eb="3">
      <t>ホジョシャ</t>
    </rPh>
    <phoneticPr fontId="4"/>
  </si>
  <si>
    <t>補助者14</t>
    <rPh sb="0" eb="3">
      <t>ホジョシャ</t>
    </rPh>
    <phoneticPr fontId="4"/>
  </si>
  <si>
    <t>※講師謝金は1回あたり35,650円で自動計算・反映されます。</t>
    <rPh sb="1" eb="3">
      <t>コウシ</t>
    </rPh>
    <rPh sb="3" eb="5">
      <t>シャキン</t>
    </rPh>
    <rPh sb="7" eb="8">
      <t>カイ</t>
    </rPh>
    <rPh sb="17" eb="18">
      <t>エン</t>
    </rPh>
    <rPh sb="19" eb="23">
      <t>ジドウケイサン</t>
    </rPh>
    <rPh sb="24" eb="26">
      <t>ハンエイ</t>
    </rPh>
    <phoneticPr fontId="3"/>
  </si>
  <si>
    <t>※旅費が0円の場合も記入してください。</t>
    <rPh sb="1" eb="3">
      <t>リョヒ</t>
    </rPh>
    <rPh sb="5" eb="6">
      <t>エン</t>
    </rPh>
    <rPh sb="7" eb="9">
      <t>バアイ</t>
    </rPh>
    <rPh sb="10" eb="12">
      <t>キニュウ</t>
    </rPh>
    <phoneticPr fontId="3"/>
  </si>
  <si>
    <t>謝金・旅費</t>
    <rPh sb="0" eb="2">
      <t>シャキン</t>
    </rPh>
    <rPh sb="3" eb="5">
      <t>リョヒ</t>
    </rPh>
    <phoneticPr fontId="6"/>
  </si>
  <si>
    <t>補助者15</t>
    <rPh sb="0" eb="3">
      <t>ホジョシャ</t>
    </rPh>
    <phoneticPr fontId="4"/>
  </si>
  <si>
    <t>講演等諸雑費</t>
    <rPh sb="0" eb="2">
      <t>コウエン</t>
    </rPh>
    <rPh sb="2" eb="3">
      <t>ナド</t>
    </rPh>
    <rPh sb="3" eb="4">
      <t>ショ</t>
    </rPh>
    <rPh sb="4" eb="6">
      <t>ザッピ</t>
    </rPh>
    <phoneticPr fontId="6"/>
  </si>
  <si>
    <t>編曲料</t>
  </si>
  <si>
    <t>運搬費</t>
  </si>
  <si>
    <t>消耗品</t>
  </si>
  <si>
    <t>レンタル費</t>
  </si>
  <si>
    <t>著作権使用料</t>
  </si>
  <si>
    <t>諸雑費</t>
    <rPh sb="0" eb="3">
      <t>ショザッピ</t>
    </rPh>
    <phoneticPr fontId="4"/>
  </si>
  <si>
    <t>※種別：「運搬費」「消耗品」「レンタル費」「著作権使用料」「編曲料」「その他」のいずれかを選択してください。</t>
    <rPh sb="1" eb="3">
      <t>シュベツ</t>
    </rPh>
    <rPh sb="2" eb="3">
      <t>ザッシュ</t>
    </rPh>
    <rPh sb="5" eb="7">
      <t>ウンパン</t>
    </rPh>
    <rPh sb="7" eb="8">
      <t>ヒ</t>
    </rPh>
    <rPh sb="10" eb="12">
      <t>ショウモウ</t>
    </rPh>
    <rPh sb="12" eb="13">
      <t>ヒン</t>
    </rPh>
    <rPh sb="19" eb="20">
      <t>ヒ</t>
    </rPh>
    <rPh sb="22" eb="25">
      <t>チョサクケン</t>
    </rPh>
    <rPh sb="25" eb="28">
      <t>シヨウリョウ</t>
    </rPh>
    <rPh sb="30" eb="32">
      <t>ヘンキョク</t>
    </rPh>
    <rPh sb="32" eb="33">
      <t>リョウ</t>
    </rPh>
    <rPh sb="37" eb="38">
      <t>タ</t>
    </rPh>
    <rPh sb="45" eb="47">
      <t>センタク</t>
    </rPh>
    <phoneticPr fontId="3"/>
  </si>
  <si>
    <t>※金額の根拠書類（業者からの見積書）を添付してください。</t>
    <rPh sb="1" eb="3">
      <t>キンガク</t>
    </rPh>
    <rPh sb="4" eb="6">
      <t>コンキョ</t>
    </rPh>
    <rPh sb="6" eb="8">
      <t>ショルイ</t>
    </rPh>
    <rPh sb="9" eb="11">
      <t>ギョウシャ</t>
    </rPh>
    <rPh sb="14" eb="17">
      <t>ミツモリショ</t>
    </rPh>
    <rPh sb="19" eb="21">
      <t>テンプ</t>
    </rPh>
    <phoneticPr fontId="3"/>
  </si>
  <si>
    <t>被派遣者</t>
    <rPh sb="0" eb="4">
      <t>ヒハケンシャ</t>
    </rPh>
    <phoneticPr fontId="4"/>
  </si>
  <si>
    <t>様式5</t>
    <rPh sb="0" eb="2">
      <t>ヨウシキ</t>
    </rPh>
    <phoneticPr fontId="4"/>
  </si>
  <si>
    <t>旅費計算</t>
    <rPh sb="0" eb="2">
      <t>リョヒ</t>
    </rPh>
    <rPh sb="2" eb="4">
      <t>ケイサン</t>
    </rPh>
    <phoneticPr fontId="6"/>
  </si>
  <si>
    <t>最寄り駅</t>
    <phoneticPr fontId="3"/>
  </si>
  <si>
    <t>路線名／運行</t>
    <rPh sb="0" eb="2">
      <t>ロセン</t>
    </rPh>
    <rPh sb="2" eb="3">
      <t>メイ</t>
    </rPh>
    <rPh sb="4" eb="6">
      <t>ウンコウ</t>
    </rPh>
    <phoneticPr fontId="3"/>
  </si>
  <si>
    <t>交通費
小計</t>
    <phoneticPr fontId="3"/>
  </si>
  <si>
    <t>車賃合計</t>
    <rPh sb="0" eb="1">
      <t>クルマ</t>
    </rPh>
    <rPh sb="1" eb="2">
      <t>チン</t>
    </rPh>
    <rPh sb="2" eb="4">
      <t>ゴウケイ</t>
    </rPh>
    <phoneticPr fontId="3"/>
  </si>
  <si>
    <t>交通費合計</t>
    <rPh sb="0" eb="3">
      <t>コウツウヒ</t>
    </rPh>
    <rPh sb="3" eb="5">
      <t>ゴウケイ</t>
    </rPh>
    <phoneticPr fontId="3"/>
  </si>
  <si>
    <t>日当合計</t>
    <rPh sb="0" eb="2">
      <t>ニットウ</t>
    </rPh>
    <rPh sb="2" eb="4">
      <t>ゴウケイ</t>
    </rPh>
    <phoneticPr fontId="3"/>
  </si>
  <si>
    <t>宿泊費合計</t>
    <rPh sb="0" eb="3">
      <t>シュクハクヒ</t>
    </rPh>
    <rPh sb="3" eb="5">
      <t>ゴウケイ</t>
    </rPh>
    <phoneticPr fontId="3"/>
  </si>
  <si>
    <t>旅費合計</t>
    <rPh sb="0" eb="2">
      <t>リョヒ</t>
    </rPh>
    <rPh sb="2" eb="4">
      <t>ゴウケイ</t>
    </rPh>
    <phoneticPr fontId="4"/>
  </si>
  <si>
    <t>学校種</t>
    <rPh sb="0" eb="3">
      <t>ガッコウシュ</t>
    </rPh>
    <phoneticPr fontId="4"/>
  </si>
  <si>
    <t>都道府県</t>
    <rPh sb="0" eb="4">
      <t>トドウフケン</t>
    </rPh>
    <phoneticPr fontId="4"/>
  </si>
  <si>
    <t>設置</t>
    <rPh sb="0" eb="2">
      <t>セッチ</t>
    </rPh>
    <phoneticPr fontId="4"/>
  </si>
  <si>
    <t>単位</t>
    <rPh sb="0" eb="2">
      <t>タンイ</t>
    </rPh>
    <phoneticPr fontId="3"/>
  </si>
  <si>
    <t>　</t>
    <phoneticPr fontId="4"/>
  </si>
  <si>
    <t>教科名</t>
    <phoneticPr fontId="3"/>
  </si>
  <si>
    <t>特別活動名</t>
    <phoneticPr fontId="3"/>
  </si>
  <si>
    <t>位置付けの内容</t>
    <phoneticPr fontId="3"/>
  </si>
  <si>
    <t>団体所在地</t>
    <rPh sb="0" eb="2">
      <t>ダンタイ</t>
    </rPh>
    <rPh sb="2" eb="5">
      <t>ショザイチ</t>
    </rPh>
    <phoneticPr fontId="3"/>
  </si>
  <si>
    <t>〒</t>
    <phoneticPr fontId="3"/>
  </si>
  <si>
    <t>実施会場</t>
    <rPh sb="2" eb="4">
      <t>カイジョウ</t>
    </rPh>
    <phoneticPr fontId="4"/>
  </si>
  <si>
    <t>実施校名</t>
    <phoneticPr fontId="3"/>
  </si>
  <si>
    <t>実施校名ふりがな</t>
    <phoneticPr fontId="3"/>
  </si>
  <si>
    <t>都道府県・
政令指定都市名</t>
    <phoneticPr fontId="3"/>
  </si>
  <si>
    <t>学校コード</t>
    <phoneticPr fontId="3"/>
  </si>
  <si>
    <t>担当者名</t>
    <phoneticPr fontId="3"/>
  </si>
  <si>
    <t>引継ぎ</t>
    <rPh sb="0" eb="2">
      <t>ヒキツ</t>
    </rPh>
    <phoneticPr fontId="3"/>
  </si>
  <si>
    <t>TEL</t>
    <phoneticPr fontId="3"/>
  </si>
  <si>
    <t>連絡可能時間帯</t>
    <phoneticPr fontId="3"/>
  </si>
  <si>
    <t>メール</t>
    <phoneticPr fontId="3"/>
  </si>
  <si>
    <t>全校児童生徒数</t>
    <phoneticPr fontId="3"/>
  </si>
  <si>
    <t>備考欄</t>
    <phoneticPr fontId="3"/>
  </si>
  <si>
    <t>実施会場</t>
    <phoneticPr fontId="3"/>
  </si>
  <si>
    <t>施設名</t>
    <rPh sb="0" eb="3">
      <t>シセツメイ</t>
    </rPh>
    <phoneticPr fontId="3"/>
  </si>
  <si>
    <t>合同開催</t>
    <phoneticPr fontId="3"/>
  </si>
  <si>
    <t>参加校名</t>
    <phoneticPr fontId="3"/>
  </si>
  <si>
    <t>大項目</t>
    <phoneticPr fontId="3"/>
  </si>
  <si>
    <t>中項目</t>
    <rPh sb="0" eb="3">
      <t>チュウコウモク</t>
    </rPh>
    <phoneticPr fontId="3"/>
  </si>
  <si>
    <t>その他の場合</t>
    <rPh sb="2" eb="3">
      <t>タ</t>
    </rPh>
    <rPh sb="4" eb="6">
      <t>バアイ</t>
    </rPh>
    <phoneticPr fontId="3"/>
  </si>
  <si>
    <t>実施回数</t>
    <phoneticPr fontId="3"/>
  </si>
  <si>
    <t>講師氏名</t>
  </si>
  <si>
    <t>学校との関係</t>
    <phoneticPr fontId="3"/>
  </si>
  <si>
    <t>所属団体</t>
  </si>
  <si>
    <t>連携</t>
    <rPh sb="0" eb="2">
      <t>レンケイ</t>
    </rPh>
    <phoneticPr fontId="3"/>
  </si>
  <si>
    <t>E</t>
    <phoneticPr fontId="3"/>
  </si>
  <si>
    <t>シート名</t>
    <rPh sb="3" eb="4">
      <t>メイ</t>
    </rPh>
    <phoneticPr fontId="3"/>
  </si>
  <si>
    <t>項目</t>
    <rPh sb="0" eb="2">
      <t>コウモク</t>
    </rPh>
    <phoneticPr fontId="3"/>
  </si>
  <si>
    <t>列</t>
    <rPh sb="0" eb="1">
      <t>レツ</t>
    </rPh>
    <phoneticPr fontId="3"/>
  </si>
  <si>
    <t>行</t>
    <rPh sb="0" eb="1">
      <t>ギョウ</t>
    </rPh>
    <phoneticPr fontId="3"/>
  </si>
  <si>
    <t>AG</t>
    <phoneticPr fontId="3"/>
  </si>
  <si>
    <t>値</t>
    <rPh sb="0" eb="1">
      <t>アタイ</t>
    </rPh>
    <phoneticPr fontId="3"/>
  </si>
  <si>
    <t>AE</t>
    <phoneticPr fontId="3"/>
  </si>
  <si>
    <t>U</t>
    <phoneticPr fontId="3"/>
  </si>
  <si>
    <t>実施日</t>
    <rPh sb="0" eb="2">
      <t>ジッシ</t>
    </rPh>
    <phoneticPr fontId="4"/>
  </si>
  <si>
    <t>第3回</t>
    <phoneticPr fontId="3"/>
  </si>
  <si>
    <t>※被派遣者毎に、【様式5】旅費計算書の合計金額を記入してください。</t>
    <rPh sb="1" eb="2">
      <t>ヒ</t>
    </rPh>
    <rPh sb="2" eb="4">
      <t>ハケン</t>
    </rPh>
    <rPh sb="4" eb="5">
      <t>シャ</t>
    </rPh>
    <rPh sb="5" eb="6">
      <t>ゴト</t>
    </rPh>
    <rPh sb="9" eb="11">
      <t>ヨウシキ</t>
    </rPh>
    <rPh sb="13" eb="15">
      <t>リョヒ</t>
    </rPh>
    <rPh sb="15" eb="18">
      <t>ケイサンショ</t>
    </rPh>
    <rPh sb="19" eb="21">
      <t>ゴウケイ</t>
    </rPh>
    <rPh sb="21" eb="23">
      <t>キンガク</t>
    </rPh>
    <rPh sb="24" eb="26">
      <t>キニュウ</t>
    </rPh>
    <phoneticPr fontId="4"/>
  </si>
  <si>
    <t>日</t>
    <rPh sb="0" eb="1">
      <t>ニチ</t>
    </rPh>
    <phoneticPr fontId="4"/>
  </si>
  <si>
    <t>月</t>
    <rPh sb="0" eb="1">
      <t>ツキ</t>
    </rPh>
    <phoneticPr fontId="4"/>
  </si>
  <si>
    <t>被派遣者</t>
    <rPh sb="0" eb="1">
      <t>ヒ</t>
    </rPh>
    <rPh sb="1" eb="4">
      <t>ハケンシャ</t>
    </rPh>
    <phoneticPr fontId="3"/>
  </si>
  <si>
    <t>移動
拠点</t>
    <rPh sb="0" eb="2">
      <t>イドウ</t>
    </rPh>
    <rPh sb="3" eb="5">
      <t>キョテン</t>
    </rPh>
    <phoneticPr fontId="3"/>
  </si>
  <si>
    <t>拠点</t>
    <rPh sb="0" eb="2">
      <t>キョテン</t>
    </rPh>
    <phoneticPr fontId="3"/>
  </si>
  <si>
    <t>連続する行程</t>
    <rPh sb="0" eb="2">
      <t>レンゾク</t>
    </rPh>
    <rPh sb="4" eb="6">
      <t>コウテイ</t>
    </rPh>
    <phoneticPr fontId="4"/>
  </si>
  <si>
    <t>ありの場合</t>
    <rPh sb="3" eb="5">
      <t>バアイ</t>
    </rPh>
    <phoneticPr fontId="4"/>
  </si>
  <si>
    <t>学校名</t>
    <rPh sb="0" eb="3">
      <t>ガッコウメイ</t>
    </rPh>
    <phoneticPr fontId="4"/>
  </si>
  <si>
    <t>移動拠点</t>
    <rPh sb="0" eb="2">
      <t>イドウ</t>
    </rPh>
    <rPh sb="2" eb="4">
      <t>キョテン</t>
    </rPh>
    <phoneticPr fontId="4"/>
  </si>
  <si>
    <t>自宅</t>
    <rPh sb="0" eb="2">
      <t>ジタク</t>
    </rPh>
    <phoneticPr fontId="4"/>
  </si>
  <si>
    <t>所属先所在地</t>
    <rPh sb="0" eb="3">
      <t>ショゾクサキ</t>
    </rPh>
    <rPh sb="3" eb="6">
      <t>ショザイチ</t>
    </rPh>
    <phoneticPr fontId="4"/>
  </si>
  <si>
    <t>その他（）</t>
    <rPh sb="2" eb="3">
      <t>タ</t>
    </rPh>
    <phoneticPr fontId="4"/>
  </si>
  <si>
    <t>1.被派遣者代表者情報</t>
    <rPh sb="2" eb="6">
      <t>ヒハケンシャ</t>
    </rPh>
    <rPh sb="6" eb="9">
      <t>ダイヒョウシャ</t>
    </rPh>
    <rPh sb="9" eb="11">
      <t>ジョウホウ</t>
    </rPh>
    <phoneticPr fontId="6"/>
  </si>
  <si>
    <t>【様式１】応募校調書!</t>
    <rPh sb="1" eb="3">
      <t>ヨウシキ</t>
    </rPh>
    <rPh sb="5" eb="7">
      <t>オウボ</t>
    </rPh>
    <rPh sb="7" eb="8">
      <t>コウ</t>
    </rPh>
    <rPh sb="8" eb="10">
      <t>チョウショ</t>
    </rPh>
    <phoneticPr fontId="3"/>
  </si>
  <si>
    <t>H</t>
    <phoneticPr fontId="3"/>
  </si>
  <si>
    <t>【様式２】被派遣者略歴表!</t>
    <phoneticPr fontId="3"/>
  </si>
  <si>
    <t>代表者名</t>
    <phoneticPr fontId="3"/>
  </si>
  <si>
    <t>所属団体名</t>
    <phoneticPr fontId="3"/>
  </si>
  <si>
    <t>法人番号</t>
    <phoneticPr fontId="3"/>
  </si>
  <si>
    <t>任意団体</t>
    <rPh sb="0" eb="4">
      <t>ニンイダンタイ</t>
    </rPh>
    <phoneticPr fontId="3"/>
  </si>
  <si>
    <t>郵便番号</t>
    <rPh sb="0" eb="4">
      <t>ユウビンバンゴウ</t>
    </rPh>
    <phoneticPr fontId="3"/>
  </si>
  <si>
    <t>F</t>
    <phoneticPr fontId="3"/>
  </si>
  <si>
    <t>団体所在地</t>
  </si>
  <si>
    <t>E</t>
    <phoneticPr fontId="3"/>
  </si>
  <si>
    <t>H</t>
    <phoneticPr fontId="3"/>
  </si>
  <si>
    <t>AE</t>
    <phoneticPr fontId="3"/>
  </si>
  <si>
    <t>TEL</t>
    <phoneticPr fontId="3"/>
  </si>
  <si>
    <t>AG</t>
    <phoneticPr fontId="3"/>
  </si>
  <si>
    <t>U</t>
    <phoneticPr fontId="3"/>
  </si>
  <si>
    <t>連絡可能時間帯</t>
    <phoneticPr fontId="3"/>
  </si>
  <si>
    <t>メール</t>
    <phoneticPr fontId="3"/>
  </si>
  <si>
    <t>氏名（本名）</t>
    <phoneticPr fontId="3"/>
  </si>
  <si>
    <t>C</t>
    <phoneticPr fontId="3"/>
  </si>
  <si>
    <t>講師</t>
    <rPh sb="0" eb="2">
      <t>コウシ</t>
    </rPh>
    <phoneticPr fontId="3"/>
  </si>
  <si>
    <t>A</t>
    <phoneticPr fontId="3"/>
  </si>
  <si>
    <t>ふりがな</t>
    <phoneticPr fontId="3"/>
  </si>
  <si>
    <t>芸名・活動名</t>
    <phoneticPr fontId="3"/>
  </si>
  <si>
    <t>生年月日</t>
    <phoneticPr fontId="3"/>
  </si>
  <si>
    <t>専門分野</t>
    <phoneticPr fontId="3"/>
  </si>
  <si>
    <t>活動年数</t>
    <phoneticPr fontId="3"/>
  </si>
  <si>
    <t>I</t>
    <phoneticPr fontId="3"/>
  </si>
  <si>
    <t>O</t>
    <phoneticPr fontId="3"/>
  </si>
  <si>
    <t>T</t>
    <phoneticPr fontId="3"/>
  </si>
  <si>
    <t>W</t>
    <phoneticPr fontId="3"/>
  </si>
  <si>
    <t>AD</t>
    <phoneticPr fontId="3"/>
  </si>
  <si>
    <t>【様式３】実施希望調書【様式４】経費計画書!</t>
    <phoneticPr fontId="3"/>
  </si>
  <si>
    <t>実施日</t>
    <phoneticPr fontId="3"/>
  </si>
  <si>
    <t>実施時間帯</t>
    <phoneticPr fontId="3"/>
  </si>
  <si>
    <t>実施合計</t>
    <phoneticPr fontId="3"/>
  </si>
  <si>
    <t>AC</t>
    <phoneticPr fontId="3"/>
  </si>
  <si>
    <t>教科の位置付け</t>
    <phoneticPr fontId="3"/>
  </si>
  <si>
    <t>詳細</t>
    <rPh sb="0" eb="2">
      <t>ショウサイ</t>
    </rPh>
    <phoneticPr fontId="3"/>
  </si>
  <si>
    <t>著作権</t>
    <phoneticPr fontId="3"/>
  </si>
  <si>
    <t>許諾状況</t>
    <rPh sb="0" eb="4">
      <t>キョダクジョウキョウ</t>
    </rPh>
    <phoneticPr fontId="3"/>
  </si>
  <si>
    <t>参加生徒数</t>
    <rPh sb="0" eb="2">
      <t>サンカ</t>
    </rPh>
    <rPh sb="2" eb="5">
      <t>セイトスウ</t>
    </rPh>
    <phoneticPr fontId="3"/>
  </si>
  <si>
    <t>G</t>
    <phoneticPr fontId="3"/>
  </si>
  <si>
    <t>単位</t>
    <rPh sb="0" eb="2">
      <t>タンイ</t>
    </rPh>
    <phoneticPr fontId="3"/>
  </si>
  <si>
    <t>内訳</t>
    <rPh sb="0" eb="2">
      <t>ウチワケ</t>
    </rPh>
    <phoneticPr fontId="3"/>
  </si>
  <si>
    <t>M</t>
    <phoneticPr fontId="3"/>
  </si>
  <si>
    <t>演奏</t>
    <rPh sb="0" eb="2">
      <t>エンソウ</t>
    </rPh>
    <phoneticPr fontId="3"/>
  </si>
  <si>
    <t>実技</t>
    <rPh sb="0" eb="2">
      <t>ジツギ</t>
    </rPh>
    <phoneticPr fontId="3"/>
  </si>
  <si>
    <t>R</t>
    <phoneticPr fontId="3"/>
  </si>
  <si>
    <t>単労</t>
    <rPh sb="0" eb="1">
      <t>タン</t>
    </rPh>
    <rPh sb="1" eb="2">
      <t>ロウ</t>
    </rPh>
    <phoneticPr fontId="3"/>
  </si>
  <si>
    <t>Z</t>
    <phoneticPr fontId="3"/>
  </si>
  <si>
    <t>謝金合計</t>
    <rPh sb="0" eb="2">
      <t>シャキン</t>
    </rPh>
    <rPh sb="2" eb="4">
      <t>ゴウケイ</t>
    </rPh>
    <phoneticPr fontId="3"/>
  </si>
  <si>
    <t>補助者①</t>
    <rPh sb="0" eb="3">
      <t>ホジョシャ</t>
    </rPh>
    <phoneticPr fontId="3"/>
  </si>
  <si>
    <t>補助者②</t>
    <rPh sb="0" eb="3">
      <t>ホジョシャ</t>
    </rPh>
    <phoneticPr fontId="3"/>
  </si>
  <si>
    <t>補助者③</t>
    <rPh sb="0" eb="3">
      <t>ホジョシャ</t>
    </rPh>
    <phoneticPr fontId="3"/>
  </si>
  <si>
    <t>補助者④</t>
    <rPh sb="0" eb="3">
      <t>ホジョシャ</t>
    </rPh>
    <phoneticPr fontId="3"/>
  </si>
  <si>
    <t>補助者⑤</t>
    <rPh sb="0" eb="3">
      <t>ホジョシャ</t>
    </rPh>
    <phoneticPr fontId="3"/>
  </si>
  <si>
    <t>補助者⑥</t>
    <rPh sb="0" eb="3">
      <t>ホジョシャ</t>
    </rPh>
    <phoneticPr fontId="3"/>
  </si>
  <si>
    <t>補助者⑦</t>
    <rPh sb="0" eb="3">
      <t>ホジョシャ</t>
    </rPh>
    <phoneticPr fontId="3"/>
  </si>
  <si>
    <t>補助者⑧</t>
    <rPh sb="0" eb="3">
      <t>ホジョシャ</t>
    </rPh>
    <phoneticPr fontId="3"/>
  </si>
  <si>
    <t>補助者人数</t>
    <rPh sb="0" eb="3">
      <t>ホジョシャ</t>
    </rPh>
    <rPh sb="3" eb="5">
      <t>ニンズウ</t>
    </rPh>
    <phoneticPr fontId="3"/>
  </si>
  <si>
    <t>事業内容</t>
    <phoneticPr fontId="3"/>
  </si>
  <si>
    <t>旅費合計</t>
    <rPh sb="0" eb="2">
      <t>リョヒ</t>
    </rPh>
    <rPh sb="2" eb="4">
      <t>ゴウケイ</t>
    </rPh>
    <phoneticPr fontId="3"/>
  </si>
  <si>
    <t>S</t>
    <phoneticPr fontId="3"/>
  </si>
  <si>
    <t>V</t>
    <phoneticPr fontId="3"/>
  </si>
  <si>
    <t>Y</t>
    <phoneticPr fontId="3"/>
  </si>
  <si>
    <t>諸雑費①種別</t>
    <rPh sb="0" eb="3">
      <t>ショザッピ</t>
    </rPh>
    <rPh sb="4" eb="6">
      <t>シュベツ</t>
    </rPh>
    <phoneticPr fontId="3"/>
  </si>
  <si>
    <t>項目</t>
    <rPh sb="0" eb="2">
      <t>コウモク</t>
    </rPh>
    <phoneticPr fontId="3"/>
  </si>
  <si>
    <t>単価</t>
    <rPh sb="0" eb="2">
      <t>タンカ</t>
    </rPh>
    <phoneticPr fontId="3"/>
  </si>
  <si>
    <t>数量</t>
    <rPh sb="0" eb="2">
      <t>スウリョウ</t>
    </rPh>
    <phoneticPr fontId="3"/>
  </si>
  <si>
    <t>金額</t>
    <rPh sb="0" eb="2">
      <t>キンガク</t>
    </rPh>
    <phoneticPr fontId="3"/>
  </si>
  <si>
    <t>諸雑費②種別</t>
    <rPh sb="0" eb="3">
      <t>ショザッピ</t>
    </rPh>
    <rPh sb="4" eb="6">
      <t>シュベツ</t>
    </rPh>
    <phoneticPr fontId="3"/>
  </si>
  <si>
    <t>諸雑費③種別</t>
    <rPh sb="0" eb="3">
      <t>ショザッピ</t>
    </rPh>
    <rPh sb="4" eb="6">
      <t>シュベツ</t>
    </rPh>
    <phoneticPr fontId="3"/>
  </si>
  <si>
    <t>諸雑費④種別</t>
    <rPh sb="0" eb="3">
      <t>ショザッピ</t>
    </rPh>
    <rPh sb="4" eb="6">
      <t>シュベツ</t>
    </rPh>
    <phoneticPr fontId="3"/>
  </si>
  <si>
    <t>諸雑費⑤種別</t>
    <rPh sb="0" eb="3">
      <t>ショザッピ</t>
    </rPh>
    <rPh sb="4" eb="6">
      <t>シュベツ</t>
    </rPh>
    <phoneticPr fontId="3"/>
  </si>
  <si>
    <t>諸雑費⑥種別</t>
    <rPh sb="0" eb="3">
      <t>ショザッピ</t>
    </rPh>
    <rPh sb="4" eb="6">
      <t>シュベツ</t>
    </rPh>
    <phoneticPr fontId="3"/>
  </si>
  <si>
    <t>諸雑費⑦種別</t>
    <rPh sb="0" eb="3">
      <t>ショザッピ</t>
    </rPh>
    <rPh sb="4" eb="6">
      <t>シュベツ</t>
    </rPh>
    <phoneticPr fontId="3"/>
  </si>
  <si>
    <t>講演等諸雑費</t>
    <rPh sb="0" eb="2">
      <t>コウエン</t>
    </rPh>
    <rPh sb="2" eb="3">
      <t>トウ</t>
    </rPh>
    <rPh sb="3" eb="6">
      <t>ショザッピ</t>
    </rPh>
    <phoneticPr fontId="3"/>
  </si>
  <si>
    <t>総合計</t>
    <rPh sb="0" eb="3">
      <t>ソウゴウケイ</t>
    </rPh>
    <phoneticPr fontId="3"/>
  </si>
  <si>
    <t>令和６年</t>
    <phoneticPr fontId="3"/>
  </si>
  <si>
    <t>令和７年度　学校における文化芸術鑑賞・体験推進事業
芸術家の派遣（学校申請方式）　旅費計算書</t>
  </si>
  <si>
    <t>令和７年度　学校における文化芸術鑑賞・体験推進事業
芸術家の派遣（学校申請方式）被派遣者　略歴表</t>
    <rPh sb="40" eb="44">
      <t>ヒハケンシャ</t>
    </rPh>
    <rPh sb="47" eb="48">
      <t>ヒョウ</t>
    </rPh>
    <phoneticPr fontId="4"/>
  </si>
  <si>
    <t>令和７年度　学校における文化芸術鑑賞・体験推進事業
芸術家の派遣（学校申請方式）　経費計画書</t>
    <phoneticPr fontId="3"/>
  </si>
  <si>
    <t>（1時間当たり)演奏6,520円、実技指導5,200円、単純労務1,300円</t>
    <phoneticPr fontId="3"/>
  </si>
  <si>
    <t>※補助者謝金は1時間当たり　演奏6,520円、実技指導5,200円、単純労務1,300円　で自動計算・反映されます。</t>
    <rPh sb="1" eb="4">
      <t>ホジョシャ</t>
    </rPh>
    <rPh sb="4" eb="6">
      <t>シャキン</t>
    </rPh>
    <rPh sb="46" eb="50">
      <t>ジドウケイサン</t>
    </rPh>
    <rPh sb="51" eb="53">
      <t>ハンエイ</t>
    </rPh>
    <phoneticPr fontId="3"/>
  </si>
  <si>
    <t>※応募時に、本事業の専用ウェブページに掲載する[個人情報について]に同意していただいたものとします。</t>
  </si>
  <si>
    <t>※応募時に、本事業の専用ウェブページに掲載する[個人情報について]に同意していただいたものとします。</t>
    <rPh sb="24" eb="26">
      <t>コジン</t>
    </rPh>
    <rPh sb="26" eb="28">
      <t>ジョウホウ</t>
    </rPh>
    <rPh sb="34" eb="36">
      <t>ドウイ</t>
    </rPh>
    <phoneticPr fontId="4"/>
  </si>
  <si>
    <r>
      <t>※本事業の旅費基準に従って計上してください。
※</t>
    </r>
    <r>
      <rPr>
        <u/>
        <sz val="9"/>
        <rFont val="游ゴシック"/>
        <family val="3"/>
        <charset val="128"/>
        <scheme val="minor"/>
      </rPr>
      <t>乗り換え毎に行を分けて</t>
    </r>
    <r>
      <rPr>
        <sz val="9"/>
        <rFont val="游ゴシック"/>
        <family val="3"/>
        <charset val="128"/>
        <scheme val="minor"/>
      </rPr>
      <t>記入してください。但しＪＲなど交通機関が同一の場合には、
　　通し料金で計上してください。（ＪＲ以外は私鉄としてください）
※交通機関名欄は、プルダウンより選択してください。
※距離を必ず記入してください。</t>
    </r>
    <rPh sb="1" eb="2">
      <t>ホン</t>
    </rPh>
    <rPh sb="2" eb="4">
      <t>ジギョウ</t>
    </rPh>
    <rPh sb="5" eb="7">
      <t>リョヒ</t>
    </rPh>
    <rPh sb="7" eb="9">
      <t>キジュン</t>
    </rPh>
    <rPh sb="10" eb="11">
      <t>シタガ</t>
    </rPh>
    <rPh sb="13" eb="15">
      <t>ケイジョウ</t>
    </rPh>
    <rPh sb="24" eb="25">
      <t>ノ</t>
    </rPh>
    <rPh sb="26" eb="27">
      <t>カ</t>
    </rPh>
    <rPh sb="28" eb="29">
      <t>ゴト</t>
    </rPh>
    <rPh sb="30" eb="31">
      <t>ギョウ</t>
    </rPh>
    <rPh sb="32" eb="33">
      <t>ワ</t>
    </rPh>
    <rPh sb="35" eb="37">
      <t>キニュウ</t>
    </rPh>
    <rPh sb="44" eb="45">
      <t>タダ</t>
    </rPh>
    <rPh sb="50" eb="54">
      <t>コウツウキカン</t>
    </rPh>
    <rPh sb="55" eb="57">
      <t>ドウイツ</t>
    </rPh>
    <rPh sb="58" eb="60">
      <t>バアイ</t>
    </rPh>
    <rPh sb="66" eb="67">
      <t>トオ</t>
    </rPh>
    <rPh sb="68" eb="70">
      <t>リョウキン</t>
    </rPh>
    <rPh sb="71" eb="73">
      <t>ケイジョウ</t>
    </rPh>
    <rPh sb="83" eb="85">
      <t>イガイ</t>
    </rPh>
    <rPh sb="86" eb="88">
      <t>シテツ</t>
    </rPh>
    <rPh sb="113" eb="115">
      <t>センタク</t>
    </rPh>
    <phoneticPr fontId="4"/>
  </si>
  <si>
    <t>教科</t>
    <rPh sb="0" eb="2">
      <t>キョウカ</t>
    </rPh>
    <phoneticPr fontId="4"/>
  </si>
  <si>
    <t>駅</t>
  </si>
  <si>
    <t>交通費</t>
    <rPh sb="0" eb="3">
      <t>コウツウヒ</t>
    </rPh>
    <phoneticPr fontId="4"/>
  </si>
  <si>
    <t>①</t>
    <phoneticPr fontId="4"/>
  </si>
  <si>
    <t>②</t>
    <phoneticPr fontId="4"/>
  </si>
  <si>
    <t>③</t>
    <phoneticPr fontId="4"/>
  </si>
  <si>
    <t>④</t>
    <phoneticPr fontId="4"/>
  </si>
  <si>
    <t>⑤</t>
    <phoneticPr fontId="4"/>
  </si>
  <si>
    <t>⑥</t>
    <phoneticPr fontId="4"/>
  </si>
  <si>
    <t>⑦</t>
    <phoneticPr fontId="4"/>
  </si>
  <si>
    <t>⑧</t>
    <phoneticPr fontId="4"/>
  </si>
  <si>
    <t>⑨</t>
    <phoneticPr fontId="4"/>
  </si>
  <si>
    <t>⑩</t>
    <phoneticPr fontId="4"/>
  </si>
  <si>
    <t>⑪</t>
    <phoneticPr fontId="4"/>
  </si>
  <si>
    <t>⑬</t>
    <phoneticPr fontId="4"/>
  </si>
  <si>
    <t>⑫</t>
    <phoneticPr fontId="4"/>
  </si>
  <si>
    <t>⑭</t>
    <phoneticPr fontId="4"/>
  </si>
  <si>
    <t>⑮</t>
    <phoneticPr fontId="4"/>
  </si>
  <si>
    <t>⑯</t>
    <phoneticPr fontId="4"/>
  </si>
  <si>
    <t>交通費計上確認</t>
    <rPh sb="0" eb="3">
      <t>コウツウヒ</t>
    </rPh>
    <rPh sb="3" eb="5">
      <t>ケイジョウ</t>
    </rPh>
    <rPh sb="5" eb="7">
      <t>カクニン</t>
    </rPh>
    <phoneticPr fontId="3"/>
  </si>
  <si>
    <t>AN</t>
    <phoneticPr fontId="3"/>
  </si>
  <si>
    <t>選択肢!</t>
    <phoneticPr fontId="3"/>
  </si>
  <si>
    <t>アラート</t>
    <phoneticPr fontId="4"/>
  </si>
  <si>
    <t>被派遣者</t>
    <rPh sb="0" eb="4">
      <t>ヒハケンシャ</t>
    </rPh>
    <phoneticPr fontId="4"/>
  </si>
  <si>
    <t>交通費</t>
    <rPh sb="0" eb="3">
      <t>コウツウヒ</t>
    </rPh>
    <phoneticPr fontId="4"/>
  </si>
  <si>
    <t>被派遣者不明の様式5あり</t>
    <rPh sb="0" eb="4">
      <t>ヒハケンシャ</t>
    </rPh>
    <rPh sb="4" eb="6">
      <t>フメイ</t>
    </rPh>
    <rPh sb="7" eb="9">
      <t>ヨウシキ</t>
    </rPh>
    <phoneticPr fontId="3"/>
  </si>
  <si>
    <t>※大項目選択後に中項目の選択肢が表示されます。
その他を選択する場合、詳細をご記入ください。</t>
    <rPh sb="1" eb="4">
      <t>だいこうもく</t>
    </rPh>
    <rPh sb="4" eb="7">
      <t>せんたくご</t>
    </rPh>
    <rPh sb="8" eb="11">
      <t>ちゅうこうもく</t>
    </rPh>
    <rPh sb="12" eb="15">
      <t>せんたくし</t>
    </rPh>
    <rPh sb="16" eb="18">
      <t>ひょうじ</t>
    </rPh>
    <rPh sb="26" eb="27">
      <t>た</t>
    </rPh>
    <rPh sb="28" eb="30">
      <t>せんたく</t>
    </rPh>
    <rPh sb="32" eb="34">
      <t>ばあい</t>
    </rPh>
    <rPh sb="35" eb="37">
      <t>しょうさい</t>
    </rPh>
    <rPh sb="39" eb="41">
      <t>きにゅう</t>
    </rPh>
    <phoneticPr fontId="4" type="Hiragana" alignment="distributed"/>
  </si>
  <si>
    <t>令和７年度　学校における文化芸術鑑賞・体験推進事業
芸術家の派遣（学校申請方式）　応募校調書</t>
    <rPh sb="6" eb="8">
      <t>ガッコウ</t>
    </rPh>
    <rPh sb="12" eb="14">
      <t>ブンカ</t>
    </rPh>
    <rPh sb="14" eb="18">
      <t>ゲイジュツカンショウ</t>
    </rPh>
    <rPh sb="19" eb="21">
      <t>タイケン</t>
    </rPh>
    <rPh sb="21" eb="23">
      <t>スイシン</t>
    </rPh>
    <rPh sb="23" eb="25">
      <t>ジギョウ</t>
    </rPh>
    <rPh sb="33" eb="35">
      <t>ガッコウ</t>
    </rPh>
    <rPh sb="35" eb="37">
      <t>シンセイ</t>
    </rPh>
    <rPh sb="37" eb="39">
      <t>ホウシキ</t>
    </rPh>
    <rPh sb="41" eb="43">
      <t>オウボ</t>
    </rPh>
    <rPh sb="43" eb="44">
      <t>コウ</t>
    </rPh>
    <rPh sb="44" eb="46">
      <t>チョウショ</t>
    </rPh>
    <phoneticPr fontId="4"/>
  </si>
  <si>
    <t>令和７年度　学校における文化芸術鑑賞・体験推進事業
芸術家の派遣（学校申請方式）　実施希望調書</t>
    <rPh sb="41" eb="45">
      <t>ジッシキボウ</t>
    </rPh>
    <rPh sb="45" eb="47">
      <t>チョウショ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</si>
</sst>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2" formatCode="_ &quot;¥&quot;* #,##0_ ;_ &quot;¥&quot;* \-#,##0_ ;_ &quot;¥&quot;* &quot;-&quot;_ ;_ @_ "/>
    <numFmt numFmtId="176" formatCode="0;[Red]0"/>
    <numFmt numFmtId="177" formatCode="#,##0_ "/>
    <numFmt numFmtId="178" formatCode="0_);[Red]\(0\)"/>
    <numFmt numFmtId="179" formatCode="0.0&quot;km&quot;_ "/>
    <numFmt numFmtId="180" formatCode="#"/>
    <numFmt numFmtId="181" formatCode="[$-F800]dddd\,\ mmmm\ dd\,\ yyyy"/>
  </numFmts>
  <fonts count="4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9"/>
      <color theme="1"/>
      <name val="ＭＳ Ｐ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2"/>
      <color theme="0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9"/>
      <color theme="0"/>
      <name val="游ゴシック"/>
      <family val="3"/>
      <charset val="128"/>
      <scheme val="minor"/>
    </font>
    <font>
      <sz val="12"/>
      <color theme="0"/>
      <name val="游ゴシック"/>
      <family val="3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10"/>
      <color theme="0"/>
      <name val="游ゴシック"/>
      <family val="3"/>
      <charset val="128"/>
      <scheme val="minor"/>
    </font>
    <font>
      <b/>
      <sz val="16"/>
      <color theme="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9"/>
      <color indexed="8"/>
      <name val="游ゴシック"/>
      <family val="3"/>
      <charset val="128"/>
      <scheme val="minor"/>
    </font>
    <font>
      <b/>
      <sz val="8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u/>
      <sz val="9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indexed="64"/>
      </patternFill>
    </fill>
  </fills>
  <borders count="1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/>
    <xf numFmtId="38" fontId="5" fillId="0" borderId="0" applyFont="0" applyFill="0" applyBorder="0" applyAlignment="0" applyProtection="0"/>
  </cellStyleXfs>
  <cellXfs count="702">
    <xf numFmtId="0" fontId="0" fillId="0" borderId="0" xfId="0">
      <alignment vertical="center"/>
    </xf>
    <xf numFmtId="0" fontId="7" fillId="0" borderId="0" xfId="0" applyFont="1">
      <alignment vertical="center"/>
    </xf>
    <xf numFmtId="0" fontId="9" fillId="0" borderId="0" xfId="3" applyFont="1" applyFill="1" applyAlignment="1">
      <alignment vertical="center"/>
    </xf>
    <xf numFmtId="0" fontId="9" fillId="0" borderId="0" xfId="3" applyFont="1" applyFill="1" applyAlignment="1">
      <alignment horizontal="left" vertical="center"/>
    </xf>
    <xf numFmtId="0" fontId="2" fillId="0" borderId="0" xfId="0" applyFont="1" applyFill="1">
      <alignment vertical="center"/>
    </xf>
    <xf numFmtId="0" fontId="9" fillId="0" borderId="0" xfId="3" applyFont="1" applyFill="1" applyBorder="1" applyAlignment="1">
      <alignment horizontal="center" vertical="center"/>
    </xf>
    <xf numFmtId="0" fontId="15" fillId="0" borderId="0" xfId="3" applyFont="1" applyFill="1" applyAlignment="1">
      <alignment horizontal="left" vertical="center"/>
    </xf>
    <xf numFmtId="0" fontId="15" fillId="0" borderId="0" xfId="3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9" fillId="0" borderId="0" xfId="3" applyFont="1" applyFill="1" applyAlignment="1">
      <alignment horizontal="left" justifyLastLine="1"/>
    </xf>
    <xf numFmtId="0" fontId="9" fillId="0" borderId="0" xfId="3" applyFont="1" applyFill="1" applyAlignment="1">
      <alignment horizontal="left" vertical="center" justifyLastLine="1"/>
    </xf>
    <xf numFmtId="0" fontId="2" fillId="0" borderId="72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9" fillId="0" borderId="0" xfId="3" applyFont="1" applyFill="1" applyBorder="1" applyAlignment="1">
      <alignment vertical="center"/>
    </xf>
    <xf numFmtId="0" fontId="24" fillId="0" borderId="0" xfId="2" applyFont="1" applyFill="1" applyAlignment="1">
      <alignment horizontal="center" vertical="center"/>
    </xf>
    <xf numFmtId="0" fontId="14" fillId="0" borderId="0" xfId="3" applyFont="1" applyFill="1" applyBorder="1" applyAlignment="1">
      <alignment horizontal="center" vertical="center" wrapText="1"/>
    </xf>
    <xf numFmtId="0" fontId="11" fillId="0" borderId="0" xfId="2" applyFont="1" applyFill="1" applyBorder="1" applyAlignment="1" applyProtection="1">
      <alignment horizontal="center" vertical="center" shrinkToFit="1"/>
    </xf>
    <xf numFmtId="0" fontId="27" fillId="0" borderId="0" xfId="3" applyFont="1" applyFill="1" applyBorder="1" applyAlignment="1">
      <alignment horizontal="right" vertical="top"/>
    </xf>
    <xf numFmtId="0" fontId="11" fillId="0" borderId="0" xfId="2" applyFont="1" applyFill="1" applyBorder="1" applyAlignment="1">
      <alignment horizontal="right" vertical="center"/>
    </xf>
    <xf numFmtId="0" fontId="11" fillId="0" borderId="0" xfId="2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vertical="center"/>
    </xf>
    <xf numFmtId="0" fontId="21" fillId="0" borderId="0" xfId="3" applyFont="1" applyFill="1" applyAlignment="1">
      <alignment horizontal="center" vertical="center"/>
    </xf>
    <xf numFmtId="0" fontId="2" fillId="0" borderId="19" xfId="2" applyFont="1" applyFill="1" applyBorder="1" applyAlignment="1" applyProtection="1">
      <alignment horizontal="center" vertical="center" shrinkToFit="1"/>
    </xf>
    <xf numFmtId="0" fontId="2" fillId="0" borderId="39" xfId="2" applyFont="1" applyFill="1" applyBorder="1" applyAlignment="1" applyProtection="1">
      <alignment horizontal="center" vertical="center" shrinkToFit="1"/>
    </xf>
    <xf numFmtId="0" fontId="2" fillId="0" borderId="0" xfId="0" applyFont="1" applyFill="1" applyAlignment="1">
      <alignment horizontal="right" vertical="center"/>
    </xf>
    <xf numFmtId="0" fontId="14" fillId="0" borderId="0" xfId="3" applyFont="1" applyFill="1" applyBorder="1" applyAlignment="1">
      <alignment horizontal="center" vertical="center" wrapText="1"/>
    </xf>
    <xf numFmtId="177" fontId="11" fillId="0" borderId="0" xfId="2" applyNumberFormat="1" applyFont="1" applyFill="1" applyBorder="1" applyAlignment="1" applyProtection="1">
      <alignment horizontal="right" vertical="center"/>
      <protection locked="0"/>
    </xf>
    <xf numFmtId="0" fontId="16" fillId="0" borderId="0" xfId="3" applyFont="1" applyFill="1" applyAlignment="1">
      <alignment horizontal="right" vertical="center"/>
    </xf>
    <xf numFmtId="0" fontId="17" fillId="0" borderId="0" xfId="0" applyFont="1" applyFill="1" applyAlignment="1">
      <alignment horizontal="left" vertical="center"/>
    </xf>
    <xf numFmtId="0" fontId="26" fillId="0" borderId="0" xfId="0" applyNumberFormat="1" applyFont="1" applyFill="1" applyAlignment="1">
      <alignment horizontal="left" vertical="center" wrapText="1"/>
    </xf>
    <xf numFmtId="0" fontId="26" fillId="0" borderId="0" xfId="0" applyFont="1" applyFill="1" applyAlignment="1">
      <alignment horizontal="left" vertical="center" wrapText="1"/>
    </xf>
    <xf numFmtId="0" fontId="16" fillId="0" borderId="0" xfId="3" applyFont="1" applyFill="1" applyAlignment="1">
      <alignment horizontal="left" vertical="center" justifyLastLine="1"/>
    </xf>
    <xf numFmtId="0" fontId="16" fillId="0" borderId="0" xfId="3" applyFont="1" applyFill="1" applyAlignment="1">
      <alignment horizontal="left" vertical="center"/>
    </xf>
    <xf numFmtId="0" fontId="0" fillId="0" borderId="0" xfId="0" applyFill="1">
      <alignment vertical="center"/>
    </xf>
    <xf numFmtId="0" fontId="30" fillId="0" borderId="0" xfId="3" applyFont="1" applyFill="1" applyAlignment="1">
      <alignment horizontal="left" vertical="center" justifyLastLine="1"/>
    </xf>
    <xf numFmtId="0" fontId="27" fillId="0" borderId="0" xfId="3" applyFont="1" applyFill="1" applyAlignment="1">
      <alignment horizontal="left" vertical="center"/>
    </xf>
    <xf numFmtId="0" fontId="27" fillId="0" borderId="0" xfId="3" applyFont="1" applyFill="1" applyAlignment="1">
      <alignment vertical="center"/>
    </xf>
    <xf numFmtId="0" fontId="33" fillId="0" borderId="0" xfId="3" applyNumberFormat="1" applyFont="1" applyFill="1" applyAlignment="1">
      <alignment horizontal="left" vertical="center"/>
    </xf>
    <xf numFmtId="0" fontId="29" fillId="0" borderId="0" xfId="2" applyFont="1" applyFill="1" applyAlignment="1" applyProtection="1">
      <alignment vertical="center"/>
    </xf>
    <xf numFmtId="0" fontId="15" fillId="0" borderId="0" xfId="2" applyFont="1" applyFill="1" applyAlignment="1" applyProtection="1">
      <alignment horizontal="center" vertical="center"/>
    </xf>
    <xf numFmtId="0" fontId="11" fillId="0" borderId="0" xfId="2" applyFont="1" applyFill="1" applyAlignment="1" applyProtection="1">
      <alignment vertical="center"/>
    </xf>
    <xf numFmtId="0" fontId="11" fillId="0" borderId="0" xfId="2" applyFont="1" applyFill="1" applyBorder="1" applyAlignment="1" applyProtection="1">
      <alignment vertical="center" shrinkToFit="1"/>
    </xf>
    <xf numFmtId="0" fontId="30" fillId="0" borderId="0" xfId="3" applyFont="1" applyFill="1" applyAlignment="1">
      <alignment vertical="center"/>
    </xf>
    <xf numFmtId="0" fontId="10" fillId="0" borderId="0" xfId="2" applyFont="1" applyFill="1" applyBorder="1" applyAlignment="1" applyProtection="1">
      <alignment vertical="center"/>
    </xf>
    <xf numFmtId="177" fontId="11" fillId="0" borderId="0" xfId="2" applyNumberFormat="1" applyFont="1" applyFill="1" applyBorder="1" applyAlignment="1" applyProtection="1">
      <alignment horizontal="right" vertical="center" shrinkToFit="1"/>
    </xf>
    <xf numFmtId="0" fontId="11" fillId="0" borderId="44" xfId="2" applyFont="1" applyFill="1" applyBorder="1" applyAlignment="1" applyProtection="1">
      <alignment horizontal="center" vertical="center" shrinkToFit="1"/>
    </xf>
    <xf numFmtId="0" fontId="10" fillId="0" borderId="0" xfId="2" applyFont="1" applyFill="1" applyAlignment="1" applyProtection="1">
      <alignment vertical="center"/>
    </xf>
    <xf numFmtId="49" fontId="27" fillId="0" borderId="0" xfId="2" applyNumberFormat="1" applyFont="1" applyFill="1" applyAlignment="1" applyProtection="1">
      <alignment vertical="center"/>
    </xf>
    <xf numFmtId="0" fontId="27" fillId="0" borderId="0" xfId="3" applyNumberFormat="1" applyFont="1" applyFill="1" applyAlignment="1" applyProtection="1">
      <alignment horizontal="left" vertical="center"/>
    </xf>
    <xf numFmtId="177" fontId="11" fillId="0" borderId="93" xfId="2" applyNumberFormat="1" applyFont="1" applyFill="1" applyBorder="1" applyAlignment="1" applyProtection="1">
      <alignment horizontal="center" vertical="center" shrinkToFit="1"/>
    </xf>
    <xf numFmtId="177" fontId="11" fillId="0" borderId="113" xfId="2" applyNumberFormat="1" applyFont="1" applyFill="1" applyBorder="1" applyAlignment="1" applyProtection="1">
      <alignment horizontal="center" vertical="center" shrinkToFit="1"/>
    </xf>
    <xf numFmtId="177" fontId="11" fillId="0" borderId="6" xfId="2" applyNumberFormat="1" applyFont="1" applyFill="1" applyBorder="1" applyAlignment="1" applyProtection="1">
      <alignment horizontal="center" vertical="center" shrinkToFit="1"/>
    </xf>
    <xf numFmtId="177" fontId="11" fillId="0" borderId="49" xfId="2" applyNumberFormat="1" applyFont="1" applyFill="1" applyBorder="1" applyAlignment="1" applyProtection="1">
      <alignment horizontal="center" vertical="center" shrinkToFit="1"/>
    </xf>
    <xf numFmtId="177" fontId="11" fillId="0" borderId="117" xfId="2" applyNumberFormat="1" applyFont="1" applyFill="1" applyBorder="1" applyAlignment="1" applyProtection="1">
      <alignment horizontal="center" vertical="center" shrinkToFit="1"/>
    </xf>
    <xf numFmtId="177" fontId="11" fillId="0" borderId="88" xfId="2" applyNumberFormat="1" applyFont="1" applyFill="1" applyBorder="1" applyAlignment="1" applyProtection="1">
      <alignment horizontal="center" vertical="center" shrinkToFit="1"/>
    </xf>
    <xf numFmtId="177" fontId="11" fillId="0" borderId="74" xfId="2" applyNumberFormat="1" applyFont="1" applyFill="1" applyBorder="1" applyAlignment="1" applyProtection="1">
      <alignment horizontal="center" vertical="center" shrinkToFit="1"/>
    </xf>
    <xf numFmtId="177" fontId="11" fillId="0" borderId="90" xfId="2" applyNumberFormat="1" applyFont="1" applyFill="1" applyBorder="1" applyAlignment="1" applyProtection="1">
      <alignment horizontal="center" vertical="center" shrinkToFit="1"/>
    </xf>
    <xf numFmtId="177" fontId="11" fillId="0" borderId="75" xfId="2" applyNumberFormat="1" applyFont="1" applyFill="1" applyBorder="1" applyAlignment="1" applyProtection="1">
      <alignment horizontal="center" vertical="center" shrinkToFit="1"/>
    </xf>
    <xf numFmtId="177" fontId="11" fillId="0" borderId="124" xfId="2" applyNumberFormat="1" applyFont="1" applyFill="1" applyBorder="1" applyAlignment="1" applyProtection="1">
      <alignment horizontal="center" vertical="center" shrinkToFit="1"/>
    </xf>
    <xf numFmtId="0" fontId="29" fillId="0" borderId="3" xfId="2" applyFont="1" applyFill="1" applyBorder="1" applyAlignment="1" applyProtection="1">
      <alignment horizontal="center" vertical="center"/>
    </xf>
    <xf numFmtId="0" fontId="14" fillId="0" borderId="0" xfId="3" applyFont="1" applyFill="1" applyBorder="1" applyAlignment="1">
      <alignment horizontal="center" vertical="center" wrapText="1"/>
    </xf>
    <xf numFmtId="0" fontId="33" fillId="0" borderId="0" xfId="3" applyFont="1" applyFill="1" applyBorder="1" applyAlignment="1">
      <alignment horizontal="left" vertical="center"/>
    </xf>
    <xf numFmtId="49" fontId="33" fillId="0" borderId="0" xfId="3" applyNumberFormat="1" applyFont="1" applyFill="1" applyAlignment="1">
      <alignment vertical="center"/>
    </xf>
    <xf numFmtId="0" fontId="33" fillId="0" borderId="0" xfId="3" applyNumberFormat="1" applyFont="1" applyFill="1" applyAlignment="1">
      <alignment horizontal="left" vertical="center"/>
    </xf>
    <xf numFmtId="0" fontId="20" fillId="6" borderId="27" xfId="3" applyFont="1" applyFill="1" applyBorder="1" applyAlignment="1">
      <alignment horizontal="left" vertical="center" justifyLastLine="1"/>
    </xf>
    <xf numFmtId="0" fontId="21" fillId="6" borderId="15" xfId="3" applyFont="1" applyFill="1" applyBorder="1" applyAlignment="1">
      <alignment vertical="center" justifyLastLine="1"/>
    </xf>
    <xf numFmtId="0" fontId="22" fillId="6" borderId="6" xfId="0" applyFont="1" applyFill="1" applyBorder="1">
      <alignment vertical="center"/>
    </xf>
    <xf numFmtId="0" fontId="23" fillId="6" borderId="44" xfId="3" applyFont="1" applyFill="1" applyBorder="1" applyAlignment="1">
      <alignment horizontal="left" vertical="center" justifyLastLine="1"/>
    </xf>
    <xf numFmtId="0" fontId="2" fillId="6" borderId="84" xfId="0" applyFont="1" applyFill="1" applyBorder="1">
      <alignment vertical="center"/>
    </xf>
    <xf numFmtId="0" fontId="22" fillId="6" borderId="37" xfId="2" applyFont="1" applyFill="1" applyBorder="1" applyAlignment="1" applyProtection="1">
      <alignment vertical="center" shrinkToFit="1"/>
      <protection locked="0"/>
    </xf>
    <xf numFmtId="0" fontId="17" fillId="0" borderId="41" xfId="3" applyFont="1" applyFill="1" applyBorder="1" applyAlignment="1">
      <alignment horizontal="center" vertical="center"/>
    </xf>
    <xf numFmtId="0" fontId="2" fillId="6" borderId="35" xfId="0" applyFont="1" applyFill="1" applyBorder="1">
      <alignment vertical="center"/>
    </xf>
    <xf numFmtId="0" fontId="16" fillId="6" borderId="35" xfId="3" applyFont="1" applyFill="1" applyBorder="1" applyAlignment="1">
      <alignment horizontal="left" vertical="center" justifyLastLine="1"/>
    </xf>
    <xf numFmtId="0" fontId="20" fillId="6" borderId="35" xfId="3" applyFont="1" applyFill="1" applyBorder="1" applyAlignment="1">
      <alignment horizontal="left" vertical="center" justifyLastLine="1"/>
    </xf>
    <xf numFmtId="0" fontId="22" fillId="6" borderId="36" xfId="2" applyFont="1" applyFill="1" applyBorder="1" applyAlignment="1" applyProtection="1">
      <alignment vertical="center" shrinkToFit="1"/>
      <protection locked="0"/>
    </xf>
    <xf numFmtId="0" fontId="17" fillId="0" borderId="17" xfId="3" applyFont="1" applyFill="1" applyBorder="1" applyAlignment="1">
      <alignment horizontal="right" vertical="center" shrinkToFit="1"/>
    </xf>
    <xf numFmtId="0" fontId="17" fillId="0" borderId="18" xfId="3" applyFont="1" applyFill="1" applyBorder="1" applyAlignment="1">
      <alignment vertical="center" shrinkToFit="1"/>
    </xf>
    <xf numFmtId="0" fontId="2" fillId="6" borderId="72" xfId="0" applyFont="1" applyFill="1" applyBorder="1" applyAlignment="1">
      <alignment horizontal="center" vertical="center"/>
    </xf>
    <xf numFmtId="0" fontId="7" fillId="7" borderId="0" xfId="0" applyFont="1" applyFill="1">
      <alignment vertical="center"/>
    </xf>
    <xf numFmtId="0" fontId="7" fillId="7" borderId="0" xfId="0" applyFont="1" applyFill="1" applyAlignment="1">
      <alignment vertical="center" wrapText="1"/>
    </xf>
    <xf numFmtId="0" fontId="34" fillId="0" borderId="90" xfId="2" applyFont="1" applyFill="1" applyBorder="1" applyAlignment="1" applyProtection="1">
      <alignment horizontal="center" vertical="center" shrinkToFit="1"/>
    </xf>
    <xf numFmtId="0" fontId="34" fillId="0" borderId="36" xfId="2" applyFont="1" applyFill="1" applyBorder="1" applyAlignment="1" applyProtection="1">
      <alignment horizontal="center" vertical="center" shrinkToFit="1"/>
    </xf>
    <xf numFmtId="0" fontId="34" fillId="0" borderId="93" xfId="2" applyFont="1" applyFill="1" applyBorder="1" applyAlignment="1" applyProtection="1">
      <alignment horizontal="center" vertical="center" shrinkToFit="1"/>
    </xf>
    <xf numFmtId="0" fontId="34" fillId="0" borderId="52" xfId="2" applyFont="1" applyFill="1" applyBorder="1" applyAlignment="1" applyProtection="1">
      <alignment horizontal="center" vertical="center" shrinkToFit="1"/>
    </xf>
    <xf numFmtId="0" fontId="34" fillId="0" borderId="101" xfId="2" applyFont="1" applyFill="1" applyBorder="1" applyAlignment="1" applyProtection="1">
      <alignment horizontal="center" vertical="center" shrinkToFit="1"/>
    </xf>
    <xf numFmtId="0" fontId="34" fillId="0" borderId="61" xfId="2" applyFont="1" applyFill="1" applyBorder="1" applyAlignment="1" applyProtection="1">
      <alignment horizontal="center" vertical="center" shrinkToFit="1"/>
    </xf>
    <xf numFmtId="0" fontId="34" fillId="0" borderId="44" xfId="2" applyFont="1" applyFill="1" applyBorder="1" applyAlignment="1" applyProtection="1">
      <alignment horizontal="center" vertical="center" shrinkToFit="1"/>
    </xf>
    <xf numFmtId="49" fontId="17" fillId="0" borderId="34" xfId="3" applyNumberFormat="1" applyFont="1" applyFill="1" applyBorder="1" applyAlignment="1" applyProtection="1">
      <alignment horizontal="center" vertical="center"/>
      <protection locked="0"/>
    </xf>
    <xf numFmtId="0" fontId="17" fillId="3" borderId="102" xfId="3" applyFont="1" applyFill="1" applyBorder="1" applyAlignment="1" applyProtection="1">
      <alignment horizontal="center" vertical="center" wrapText="1" shrinkToFit="1"/>
      <protection locked="0"/>
    </xf>
    <xf numFmtId="0" fontId="17" fillId="3" borderId="103" xfId="3" applyFont="1" applyFill="1" applyBorder="1" applyAlignment="1" applyProtection="1">
      <alignment horizontal="center" vertical="center"/>
      <protection locked="0"/>
    </xf>
    <xf numFmtId="0" fontId="9" fillId="6" borderId="49" xfId="3" applyFont="1" applyFill="1" applyBorder="1" applyAlignment="1" applyProtection="1">
      <alignment horizontal="center" vertical="center" justifyLastLine="1"/>
      <protection locked="0"/>
    </xf>
    <xf numFmtId="42" fontId="16" fillId="0" borderId="52" xfId="1" applyNumberFormat="1" applyFont="1" applyFill="1" applyBorder="1" applyAlignment="1" applyProtection="1">
      <alignment vertical="center" wrapText="1" shrinkToFit="1"/>
      <protection locked="0"/>
    </xf>
    <xf numFmtId="0" fontId="17" fillId="3" borderId="104" xfId="3" applyFont="1" applyFill="1" applyBorder="1" applyAlignment="1" applyProtection="1">
      <alignment horizontal="center" vertical="center"/>
      <protection locked="0"/>
    </xf>
    <xf numFmtId="0" fontId="9" fillId="6" borderId="60" xfId="3" applyFont="1" applyFill="1" applyBorder="1" applyAlignment="1" applyProtection="1">
      <alignment horizontal="center" vertical="center" justifyLastLine="1"/>
      <protection locked="0"/>
    </xf>
    <xf numFmtId="42" fontId="16" fillId="0" borderId="61" xfId="1" applyNumberFormat="1" applyFont="1" applyFill="1" applyBorder="1" applyAlignment="1" applyProtection="1">
      <alignment vertical="center" wrapText="1" shrinkToFit="1"/>
      <protection locked="0"/>
    </xf>
    <xf numFmtId="0" fontId="17" fillId="3" borderId="68" xfId="3" applyFont="1" applyFill="1" applyBorder="1" applyAlignment="1" applyProtection="1">
      <alignment horizontal="center" vertical="center" wrapText="1" shrinkToFit="1"/>
      <protection locked="0"/>
    </xf>
    <xf numFmtId="0" fontId="17" fillId="0" borderId="38" xfId="3" applyFont="1" applyFill="1" applyBorder="1" applyAlignment="1" applyProtection="1">
      <alignment horizontal="center" vertical="center" shrinkToFit="1"/>
      <protection locked="0"/>
    </xf>
    <xf numFmtId="42" fontId="16" fillId="0" borderId="107" xfId="1" applyNumberFormat="1" applyFont="1" applyFill="1" applyBorder="1" applyAlignment="1" applyProtection="1">
      <alignment vertical="center" wrapText="1" shrinkToFit="1"/>
      <protection locked="0"/>
    </xf>
    <xf numFmtId="0" fontId="0" fillId="0" borderId="0" xfId="0">
      <alignment vertical="center"/>
    </xf>
    <xf numFmtId="0" fontId="8" fillId="0" borderId="4" xfId="0" applyFont="1" applyBorder="1" applyProtection="1">
      <alignment vertical="center"/>
    </xf>
    <xf numFmtId="0" fontId="7" fillId="7" borderId="0" xfId="0" applyFont="1" applyFill="1" applyAlignment="1">
      <alignment horizontal="center" vertical="center"/>
    </xf>
    <xf numFmtId="0" fontId="8" fillId="0" borderId="6" xfId="0" applyFont="1" applyFill="1" applyBorder="1" applyAlignment="1">
      <alignment vertical="center"/>
    </xf>
    <xf numFmtId="0" fontId="15" fillId="0" borderId="0" xfId="2" applyFont="1" applyAlignment="1" applyProtection="1">
      <alignment horizontal="center" vertical="center" wrapText="1"/>
    </xf>
    <xf numFmtId="0" fontId="27" fillId="0" borderId="0" xfId="3" applyFont="1" applyAlignment="1" applyProtection="1">
      <alignment vertical="center"/>
    </xf>
    <xf numFmtId="0" fontId="27" fillId="0" borderId="0" xfId="3" applyFont="1" applyAlignment="1" applyProtection="1">
      <alignment horizontal="left" vertical="center"/>
    </xf>
    <xf numFmtId="0" fontId="2" fillId="0" borderId="0" xfId="2" applyFont="1" applyFill="1">
      <alignment vertical="center"/>
    </xf>
    <xf numFmtId="0" fontId="2" fillId="0" borderId="0" xfId="2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5" fillId="0" borderId="48" xfId="3" applyFont="1" applyFill="1" applyBorder="1" applyAlignment="1">
      <alignment vertical="center" wrapText="1" shrinkToFit="1"/>
    </xf>
    <xf numFmtId="0" fontId="25" fillId="0" borderId="48" xfId="3" applyFont="1" applyFill="1" applyBorder="1" applyAlignment="1">
      <alignment vertical="center" shrinkToFit="1"/>
    </xf>
    <xf numFmtId="0" fontId="25" fillId="0" borderId="48" xfId="2" applyFont="1" applyFill="1" applyBorder="1">
      <alignment vertical="center"/>
    </xf>
    <xf numFmtId="0" fontId="25" fillId="0" borderId="48" xfId="3" applyFont="1" applyFill="1" applyBorder="1" applyAlignment="1">
      <alignment horizontal="center" vertical="center" shrinkToFit="1"/>
    </xf>
    <xf numFmtId="0" fontId="18" fillId="0" borderId="0" xfId="2" applyFont="1" applyFill="1">
      <alignment vertical="center"/>
    </xf>
    <xf numFmtId="0" fontId="25" fillId="0" borderId="70" xfId="3" applyFont="1" applyFill="1" applyBorder="1" applyAlignment="1">
      <alignment horizontal="center" vertical="center" shrinkToFit="1"/>
    </xf>
    <xf numFmtId="0" fontId="25" fillId="0" borderId="70" xfId="3" applyFont="1" applyBorder="1" applyAlignment="1">
      <alignment vertical="center" shrinkToFit="1"/>
    </xf>
    <xf numFmtId="0" fontId="2" fillId="0" borderId="48" xfId="2" applyFont="1" applyFill="1" applyBorder="1">
      <alignment vertical="center"/>
    </xf>
    <xf numFmtId="0" fontId="18" fillId="0" borderId="48" xfId="3" applyFont="1" applyFill="1" applyBorder="1" applyAlignment="1">
      <alignment vertical="center" shrinkToFit="1"/>
    </xf>
    <xf numFmtId="0" fontId="9" fillId="0" borderId="48" xfId="3" applyFont="1" applyFill="1" applyBorder="1" applyAlignment="1">
      <alignment vertical="center" shrinkToFit="1"/>
    </xf>
    <xf numFmtId="0" fontId="18" fillId="0" borderId="70" xfId="3" applyFont="1" applyFill="1" applyBorder="1" applyAlignment="1">
      <alignment horizontal="center" vertical="center" shrinkToFit="1"/>
    </xf>
    <xf numFmtId="0" fontId="18" fillId="0" borderId="48" xfId="3" applyFont="1" applyFill="1" applyBorder="1" applyAlignment="1">
      <alignment horizontal="center" vertical="center" shrinkToFit="1"/>
    </xf>
    <xf numFmtId="0" fontId="2" fillId="0" borderId="48" xfId="2" applyFont="1" applyFill="1" applyBorder="1" applyAlignment="1">
      <alignment vertical="center" shrinkToFit="1"/>
    </xf>
    <xf numFmtId="0" fontId="25" fillId="0" borderId="70" xfId="3" applyFont="1" applyFill="1" applyBorder="1" applyAlignment="1">
      <alignment vertical="center" shrinkToFit="1"/>
    </xf>
    <xf numFmtId="0" fontId="18" fillId="0" borderId="70" xfId="3" applyFont="1" applyFill="1" applyBorder="1" applyAlignment="1">
      <alignment vertical="center" shrinkToFit="1"/>
    </xf>
    <xf numFmtId="0" fontId="18" fillId="0" borderId="70" xfId="3" applyFont="1" applyBorder="1" applyAlignment="1">
      <alignment vertical="center" shrinkToFit="1"/>
    </xf>
    <xf numFmtId="0" fontId="18" fillId="0" borderId="48" xfId="3" applyFont="1" applyFill="1" applyBorder="1" applyAlignment="1">
      <alignment horizontal="left" vertical="center" shrinkToFit="1"/>
    </xf>
    <xf numFmtId="0" fontId="9" fillId="0" borderId="48" xfId="3" applyFont="1" applyFill="1" applyBorder="1" applyAlignment="1">
      <alignment vertical="center" wrapText="1" shrinkToFit="1"/>
    </xf>
    <xf numFmtId="0" fontId="18" fillId="0" borderId="0" xfId="3" applyFont="1" applyFill="1" applyBorder="1" applyAlignment="1">
      <alignment horizontal="center" vertical="center" shrinkToFit="1"/>
    </xf>
    <xf numFmtId="0" fontId="2" fillId="0" borderId="0" xfId="0" applyFont="1" applyFill="1" applyAlignment="1"/>
    <xf numFmtId="0" fontId="11" fillId="0" borderId="0" xfId="2" applyFont="1" applyProtection="1">
      <alignment vertical="center"/>
    </xf>
    <xf numFmtId="0" fontId="15" fillId="0" borderId="0" xfId="2" applyFont="1" applyAlignment="1" applyProtection="1">
      <alignment horizontal="center" vertical="center"/>
    </xf>
    <xf numFmtId="0" fontId="17" fillId="0" borderId="0" xfId="2" applyFont="1" applyProtection="1">
      <alignment vertical="center"/>
    </xf>
    <xf numFmtId="0" fontId="2" fillId="0" borderId="0" xfId="0" applyFont="1" applyProtection="1">
      <alignment vertical="center"/>
    </xf>
    <xf numFmtId="0" fontId="29" fillId="0" borderId="0" xfId="2" applyFont="1" applyProtection="1">
      <alignment vertical="center"/>
    </xf>
    <xf numFmtId="0" fontId="11" fillId="0" borderId="0" xfId="2" applyFont="1" applyAlignment="1" applyProtection="1">
      <alignment horizontal="center" vertical="center"/>
    </xf>
    <xf numFmtId="0" fontId="29" fillId="0" borderId="73" xfId="2" applyFont="1" applyBorder="1" applyAlignment="1" applyProtection="1">
      <alignment horizontal="center" vertical="center" shrinkToFit="1"/>
    </xf>
    <xf numFmtId="0" fontId="34" fillId="0" borderId="0" xfId="2" applyFont="1" applyProtection="1">
      <alignment vertical="center"/>
    </xf>
    <xf numFmtId="0" fontId="17" fillId="0" borderId="0" xfId="3" applyFont="1" applyAlignment="1" applyProtection="1">
      <alignment vertical="center"/>
    </xf>
    <xf numFmtId="0" fontId="16" fillId="0" borderId="0" xfId="3" applyFont="1" applyAlignment="1" applyProtection="1">
      <alignment vertical="center"/>
    </xf>
    <xf numFmtId="0" fontId="35" fillId="6" borderId="41" xfId="0" applyFont="1" applyFill="1" applyBorder="1" applyAlignment="1" applyProtection="1">
      <alignment horizontal="center" vertical="center"/>
      <protection locked="0"/>
    </xf>
    <xf numFmtId="0" fontId="2" fillId="6" borderId="35" xfId="0" applyFont="1" applyFill="1" applyBorder="1" applyAlignment="1" applyProtection="1">
      <alignment horizontal="center" vertical="center"/>
    </xf>
    <xf numFmtId="0" fontId="35" fillId="6" borderId="35" xfId="0" applyFont="1" applyFill="1" applyBorder="1" applyAlignment="1" applyProtection="1">
      <alignment horizontal="center" vertical="center"/>
      <protection locked="0"/>
    </xf>
    <xf numFmtId="0" fontId="2" fillId="6" borderId="126" xfId="0" applyFont="1" applyFill="1" applyBorder="1" applyAlignment="1" applyProtection="1">
      <alignment horizontal="center" vertical="center"/>
    </xf>
    <xf numFmtId="14" fontId="10" fillId="0" borderId="0" xfId="3" applyNumberFormat="1" applyFont="1" applyAlignment="1" applyProtection="1">
      <alignment vertical="center"/>
    </xf>
    <xf numFmtId="0" fontId="35" fillId="6" borderId="134" xfId="0" applyFont="1" applyFill="1" applyBorder="1" applyAlignment="1" applyProtection="1">
      <alignment horizontal="center" vertical="center"/>
      <protection locked="0"/>
    </xf>
    <xf numFmtId="0" fontId="2" fillId="6" borderId="74" xfId="0" applyFont="1" applyFill="1" applyBorder="1" applyAlignment="1" applyProtection="1">
      <alignment horizontal="center" vertical="center"/>
    </xf>
    <xf numFmtId="0" fontId="35" fillId="6" borderId="74" xfId="0" applyFont="1" applyFill="1" applyBorder="1" applyAlignment="1" applyProtection="1">
      <alignment horizontal="center" vertical="center"/>
      <protection locked="0"/>
    </xf>
    <xf numFmtId="0" fontId="2" fillId="6" borderId="133" xfId="0" applyFont="1" applyFill="1" applyBorder="1" applyAlignment="1" applyProtection="1">
      <alignment horizontal="center" vertical="center"/>
    </xf>
    <xf numFmtId="0" fontId="16" fillId="0" borderId="0" xfId="3" applyFont="1" applyAlignment="1" applyProtection="1">
      <alignment horizontal="left" wrapText="1"/>
    </xf>
    <xf numFmtId="0" fontId="35" fillId="6" borderId="51" xfId="0" applyFont="1" applyFill="1" applyBorder="1" applyAlignment="1" applyProtection="1">
      <alignment horizontal="center" vertical="center"/>
      <protection locked="0"/>
    </xf>
    <xf numFmtId="0" fontId="2" fillId="6" borderId="49" xfId="0" applyFont="1" applyFill="1" applyBorder="1" applyAlignment="1" applyProtection="1">
      <alignment horizontal="center" vertical="center"/>
    </xf>
    <xf numFmtId="0" fontId="35" fillId="6" borderId="49" xfId="0" applyFont="1" applyFill="1" applyBorder="1" applyAlignment="1" applyProtection="1">
      <alignment horizontal="center" vertical="center"/>
      <protection locked="0"/>
    </xf>
    <xf numFmtId="0" fontId="2" fillId="6" borderId="50" xfId="0" applyFont="1" applyFill="1" applyBorder="1" applyAlignment="1" applyProtection="1">
      <alignment horizontal="center" vertical="center"/>
    </xf>
    <xf numFmtId="0" fontId="35" fillId="6" borderId="26" xfId="0" applyFont="1" applyFill="1" applyBorder="1" applyAlignment="1" applyProtection="1">
      <alignment horizontal="center" vertical="center"/>
      <protection locked="0"/>
    </xf>
    <xf numFmtId="0" fontId="2" fillId="6" borderId="27" xfId="0" applyFont="1" applyFill="1" applyBorder="1" applyAlignment="1" applyProtection="1">
      <alignment horizontal="center" vertical="center"/>
    </xf>
    <xf numFmtId="0" fontId="35" fillId="6" borderId="27" xfId="0" applyFont="1" applyFill="1" applyBorder="1" applyAlignment="1" applyProtection="1">
      <alignment horizontal="center" vertical="center"/>
      <protection locked="0"/>
    </xf>
    <xf numFmtId="0" fontId="2" fillId="6" borderId="127" xfId="0" applyFont="1" applyFill="1" applyBorder="1" applyAlignment="1" applyProtection="1">
      <alignment horizontal="center" vertical="center"/>
    </xf>
    <xf numFmtId="0" fontId="17" fillId="0" borderId="4" xfId="3" applyFont="1" applyBorder="1" applyAlignment="1" applyProtection="1">
      <alignment vertical="center"/>
    </xf>
    <xf numFmtId="0" fontId="17" fillId="0" borderId="0" xfId="3" applyFont="1" applyAlignment="1" applyProtection="1">
      <alignment horizontal="center" vertical="center"/>
    </xf>
    <xf numFmtId="38" fontId="18" fillId="0" borderId="0" xfId="2" applyNumberFormat="1" applyFont="1" applyFill="1">
      <alignment vertical="center"/>
    </xf>
    <xf numFmtId="38" fontId="2" fillId="0" borderId="0" xfId="2" applyNumberFormat="1" applyFont="1" applyFill="1">
      <alignment vertical="center"/>
    </xf>
    <xf numFmtId="0" fontId="2" fillId="0" borderId="4" xfId="2" applyFont="1" applyFill="1" applyBorder="1">
      <alignment vertical="center"/>
    </xf>
    <xf numFmtId="0" fontId="16" fillId="2" borderId="137" xfId="3" applyFont="1" applyFill="1" applyBorder="1" applyAlignment="1">
      <alignment horizontal="center" vertical="center" shrinkToFit="1"/>
    </xf>
    <xf numFmtId="0" fontId="16" fillId="2" borderId="128" xfId="3" applyFont="1" applyFill="1" applyBorder="1" applyAlignment="1">
      <alignment horizontal="center" vertical="center" shrinkToFit="1"/>
    </xf>
    <xf numFmtId="0" fontId="16" fillId="2" borderId="129" xfId="3" applyFont="1" applyFill="1" applyBorder="1" applyAlignment="1">
      <alignment horizontal="center" vertical="center" shrinkToFit="1"/>
    </xf>
    <xf numFmtId="0" fontId="16" fillId="2" borderId="143" xfId="3" applyFont="1" applyFill="1" applyBorder="1" applyAlignment="1">
      <alignment horizontal="center" vertical="center" shrinkToFit="1"/>
    </xf>
    <xf numFmtId="0" fontId="16" fillId="2" borderId="142" xfId="3" applyFont="1" applyFill="1" applyBorder="1" applyAlignment="1">
      <alignment horizontal="center" vertical="center" shrinkToFit="1"/>
    </xf>
    <xf numFmtId="0" fontId="16" fillId="2" borderId="67" xfId="3" applyFont="1" applyFill="1" applyBorder="1" applyAlignment="1">
      <alignment horizontal="center" vertical="center" shrinkToFit="1"/>
    </xf>
    <xf numFmtId="0" fontId="34" fillId="0" borderId="137" xfId="0" applyFont="1" applyFill="1" applyBorder="1" applyAlignment="1">
      <alignment horizontal="center" vertical="center"/>
    </xf>
    <xf numFmtId="0" fontId="34" fillId="0" borderId="128" xfId="0" applyFont="1" applyFill="1" applyBorder="1" applyAlignment="1">
      <alignment horizontal="center" vertical="center"/>
    </xf>
    <xf numFmtId="0" fontId="34" fillId="0" borderId="129" xfId="0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center" vertical="center"/>
    </xf>
    <xf numFmtId="0" fontId="34" fillId="0" borderId="142" xfId="0" applyFont="1" applyFill="1" applyBorder="1" applyAlignment="1">
      <alignment horizontal="center" vertical="center"/>
    </xf>
    <xf numFmtId="0" fontId="34" fillId="0" borderId="67" xfId="0" applyFont="1" applyFill="1" applyBorder="1" applyAlignment="1">
      <alignment horizontal="center" vertical="center"/>
    </xf>
    <xf numFmtId="0" fontId="9" fillId="5" borderId="30" xfId="3" applyFont="1" applyFill="1" applyBorder="1" applyAlignment="1">
      <alignment horizontal="center" vertical="center" shrinkToFit="1"/>
    </xf>
    <xf numFmtId="0" fontId="9" fillId="5" borderId="72" xfId="3" applyFont="1" applyFill="1" applyBorder="1" applyAlignment="1">
      <alignment horizontal="center" vertical="center" shrinkToFit="1"/>
    </xf>
    <xf numFmtId="0" fontId="12" fillId="0" borderId="126" xfId="0" applyFont="1" applyBorder="1" applyAlignment="1">
      <alignment vertical="center" wrapText="1"/>
    </xf>
    <xf numFmtId="0" fontId="12" fillId="0" borderId="128" xfId="0" applyFont="1" applyBorder="1">
      <alignment vertical="center"/>
    </xf>
    <xf numFmtId="0" fontId="12" fillId="0" borderId="145" xfId="0" applyFont="1" applyBorder="1">
      <alignment vertical="center"/>
    </xf>
    <xf numFmtId="0" fontId="17" fillId="3" borderId="4" xfId="3" applyFont="1" applyFill="1" applyBorder="1" applyAlignment="1">
      <alignment horizontal="center" vertical="center" wrapText="1"/>
    </xf>
    <xf numFmtId="0" fontId="17" fillId="0" borderId="4" xfId="3" applyFont="1" applyFill="1" applyBorder="1" applyAlignment="1" applyProtection="1">
      <alignment horizontal="center" vertical="center" shrinkToFit="1"/>
      <protection locked="0"/>
    </xf>
    <xf numFmtId="0" fontId="17" fillId="0" borderId="15" xfId="3" applyFont="1" applyFill="1" applyBorder="1" applyAlignment="1" applyProtection="1">
      <alignment horizontal="center" vertical="center" shrinkToFit="1"/>
      <protection locked="0"/>
    </xf>
    <xf numFmtId="14" fontId="9" fillId="5" borderId="72" xfId="3" applyNumberFormat="1" applyFont="1" applyFill="1" applyBorder="1" applyAlignment="1">
      <alignment horizontal="center" vertical="center" shrinkToFit="1"/>
    </xf>
    <xf numFmtId="14" fontId="9" fillId="5" borderId="19" xfId="3" applyNumberFormat="1" applyFont="1" applyFill="1" applyBorder="1" applyAlignment="1">
      <alignment horizontal="center" vertical="center" shrinkToFit="1"/>
    </xf>
    <xf numFmtId="0" fontId="9" fillId="0" borderId="72" xfId="3" applyFont="1" applyFill="1" applyBorder="1" applyAlignment="1" applyProtection="1">
      <alignment horizontal="center" vertical="center" shrinkToFit="1"/>
      <protection locked="0"/>
    </xf>
    <xf numFmtId="0" fontId="9" fillId="0" borderId="19" xfId="3" applyFont="1" applyFill="1" applyBorder="1" applyAlignment="1" applyProtection="1">
      <alignment horizontal="center" vertical="center" shrinkToFit="1"/>
      <protection locked="0"/>
    </xf>
    <xf numFmtId="0" fontId="9" fillId="0" borderId="10" xfId="3" applyFont="1" applyFill="1" applyBorder="1" applyAlignment="1" applyProtection="1">
      <alignment horizontal="center" vertical="center" shrinkToFit="1"/>
      <protection locked="0"/>
    </xf>
    <xf numFmtId="0" fontId="9" fillId="0" borderId="40" xfId="3" applyFont="1" applyFill="1" applyBorder="1" applyAlignment="1" applyProtection="1">
      <alignment horizontal="center" vertical="center" shrinkToFit="1"/>
      <protection locked="0"/>
    </xf>
    <xf numFmtId="0" fontId="17" fillId="3" borderId="16" xfId="3" applyFont="1" applyFill="1" applyBorder="1" applyAlignment="1">
      <alignment horizontal="center" vertical="center" wrapText="1"/>
    </xf>
    <xf numFmtId="0" fontId="17" fillId="3" borderId="17" xfId="3" applyFont="1" applyFill="1" applyBorder="1" applyAlignment="1">
      <alignment horizontal="center" vertical="center" wrapText="1"/>
    </xf>
    <xf numFmtId="0" fontId="17" fillId="3" borderId="86" xfId="3" applyFont="1" applyFill="1" applyBorder="1" applyAlignment="1">
      <alignment horizontal="center" vertical="center" wrapText="1"/>
    </xf>
    <xf numFmtId="0" fontId="17" fillId="3" borderId="22" xfId="3" applyFont="1" applyFill="1" applyBorder="1" applyAlignment="1">
      <alignment horizontal="center" vertical="center" wrapText="1"/>
    </xf>
    <xf numFmtId="0" fontId="17" fillId="3" borderId="6" xfId="3" applyFont="1" applyFill="1" applyBorder="1" applyAlignment="1">
      <alignment horizontal="center" vertical="center" wrapText="1"/>
    </xf>
    <xf numFmtId="0" fontId="17" fillId="3" borderId="88" xfId="3" applyFont="1" applyFill="1" applyBorder="1" applyAlignment="1">
      <alignment horizontal="center" vertical="center" wrapText="1"/>
    </xf>
    <xf numFmtId="0" fontId="2" fillId="6" borderId="54" xfId="0" applyFont="1" applyFill="1" applyBorder="1">
      <alignment vertical="center"/>
    </xf>
    <xf numFmtId="0" fontId="16" fillId="6" borderId="54" xfId="3" applyFont="1" applyFill="1" applyBorder="1" applyAlignment="1">
      <alignment horizontal="left" vertical="center" justifyLastLine="1"/>
    </xf>
    <xf numFmtId="0" fontId="16" fillId="6" borderId="6" xfId="3" applyFont="1" applyFill="1" applyBorder="1" applyAlignment="1">
      <alignment horizontal="left" vertical="center" justifyLastLine="1"/>
    </xf>
    <xf numFmtId="0" fontId="34" fillId="5" borderId="35" xfId="0" applyFont="1" applyFill="1" applyBorder="1" applyAlignment="1">
      <alignment horizontal="center" vertical="center"/>
    </xf>
    <xf numFmtId="0" fontId="17" fillId="3" borderId="12" xfId="3" applyFont="1" applyFill="1" applyBorder="1" applyAlignment="1">
      <alignment horizontal="center" vertical="center" justifyLastLine="1"/>
    </xf>
    <xf numFmtId="0" fontId="17" fillId="3" borderId="4" xfId="3" applyFont="1" applyFill="1" applyBorder="1" applyAlignment="1">
      <alignment horizontal="center" vertical="center" justifyLastLine="1"/>
    </xf>
    <xf numFmtId="0" fontId="17" fillId="3" borderId="80" xfId="3" applyFont="1" applyFill="1" applyBorder="1" applyAlignment="1">
      <alignment horizontal="center" vertical="center" justifyLastLine="1"/>
    </xf>
    <xf numFmtId="0" fontId="9" fillId="0" borderId="17" xfId="3" applyFont="1" applyFill="1" applyBorder="1" applyAlignment="1" applyProtection="1">
      <alignment horizontal="center" vertical="center" shrinkToFit="1"/>
      <protection locked="0"/>
    </xf>
    <xf numFmtId="0" fontId="17" fillId="3" borderId="57" xfId="3" applyFont="1" applyFill="1" applyBorder="1" applyAlignment="1">
      <alignment horizontal="center" vertical="center" wrapText="1" shrinkToFit="1"/>
    </xf>
    <xf numFmtId="0" fontId="17" fillId="3" borderId="35" xfId="3" applyFont="1" applyFill="1" applyBorder="1" applyAlignment="1">
      <alignment horizontal="center" vertical="center" shrinkToFit="1"/>
    </xf>
    <xf numFmtId="0" fontId="17" fillId="3" borderId="90" xfId="3" applyFont="1" applyFill="1" applyBorder="1" applyAlignment="1">
      <alignment horizontal="center" vertical="center" shrinkToFit="1"/>
    </xf>
    <xf numFmtId="0" fontId="17" fillId="3" borderId="99" xfId="3" applyFont="1" applyFill="1" applyBorder="1" applyAlignment="1">
      <alignment horizontal="center" vertical="center" wrapText="1"/>
    </xf>
    <xf numFmtId="0" fontId="17" fillId="3" borderId="35" xfId="3" applyFont="1" applyFill="1" applyBorder="1" applyAlignment="1">
      <alignment horizontal="center" vertical="center" wrapText="1"/>
    </xf>
    <xf numFmtId="0" fontId="9" fillId="0" borderId="35" xfId="3" applyFont="1" applyFill="1" applyBorder="1" applyAlignment="1" applyProtection="1">
      <alignment horizontal="center" vertical="center" shrinkToFit="1"/>
      <protection locked="0"/>
    </xf>
    <xf numFmtId="0" fontId="9" fillId="0" borderId="36" xfId="3" applyFont="1" applyFill="1" applyBorder="1" applyAlignment="1" applyProtection="1">
      <alignment horizontal="center" vertical="center" shrinkToFit="1"/>
      <protection locked="0"/>
    </xf>
    <xf numFmtId="0" fontId="34" fillId="5" borderId="0" xfId="0" applyFont="1" applyFill="1" applyBorder="1" applyAlignment="1">
      <alignment horizontal="left" vertical="center" indent="1"/>
    </xf>
    <xf numFmtId="0" fontId="34" fillId="5" borderId="24" xfId="0" applyFont="1" applyFill="1" applyBorder="1" applyAlignment="1">
      <alignment horizontal="left" vertical="center" indent="1"/>
    </xf>
    <xf numFmtId="0" fontId="16" fillId="0" borderId="35" xfId="3" applyFont="1" applyFill="1" applyBorder="1" applyAlignment="1">
      <alignment vertical="center"/>
    </xf>
    <xf numFmtId="0" fontId="16" fillId="0" borderId="36" xfId="3" applyFont="1" applyFill="1" applyBorder="1" applyAlignment="1">
      <alignment vertical="center"/>
    </xf>
    <xf numFmtId="0" fontId="17" fillId="3" borderId="28" xfId="3" applyFont="1" applyFill="1" applyBorder="1" applyAlignment="1">
      <alignment horizontal="center" vertical="center" wrapText="1"/>
    </xf>
    <xf numFmtId="0" fontId="17" fillId="3" borderId="72" xfId="3" applyFont="1" applyFill="1" applyBorder="1" applyAlignment="1">
      <alignment horizontal="center" vertical="center" wrapText="1"/>
    </xf>
    <xf numFmtId="0" fontId="17" fillId="3" borderId="29" xfId="3" applyFont="1" applyFill="1" applyBorder="1" applyAlignment="1">
      <alignment horizontal="center" vertical="center" wrapText="1"/>
    </xf>
    <xf numFmtId="0" fontId="17" fillId="0" borderId="72" xfId="3" applyFont="1" applyFill="1" applyBorder="1" applyAlignment="1">
      <alignment horizontal="center" vertical="center" shrinkToFit="1"/>
    </xf>
    <xf numFmtId="0" fontId="13" fillId="4" borderId="0" xfId="2" applyFont="1" applyFill="1" applyAlignment="1">
      <alignment horizontal="center" vertical="center"/>
    </xf>
    <xf numFmtId="0" fontId="8" fillId="0" borderId="23" xfId="0" applyFont="1" applyFill="1" applyBorder="1" applyAlignment="1">
      <alignment vertical="center"/>
    </xf>
    <xf numFmtId="0" fontId="8" fillId="0" borderId="56" xfId="0" applyFont="1" applyFill="1" applyBorder="1" applyAlignment="1">
      <alignment vertical="center"/>
    </xf>
    <xf numFmtId="0" fontId="8" fillId="0" borderId="43" xfId="0" applyFont="1" applyFill="1" applyBorder="1" applyAlignment="1">
      <alignment vertical="center"/>
    </xf>
    <xf numFmtId="0" fontId="16" fillId="3" borderId="7" xfId="3" applyFont="1" applyFill="1" applyBorder="1" applyAlignment="1">
      <alignment horizontal="center" vertical="center" shrinkToFit="1"/>
    </xf>
    <xf numFmtId="0" fontId="16" fillId="3" borderId="8" xfId="3" applyFont="1" applyFill="1" applyBorder="1" applyAlignment="1">
      <alignment horizontal="center" vertical="center" shrinkToFit="1"/>
    </xf>
    <xf numFmtId="0" fontId="16" fillId="3" borderId="91" xfId="3" applyFont="1" applyFill="1" applyBorder="1" applyAlignment="1">
      <alignment horizontal="center" vertical="center" shrinkToFit="1"/>
    </xf>
    <xf numFmtId="0" fontId="17" fillId="3" borderId="12" xfId="3" applyFont="1" applyFill="1" applyBorder="1" applyAlignment="1">
      <alignment horizontal="center" vertical="center" wrapText="1" shrinkToFit="1"/>
    </xf>
    <xf numFmtId="0" fontId="17" fillId="3" borderId="4" xfId="3" applyFont="1" applyFill="1" applyBorder="1" applyAlignment="1">
      <alignment horizontal="center" vertical="center" shrinkToFit="1"/>
    </xf>
    <xf numFmtId="0" fontId="17" fillId="3" borderId="80" xfId="3" applyFont="1" applyFill="1" applyBorder="1" applyAlignment="1">
      <alignment horizontal="center" vertical="center" shrinkToFit="1"/>
    </xf>
    <xf numFmtId="176" fontId="19" fillId="0" borderId="74" xfId="3" applyNumberFormat="1" applyFont="1" applyFill="1" applyBorder="1" applyAlignment="1" applyProtection="1">
      <alignment horizontal="left" vertical="center" indent="1" shrinkToFit="1"/>
      <protection locked="0"/>
    </xf>
    <xf numFmtId="176" fontId="19" fillId="0" borderId="66" xfId="3" applyNumberFormat="1" applyFont="1" applyFill="1" applyBorder="1" applyAlignment="1" applyProtection="1">
      <alignment horizontal="left" vertical="center" indent="1" shrinkToFit="1"/>
      <protection locked="0"/>
    </xf>
    <xf numFmtId="176" fontId="19" fillId="0" borderId="27" xfId="3" applyNumberFormat="1" applyFont="1" applyFill="1" applyBorder="1" applyAlignment="1" applyProtection="1">
      <alignment horizontal="left" vertical="center" indent="1" shrinkToFit="1"/>
      <protection locked="0"/>
    </xf>
    <xf numFmtId="176" fontId="19" fillId="0" borderId="37" xfId="3" applyNumberFormat="1" applyFont="1" applyFill="1" applyBorder="1" applyAlignment="1" applyProtection="1">
      <alignment horizontal="left" vertical="center" indent="1" shrinkToFit="1"/>
      <protection locked="0"/>
    </xf>
    <xf numFmtId="0" fontId="14" fillId="0" borderId="0" xfId="3" applyFont="1" applyFill="1" applyBorder="1" applyAlignment="1">
      <alignment horizontal="center" vertical="center" wrapText="1"/>
    </xf>
    <xf numFmtId="176" fontId="9" fillId="3" borderId="71" xfId="3" applyNumberFormat="1" applyFont="1" applyFill="1" applyBorder="1" applyAlignment="1" applyProtection="1">
      <alignment horizontal="left" vertical="center" shrinkToFit="1"/>
      <protection locked="0"/>
    </xf>
    <xf numFmtId="176" fontId="9" fillId="3" borderId="72" xfId="3" applyNumberFormat="1" applyFont="1" applyFill="1" applyBorder="1" applyAlignment="1" applyProtection="1">
      <alignment horizontal="left" vertical="center" shrinkToFit="1"/>
      <protection locked="0"/>
    </xf>
    <xf numFmtId="176" fontId="9" fillId="3" borderId="19" xfId="3" applyNumberFormat="1" applyFont="1" applyFill="1" applyBorder="1" applyAlignment="1" applyProtection="1">
      <alignment horizontal="left" vertical="center" shrinkToFit="1"/>
      <protection locked="0"/>
    </xf>
    <xf numFmtId="0" fontId="27" fillId="3" borderId="28" xfId="3" applyFont="1" applyFill="1" applyBorder="1" applyAlignment="1">
      <alignment horizontal="center" vertical="center" wrapText="1" shrinkToFit="1"/>
    </xf>
    <xf numFmtId="0" fontId="27" fillId="3" borderId="72" xfId="3" applyFont="1" applyFill="1" applyBorder="1" applyAlignment="1">
      <alignment horizontal="center" vertical="center" wrapText="1" shrinkToFit="1"/>
    </xf>
    <xf numFmtId="0" fontId="27" fillId="3" borderId="29" xfId="3" applyFont="1" applyFill="1" applyBorder="1" applyAlignment="1">
      <alignment horizontal="center" vertical="center" wrapText="1" shrinkToFit="1"/>
    </xf>
    <xf numFmtId="0" fontId="17" fillId="3" borderId="28" xfId="3" applyFont="1" applyFill="1" applyBorder="1" applyAlignment="1">
      <alignment horizontal="center" vertical="center"/>
    </xf>
    <xf numFmtId="0" fontId="17" fillId="3" borderId="72" xfId="3" applyFont="1" applyFill="1" applyBorder="1" applyAlignment="1">
      <alignment horizontal="center" vertical="center"/>
    </xf>
    <xf numFmtId="0" fontId="17" fillId="3" borderId="29" xfId="3" applyFont="1" applyFill="1" applyBorder="1" applyAlignment="1">
      <alignment horizontal="center" vertical="center"/>
    </xf>
    <xf numFmtId="0" fontId="9" fillId="0" borderId="35" xfId="3" applyFont="1" applyFill="1" applyBorder="1" applyAlignment="1" applyProtection="1">
      <alignment horizontal="left" vertical="center" indent="1" shrinkToFit="1"/>
      <protection locked="0"/>
    </xf>
    <xf numFmtId="0" fontId="9" fillId="0" borderId="36" xfId="3" applyFont="1" applyFill="1" applyBorder="1" applyAlignment="1" applyProtection="1">
      <alignment horizontal="left" vertical="center" indent="1" shrinkToFit="1"/>
      <protection locked="0"/>
    </xf>
    <xf numFmtId="0" fontId="17" fillId="6" borderId="27" xfId="3" applyFont="1" applyFill="1" applyBorder="1" applyAlignment="1" applyProtection="1">
      <alignment horizontal="center" vertical="center" shrinkToFit="1"/>
      <protection locked="0"/>
    </xf>
    <xf numFmtId="0" fontId="17" fillId="3" borderId="16" xfId="3" applyFont="1" applyFill="1" applyBorder="1" applyAlignment="1">
      <alignment horizontal="center" vertical="center"/>
    </xf>
    <xf numFmtId="0" fontId="17" fillId="3" borderId="17" xfId="3" applyFont="1" applyFill="1" applyBorder="1" applyAlignment="1">
      <alignment horizontal="center" vertical="center"/>
    </xf>
    <xf numFmtId="0" fontId="17" fillId="3" borderId="86" xfId="3" applyFont="1" applyFill="1" applyBorder="1" applyAlignment="1">
      <alignment horizontal="center" vertical="center"/>
    </xf>
    <xf numFmtId="0" fontId="17" fillId="3" borderId="20" xfId="3" applyFont="1" applyFill="1" applyBorder="1" applyAlignment="1">
      <alignment horizontal="center" vertical="center"/>
    </xf>
    <xf numFmtId="0" fontId="17" fillId="3" borderId="0" xfId="3" applyFont="1" applyFill="1" applyBorder="1" applyAlignment="1">
      <alignment horizontal="center" vertical="center"/>
    </xf>
    <xf numFmtId="0" fontId="17" fillId="3" borderId="87" xfId="3" applyFont="1" applyFill="1" applyBorder="1" applyAlignment="1">
      <alignment horizontal="center" vertical="center"/>
    </xf>
    <xf numFmtId="49" fontId="34" fillId="6" borderId="72" xfId="0" applyNumberFormat="1" applyFont="1" applyFill="1" applyBorder="1" applyAlignment="1">
      <alignment horizontal="center" vertical="center"/>
    </xf>
    <xf numFmtId="49" fontId="34" fillId="6" borderId="73" xfId="0" applyNumberFormat="1" applyFont="1" applyFill="1" applyBorder="1" applyAlignment="1">
      <alignment horizontal="center" vertical="center"/>
    </xf>
    <xf numFmtId="0" fontId="17" fillId="3" borderId="71" xfId="3" applyFont="1" applyFill="1" applyBorder="1" applyAlignment="1">
      <alignment horizontal="center" vertical="center"/>
    </xf>
    <xf numFmtId="0" fontId="9" fillId="0" borderId="72" xfId="3" applyFont="1" applyFill="1" applyBorder="1" applyAlignment="1">
      <alignment horizontal="center" vertical="center" justifyLastLine="1"/>
    </xf>
    <xf numFmtId="0" fontId="9" fillId="0" borderId="19" xfId="3" applyFont="1" applyFill="1" applyBorder="1" applyAlignment="1">
      <alignment horizontal="center" vertical="center" justifyLastLine="1"/>
    </xf>
    <xf numFmtId="0" fontId="17" fillId="3" borderId="12" xfId="3" applyFont="1" applyFill="1" applyBorder="1" applyAlignment="1">
      <alignment horizontal="center" vertical="center" wrapText="1"/>
    </xf>
    <xf numFmtId="0" fontId="17" fillId="3" borderId="80" xfId="3" applyFont="1" applyFill="1" applyBorder="1" applyAlignment="1">
      <alignment horizontal="center" vertical="center" wrapText="1"/>
    </xf>
    <xf numFmtId="176" fontId="9" fillId="0" borderId="72" xfId="3" applyNumberFormat="1" applyFont="1" applyFill="1" applyBorder="1" applyAlignment="1" applyProtection="1">
      <alignment horizontal="center" vertical="center"/>
      <protection locked="0"/>
    </xf>
    <xf numFmtId="0" fontId="10" fillId="0" borderId="78" xfId="0" applyFont="1" applyFill="1" applyBorder="1" applyAlignment="1">
      <alignment vertical="top"/>
    </xf>
    <xf numFmtId="0" fontId="19" fillId="0" borderId="17" xfId="3" applyFont="1" applyFill="1" applyBorder="1" applyAlignment="1" applyProtection="1">
      <alignment horizontal="center" vertical="center" shrinkToFit="1"/>
      <protection locked="0"/>
    </xf>
    <xf numFmtId="0" fontId="19" fillId="0" borderId="18" xfId="3" applyFont="1" applyFill="1" applyBorder="1" applyAlignment="1" applyProtection="1">
      <alignment horizontal="center" vertical="center" shrinkToFit="1"/>
      <protection locked="0"/>
    </xf>
    <xf numFmtId="0" fontId="19" fillId="0" borderId="4" xfId="3" applyFont="1" applyFill="1" applyBorder="1" applyAlignment="1" applyProtection="1">
      <alignment horizontal="center" vertical="center" shrinkToFit="1"/>
      <protection locked="0"/>
    </xf>
    <xf numFmtId="0" fontId="19" fillId="0" borderId="13" xfId="3" applyFont="1" applyFill="1" applyBorder="1" applyAlignment="1" applyProtection="1">
      <alignment horizontal="center" vertical="center" shrinkToFit="1"/>
      <protection locked="0"/>
    </xf>
    <xf numFmtId="0" fontId="2" fillId="5" borderId="79" xfId="0" applyFont="1" applyFill="1" applyBorder="1">
      <alignment vertical="center"/>
    </xf>
    <xf numFmtId="0" fontId="2" fillId="5" borderId="4" xfId="0" applyFont="1" applyFill="1" applyBorder="1">
      <alignment vertical="center"/>
    </xf>
    <xf numFmtId="0" fontId="2" fillId="5" borderId="80" xfId="0" applyFont="1" applyFill="1" applyBorder="1">
      <alignment vertical="center"/>
    </xf>
    <xf numFmtId="0" fontId="2" fillId="5" borderId="68" xfId="0" applyFont="1" applyFill="1" applyBorder="1">
      <alignment vertical="center"/>
    </xf>
    <xf numFmtId="0" fontId="2" fillId="5" borderId="69" xfId="0" applyFont="1" applyFill="1" applyBorder="1">
      <alignment vertical="center"/>
    </xf>
    <xf numFmtId="0" fontId="10" fillId="0" borderId="77" xfId="0" applyFont="1" applyFill="1" applyBorder="1" applyAlignment="1">
      <alignment vertical="top"/>
    </xf>
    <xf numFmtId="0" fontId="10" fillId="0" borderId="81" xfId="0" applyFont="1" applyFill="1" applyBorder="1" applyAlignment="1">
      <alignment vertical="top"/>
    </xf>
    <xf numFmtId="0" fontId="2" fillId="5" borderId="67" xfId="0" applyFont="1" applyFill="1" applyBorder="1" applyAlignment="1">
      <alignment vertical="center" shrinkToFit="1"/>
    </xf>
    <xf numFmtId="0" fontId="2" fillId="5" borderId="68" xfId="0" applyFont="1" applyFill="1" applyBorder="1" applyAlignment="1">
      <alignment vertical="center" shrinkToFit="1"/>
    </xf>
    <xf numFmtId="0" fontId="16" fillId="6" borderId="27" xfId="3" applyFont="1" applyFill="1" applyBorder="1" applyAlignment="1">
      <alignment horizontal="left" vertical="center" justifyLastLine="1"/>
    </xf>
    <xf numFmtId="0" fontId="17" fillId="3" borderId="20" xfId="3" applyFont="1" applyFill="1" applyBorder="1" applyAlignment="1">
      <alignment horizontal="center" vertical="center" wrapText="1"/>
    </xf>
    <xf numFmtId="0" fontId="17" fillId="3" borderId="0" xfId="3" applyFont="1" applyFill="1" applyBorder="1" applyAlignment="1">
      <alignment horizontal="center" vertical="center" wrapText="1"/>
    </xf>
    <xf numFmtId="0" fontId="17" fillId="3" borderId="87" xfId="3" applyFont="1" applyFill="1" applyBorder="1" applyAlignment="1">
      <alignment horizontal="center" vertical="center" wrapText="1"/>
    </xf>
    <xf numFmtId="0" fontId="17" fillId="3" borderId="45" xfId="3" applyFont="1" applyFill="1" applyBorder="1" applyAlignment="1">
      <alignment horizontal="center" vertical="center" wrapText="1"/>
    </xf>
    <xf numFmtId="0" fontId="17" fillId="3" borderId="10" xfId="3" applyFont="1" applyFill="1" applyBorder="1" applyAlignment="1">
      <alignment horizontal="center" vertical="center" wrapText="1"/>
    </xf>
    <xf numFmtId="0" fontId="17" fillId="3" borderId="85" xfId="3" applyFont="1" applyFill="1" applyBorder="1" applyAlignment="1">
      <alignment horizontal="center" vertical="center" wrapText="1"/>
    </xf>
    <xf numFmtId="0" fontId="9" fillId="0" borderId="121" xfId="3" applyFont="1" applyFill="1" applyBorder="1" applyAlignment="1" applyProtection="1">
      <alignment horizontal="center" vertical="center" shrinkToFit="1"/>
      <protection locked="0"/>
    </xf>
    <xf numFmtId="0" fontId="9" fillId="0" borderId="85" xfId="3" applyFont="1" applyFill="1" applyBorder="1" applyAlignment="1" applyProtection="1">
      <alignment horizontal="center" vertical="center" shrinkToFit="1"/>
      <protection locked="0"/>
    </xf>
    <xf numFmtId="0" fontId="17" fillId="3" borderId="33" xfId="3" applyFont="1" applyFill="1" applyBorder="1" applyAlignment="1">
      <alignment horizontal="center" vertical="center" wrapText="1"/>
    </xf>
    <xf numFmtId="0" fontId="17" fillId="3" borderId="22" xfId="3" applyFont="1" applyFill="1" applyBorder="1" applyAlignment="1">
      <alignment horizontal="center" vertical="center"/>
    </xf>
    <xf numFmtId="0" fontId="17" fillId="3" borderId="6" xfId="3" applyFont="1" applyFill="1" applyBorder="1" applyAlignment="1">
      <alignment horizontal="center" vertical="center"/>
    </xf>
    <xf numFmtId="0" fontId="17" fillId="3" borderId="88" xfId="3" applyFont="1" applyFill="1" applyBorder="1" applyAlignment="1">
      <alignment horizontal="center" vertical="center"/>
    </xf>
    <xf numFmtId="0" fontId="34" fillId="0" borderId="6" xfId="0" applyFont="1" applyFill="1" applyBorder="1" applyAlignment="1">
      <alignment horizontal="left" vertical="center" wrapText="1" indent="1"/>
    </xf>
    <xf numFmtId="0" fontId="34" fillId="0" borderId="44" xfId="0" applyFont="1" applyFill="1" applyBorder="1" applyAlignment="1">
      <alignment horizontal="left" vertical="center" wrapText="1" indent="1"/>
    </xf>
    <xf numFmtId="0" fontId="17" fillId="0" borderId="73" xfId="3" applyFont="1" applyFill="1" applyBorder="1" applyAlignment="1">
      <alignment horizontal="center" vertical="center" shrinkToFit="1"/>
    </xf>
    <xf numFmtId="0" fontId="17" fillId="3" borderId="63" xfId="3" applyFont="1" applyFill="1" applyBorder="1" applyAlignment="1">
      <alignment horizontal="center" vertical="center" wrapText="1"/>
    </xf>
    <xf numFmtId="0" fontId="17" fillId="3" borderId="70" xfId="3" applyFont="1" applyFill="1" applyBorder="1" applyAlignment="1">
      <alignment horizontal="center" vertical="center" wrapText="1"/>
    </xf>
    <xf numFmtId="0" fontId="17" fillId="3" borderId="89" xfId="3" applyFont="1" applyFill="1" applyBorder="1" applyAlignment="1">
      <alignment horizontal="center" vertical="center" wrapText="1"/>
    </xf>
    <xf numFmtId="0" fontId="9" fillId="3" borderId="71" xfId="3" applyFont="1" applyFill="1" applyBorder="1" applyAlignment="1">
      <alignment horizontal="left" vertical="center" justifyLastLine="1"/>
    </xf>
    <xf numFmtId="0" fontId="9" fillId="3" borderId="72" xfId="3" applyFont="1" applyFill="1" applyBorder="1" applyAlignment="1">
      <alignment horizontal="left" vertical="center" justifyLastLine="1"/>
    </xf>
    <xf numFmtId="0" fontId="9" fillId="3" borderId="19" xfId="3" applyFont="1" applyFill="1" applyBorder="1" applyAlignment="1">
      <alignment horizontal="left" vertical="center" justifyLastLine="1"/>
    </xf>
    <xf numFmtId="0" fontId="34" fillId="0" borderId="72" xfId="0" applyFont="1" applyFill="1" applyBorder="1" applyAlignment="1">
      <alignment horizontal="left" vertical="center" indent="1"/>
    </xf>
    <xf numFmtId="0" fontId="34" fillId="0" borderId="19" xfId="0" applyFont="1" applyFill="1" applyBorder="1" applyAlignment="1">
      <alignment horizontal="left" vertical="center" indent="1"/>
    </xf>
    <xf numFmtId="0" fontId="9" fillId="0" borderId="79" xfId="3" applyFont="1" applyFill="1" applyBorder="1" applyAlignment="1" applyProtection="1">
      <alignment horizontal="center" vertical="center" shrinkToFit="1"/>
      <protection locked="0"/>
    </xf>
    <xf numFmtId="0" fontId="9" fillId="0" borderId="4" xfId="3" applyFont="1" applyFill="1" applyBorder="1" applyAlignment="1" applyProtection="1">
      <alignment horizontal="center" vertical="center" shrinkToFit="1"/>
      <protection locked="0"/>
    </xf>
    <xf numFmtId="0" fontId="9" fillId="0" borderId="80" xfId="3" applyFont="1" applyFill="1" applyBorder="1" applyAlignment="1" applyProtection="1">
      <alignment horizontal="center" vertical="center" shrinkToFit="1"/>
      <protection locked="0"/>
    </xf>
    <xf numFmtId="0" fontId="10" fillId="0" borderId="33" xfId="0" applyFont="1" applyFill="1" applyBorder="1" applyAlignment="1">
      <alignment horizontal="right" vertical="center"/>
    </xf>
    <xf numFmtId="0" fontId="2" fillId="0" borderId="95" xfId="2" applyFont="1" applyFill="1" applyBorder="1" applyAlignment="1" applyProtection="1">
      <alignment vertical="center" shrinkToFit="1"/>
      <protection locked="0"/>
    </xf>
    <xf numFmtId="0" fontId="28" fillId="0" borderId="28" xfId="2" applyFont="1" applyFill="1" applyBorder="1" applyAlignment="1" applyProtection="1">
      <alignment horizontal="center" vertical="center" shrinkToFit="1"/>
      <protection locked="0"/>
    </xf>
    <xf numFmtId="0" fontId="28" fillId="0" borderId="29" xfId="2" applyFont="1" applyFill="1" applyBorder="1" applyAlignment="1" applyProtection="1">
      <alignment horizontal="center" vertical="center" shrinkToFit="1"/>
      <protection locked="0"/>
    </xf>
    <xf numFmtId="0" fontId="28" fillId="0" borderId="65" xfId="2" applyFont="1" applyFill="1" applyBorder="1" applyAlignment="1" applyProtection="1">
      <alignment horizontal="center" vertical="center" shrinkToFit="1"/>
      <protection locked="0"/>
    </xf>
    <xf numFmtId="0" fontId="28" fillId="0" borderId="94" xfId="2" applyFont="1" applyFill="1" applyBorder="1" applyAlignment="1" applyProtection="1">
      <alignment horizontal="center" vertical="center" shrinkToFit="1"/>
      <protection locked="0"/>
    </xf>
    <xf numFmtId="0" fontId="2" fillId="0" borderId="30" xfId="2" applyFont="1" applyFill="1" applyBorder="1" applyAlignment="1" applyProtection="1">
      <alignment vertical="center" shrinkToFit="1"/>
      <protection locked="0"/>
    </xf>
    <xf numFmtId="0" fontId="2" fillId="0" borderId="72" xfId="2" applyFont="1" applyFill="1" applyBorder="1" applyAlignment="1" applyProtection="1">
      <alignment vertical="center" shrinkToFit="1"/>
      <protection locked="0"/>
    </xf>
    <xf numFmtId="14" fontId="2" fillId="0" borderId="95" xfId="2" applyNumberFormat="1" applyFont="1" applyFill="1" applyBorder="1" applyAlignment="1" applyProtection="1">
      <alignment horizontal="center" vertical="center" shrinkToFit="1"/>
      <protection locked="0"/>
    </xf>
    <xf numFmtId="0" fontId="11" fillId="3" borderId="82" xfId="2" applyFont="1" applyFill="1" applyBorder="1" applyAlignment="1" applyProtection="1">
      <alignment horizontal="center" vertical="center" wrapText="1" shrinkToFit="1"/>
    </xf>
    <xf numFmtId="0" fontId="11" fillId="3" borderId="82" xfId="2" applyFont="1" applyFill="1" applyBorder="1" applyAlignment="1" applyProtection="1">
      <alignment horizontal="center" vertical="center" shrinkToFit="1"/>
    </xf>
    <xf numFmtId="0" fontId="17" fillId="0" borderId="26" xfId="3" applyFont="1" applyFill="1" applyBorder="1" applyAlignment="1">
      <alignment horizontal="center" vertical="center"/>
    </xf>
    <xf numFmtId="0" fontId="17" fillId="0" borderId="27" xfId="3" applyFont="1" applyFill="1" applyBorder="1" applyAlignment="1">
      <alignment horizontal="center" vertical="center"/>
    </xf>
    <xf numFmtId="49" fontId="16" fillId="0" borderId="83" xfId="3" applyNumberFormat="1" applyFont="1" applyFill="1" applyBorder="1" applyAlignment="1">
      <alignment horizontal="left" vertical="center" justifyLastLine="1"/>
    </xf>
    <xf numFmtId="49" fontId="16" fillId="0" borderId="25" xfId="3" applyNumberFormat="1" applyFont="1" applyFill="1" applyBorder="1" applyAlignment="1">
      <alignment horizontal="left" vertical="center" justifyLastLine="1"/>
    </xf>
    <xf numFmtId="0" fontId="11" fillId="3" borderId="96" xfId="2" applyFont="1" applyFill="1" applyBorder="1" applyAlignment="1" applyProtection="1">
      <alignment horizontal="center" vertical="center" wrapText="1" shrinkToFit="1"/>
    </xf>
    <xf numFmtId="0" fontId="17" fillId="3" borderId="16" xfId="2" applyFont="1" applyFill="1" applyBorder="1" applyAlignment="1" applyProtection="1">
      <alignment horizontal="center" vertical="center" wrapText="1" shrinkToFit="1"/>
    </xf>
    <xf numFmtId="0" fontId="17" fillId="3" borderId="17" xfId="2" applyFont="1" applyFill="1" applyBorder="1" applyAlignment="1" applyProtection="1">
      <alignment horizontal="center" vertical="center" wrapText="1" shrinkToFit="1"/>
    </xf>
    <xf numFmtId="0" fontId="17" fillId="3" borderId="18" xfId="2" applyFont="1" applyFill="1" applyBorder="1" applyAlignment="1" applyProtection="1">
      <alignment horizontal="center" vertical="center" wrapText="1" shrinkToFit="1"/>
    </xf>
    <xf numFmtId="0" fontId="17" fillId="3" borderId="12" xfId="2" applyFont="1" applyFill="1" applyBorder="1" applyAlignment="1" applyProtection="1">
      <alignment horizontal="center" vertical="center" wrapText="1" shrinkToFit="1"/>
    </xf>
    <xf numFmtId="0" fontId="17" fillId="3" borderId="4" xfId="2" applyFont="1" applyFill="1" applyBorder="1" applyAlignment="1" applyProtection="1">
      <alignment horizontal="center" vertical="center" wrapText="1" shrinkToFit="1"/>
    </xf>
    <xf numFmtId="0" fontId="17" fillId="3" borderId="13" xfId="2" applyFont="1" applyFill="1" applyBorder="1" applyAlignment="1" applyProtection="1">
      <alignment horizontal="center" vertical="center" wrapText="1" shrinkToFit="1"/>
    </xf>
    <xf numFmtId="0" fontId="17" fillId="0" borderId="35" xfId="3" applyFont="1" applyFill="1" applyBorder="1" applyAlignment="1">
      <alignment horizontal="left" vertical="center"/>
    </xf>
    <xf numFmtId="0" fontId="17" fillId="0" borderId="14" xfId="3" applyFont="1" applyFill="1" applyBorder="1" applyAlignment="1">
      <alignment horizontal="left" vertical="center"/>
    </xf>
    <xf numFmtId="0" fontId="17" fillId="0" borderId="4" xfId="3" applyFont="1" applyFill="1" applyBorder="1" applyAlignment="1">
      <alignment horizontal="left" vertical="center"/>
    </xf>
    <xf numFmtId="0" fontId="17" fillId="0" borderId="15" xfId="3" applyFont="1" applyFill="1" applyBorder="1" applyAlignment="1">
      <alignment horizontal="left" vertical="center"/>
    </xf>
    <xf numFmtId="0" fontId="25" fillId="0" borderId="23" xfId="0" applyFont="1" applyFill="1" applyBorder="1" applyAlignment="1">
      <alignment vertical="center"/>
    </xf>
    <xf numFmtId="0" fontId="25" fillId="0" borderId="56" xfId="0" applyFont="1" applyFill="1" applyBorder="1" applyAlignment="1">
      <alignment vertical="center"/>
    </xf>
    <xf numFmtId="0" fontId="25" fillId="0" borderId="43" xfId="0" applyFont="1" applyFill="1" applyBorder="1" applyAlignment="1">
      <alignment vertical="center"/>
    </xf>
    <xf numFmtId="0" fontId="17" fillId="3" borderId="65" xfId="3" applyFont="1" applyFill="1" applyBorder="1" applyAlignment="1">
      <alignment horizontal="center" vertical="center"/>
    </xf>
    <xf numFmtId="0" fontId="17" fillId="3" borderId="5" xfId="3" applyFont="1" applyFill="1" applyBorder="1" applyAlignment="1">
      <alignment horizontal="center" vertical="center"/>
    </xf>
    <xf numFmtId="0" fontId="17" fillId="3" borderId="62" xfId="3" applyFont="1" applyFill="1" applyBorder="1" applyAlignment="1">
      <alignment horizontal="center" vertical="center"/>
    </xf>
    <xf numFmtId="49" fontId="2" fillId="0" borderId="71" xfId="0" applyNumberFormat="1" applyFont="1" applyFill="1" applyBorder="1" applyAlignment="1">
      <alignment horizontal="center" vertical="center"/>
    </xf>
    <xf numFmtId="49" fontId="2" fillId="0" borderId="72" xfId="0" applyNumberFormat="1" applyFont="1" applyFill="1" applyBorder="1" applyAlignment="1">
      <alignment horizontal="center" vertical="center"/>
    </xf>
    <xf numFmtId="49" fontId="2" fillId="0" borderId="73" xfId="0" applyNumberFormat="1" applyFont="1" applyFill="1" applyBorder="1" applyAlignment="1">
      <alignment horizontal="center" vertical="center"/>
    </xf>
    <xf numFmtId="0" fontId="17" fillId="3" borderId="73" xfId="3" applyFont="1" applyFill="1" applyBorder="1" applyAlignment="1">
      <alignment horizontal="center" vertical="center"/>
    </xf>
    <xf numFmtId="0" fontId="18" fillId="0" borderId="71" xfId="3" applyFont="1" applyFill="1" applyBorder="1" applyAlignment="1">
      <alignment horizontal="center" vertical="center" justifyLastLine="1"/>
    </xf>
    <xf numFmtId="0" fontId="18" fillId="0" borderId="72" xfId="3" applyFont="1" applyFill="1" applyBorder="1" applyAlignment="1">
      <alignment horizontal="center" vertical="center" justifyLastLine="1"/>
    </xf>
    <xf numFmtId="0" fontId="18" fillId="0" borderId="19" xfId="3" applyFont="1" applyFill="1" applyBorder="1" applyAlignment="1">
      <alignment horizontal="center" vertical="center" justifyLastLine="1"/>
    </xf>
    <xf numFmtId="0" fontId="2" fillId="0" borderId="5" xfId="0" applyFont="1" applyFill="1" applyBorder="1" applyAlignment="1">
      <alignment horizontal="left" vertical="center" indent="1"/>
    </xf>
    <xf numFmtId="0" fontId="2" fillId="0" borderId="39" xfId="0" applyFont="1" applyFill="1" applyBorder="1" applyAlignment="1">
      <alignment horizontal="left" vertical="center" indent="1"/>
    </xf>
    <xf numFmtId="0" fontId="17" fillId="3" borderId="45" xfId="2" applyFont="1" applyFill="1" applyBorder="1" applyAlignment="1" applyProtection="1">
      <alignment horizontal="center" vertical="center" wrapText="1" shrinkToFit="1"/>
    </xf>
    <xf numFmtId="0" fontId="17" fillId="3" borderId="10" xfId="2" applyFont="1" applyFill="1" applyBorder="1" applyAlignment="1" applyProtection="1">
      <alignment horizontal="center" vertical="center" shrinkToFit="1"/>
    </xf>
    <xf numFmtId="0" fontId="17" fillId="3" borderId="11" xfId="2" applyFont="1" applyFill="1" applyBorder="1" applyAlignment="1" applyProtection="1">
      <alignment horizontal="center" vertical="center" shrinkToFit="1"/>
    </xf>
    <xf numFmtId="0" fontId="11" fillId="3" borderId="16" xfId="2" applyFont="1" applyFill="1" applyBorder="1" applyAlignment="1" applyProtection="1">
      <alignment horizontal="center" vertical="center" shrinkToFit="1"/>
    </xf>
    <xf numFmtId="0" fontId="11" fillId="3" borderId="17" xfId="2" applyFont="1" applyFill="1" applyBorder="1" applyAlignment="1" applyProtection="1">
      <alignment horizontal="center" vertical="center" shrinkToFit="1"/>
    </xf>
    <xf numFmtId="0" fontId="11" fillId="3" borderId="20" xfId="2" applyFont="1" applyFill="1" applyBorder="1" applyAlignment="1" applyProtection="1">
      <alignment horizontal="center" vertical="center" shrinkToFit="1"/>
    </xf>
    <xf numFmtId="0" fontId="11" fillId="3" borderId="0" xfId="2" applyFont="1" applyFill="1" applyBorder="1" applyAlignment="1" applyProtection="1">
      <alignment horizontal="center" vertical="center" shrinkToFit="1"/>
    </xf>
    <xf numFmtId="0" fontId="2" fillId="0" borderId="33" xfId="0" applyFont="1" applyFill="1" applyBorder="1" applyAlignment="1">
      <alignment horizontal="left" vertical="center" indent="1"/>
    </xf>
    <xf numFmtId="0" fontId="2" fillId="0" borderId="34" xfId="0" applyFont="1" applyFill="1" applyBorder="1" applyAlignment="1">
      <alignment horizontal="left" vertical="center" indent="1"/>
    </xf>
    <xf numFmtId="0" fontId="2" fillId="0" borderId="41" xfId="2" applyFont="1" applyFill="1" applyBorder="1" applyAlignment="1" applyProtection="1">
      <alignment horizontal="left" vertical="center" indent="1" shrinkToFit="1"/>
      <protection locked="0"/>
    </xf>
    <xf numFmtId="0" fontId="2" fillId="0" borderId="35" xfId="2" applyFont="1" applyFill="1" applyBorder="1" applyAlignment="1" applyProtection="1">
      <alignment horizontal="left" vertical="center" indent="1" shrinkToFit="1"/>
      <protection locked="0"/>
    </xf>
    <xf numFmtId="0" fontId="2" fillId="0" borderId="36" xfId="2" applyFont="1" applyFill="1" applyBorder="1" applyAlignment="1" applyProtection="1">
      <alignment horizontal="left" vertical="center" indent="1" shrinkToFit="1"/>
      <protection locked="0"/>
    </xf>
    <xf numFmtId="0" fontId="11" fillId="3" borderId="97" xfId="2" applyFont="1" applyFill="1" applyBorder="1" applyAlignment="1" applyProtection="1">
      <alignment horizontal="center" vertical="center" shrinkToFit="1"/>
    </xf>
    <xf numFmtId="177" fontId="11" fillId="0" borderId="0" xfId="2" applyNumberFormat="1" applyFont="1" applyFill="1" applyBorder="1" applyAlignment="1" applyProtection="1">
      <alignment horizontal="center" vertical="center" shrinkToFit="1"/>
      <protection locked="0"/>
    </xf>
    <xf numFmtId="0" fontId="17" fillId="0" borderId="0" xfId="3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17" fillId="3" borderId="20" xfId="3" applyFont="1" applyFill="1" applyBorder="1" applyAlignment="1" applyProtection="1">
      <alignment horizontal="center" vertical="center" wrapText="1"/>
      <protection locked="0"/>
    </xf>
    <xf numFmtId="0" fontId="17" fillId="3" borderId="0" xfId="3" applyFont="1" applyFill="1" applyBorder="1" applyAlignment="1" applyProtection="1">
      <alignment horizontal="center" vertical="center" wrapText="1"/>
      <protection locked="0"/>
    </xf>
    <xf numFmtId="0" fontId="17" fillId="3" borderId="87" xfId="3" applyFont="1" applyFill="1" applyBorder="1" applyAlignment="1" applyProtection="1">
      <alignment horizontal="center" vertical="center" wrapText="1"/>
      <protection locked="0"/>
    </xf>
    <xf numFmtId="0" fontId="17" fillId="3" borderId="22" xfId="3" applyFont="1" applyFill="1" applyBorder="1" applyAlignment="1" applyProtection="1">
      <alignment horizontal="center" vertical="center" wrapText="1"/>
      <protection locked="0"/>
    </xf>
    <xf numFmtId="0" fontId="17" fillId="3" borderId="6" xfId="3" applyFont="1" applyFill="1" applyBorder="1" applyAlignment="1" applyProtection="1">
      <alignment horizontal="center" vertical="center" wrapText="1"/>
      <protection locked="0"/>
    </xf>
    <xf numFmtId="0" fontId="17" fillId="3" borderId="88" xfId="3" applyFont="1" applyFill="1" applyBorder="1" applyAlignment="1" applyProtection="1">
      <alignment horizontal="center" vertical="center" wrapText="1"/>
      <protection locked="0"/>
    </xf>
    <xf numFmtId="0" fontId="17" fillId="0" borderId="106" xfId="3" applyFont="1" applyFill="1" applyBorder="1" applyAlignment="1" applyProtection="1">
      <alignment horizontal="left" vertical="center" wrapText="1" justifyLastLine="1"/>
      <protection locked="0"/>
    </xf>
    <xf numFmtId="0" fontId="17" fillId="0" borderId="6" xfId="3" applyFont="1" applyFill="1" applyBorder="1" applyAlignment="1" applyProtection="1">
      <alignment horizontal="left" vertical="center" wrapText="1" justifyLastLine="1"/>
      <protection locked="0"/>
    </xf>
    <xf numFmtId="0" fontId="17" fillId="0" borderId="44" xfId="3" applyFont="1" applyFill="1" applyBorder="1" applyAlignment="1" applyProtection="1">
      <alignment horizontal="left" vertical="center" wrapText="1" justifyLastLine="1"/>
      <protection locked="0"/>
    </xf>
    <xf numFmtId="0" fontId="17" fillId="3" borderId="98" xfId="3" applyFont="1" applyFill="1" applyBorder="1" applyAlignment="1" applyProtection="1">
      <alignment horizontal="center" vertical="center" wrapText="1" shrinkToFit="1"/>
      <protection locked="0"/>
    </xf>
    <xf numFmtId="0" fontId="17" fillId="3" borderId="95" xfId="3" applyFont="1" applyFill="1" applyBorder="1" applyAlignment="1" applyProtection="1">
      <alignment horizontal="center" vertical="center" wrapText="1" shrinkToFit="1"/>
      <protection locked="0"/>
    </xf>
    <xf numFmtId="0" fontId="16" fillId="3" borderId="99" xfId="3" applyFont="1" applyFill="1" applyBorder="1" applyAlignment="1" applyProtection="1">
      <alignment horizontal="center" vertical="center" shrinkToFit="1"/>
      <protection locked="0"/>
    </xf>
    <xf numFmtId="0" fontId="16" fillId="3" borderId="35" xfId="3" applyFont="1" applyFill="1" applyBorder="1" applyAlignment="1" applyProtection="1">
      <alignment horizontal="center" vertical="center" shrinkToFit="1"/>
      <protection locked="0"/>
    </xf>
    <xf numFmtId="0" fontId="16" fillId="3" borderId="90" xfId="3" applyFont="1" applyFill="1" applyBorder="1" applyAlignment="1" applyProtection="1">
      <alignment horizontal="center" vertical="center" shrinkToFit="1"/>
      <protection locked="0"/>
    </xf>
    <xf numFmtId="0" fontId="16" fillId="3" borderId="36" xfId="3" applyFont="1" applyFill="1" applyBorder="1" applyAlignment="1" applyProtection="1">
      <alignment horizontal="center" vertical="center" shrinkToFit="1"/>
      <protection locked="0"/>
    </xf>
    <xf numFmtId="0" fontId="9" fillId="0" borderId="100" xfId="3" applyFont="1" applyFill="1" applyBorder="1" applyAlignment="1" applyProtection="1">
      <alignment horizontal="left" vertical="center" shrinkToFit="1"/>
      <protection locked="0"/>
    </xf>
    <xf numFmtId="0" fontId="9" fillId="0" borderId="60" xfId="3" applyFont="1" applyFill="1" applyBorder="1" applyAlignment="1" applyProtection="1">
      <alignment horizontal="left" vertical="center" shrinkToFit="1"/>
      <protection locked="0"/>
    </xf>
    <xf numFmtId="0" fontId="17" fillId="6" borderId="100" xfId="3" applyFont="1" applyFill="1" applyBorder="1" applyAlignment="1" applyProtection="1">
      <alignment horizontal="center" vertical="center" shrinkToFit="1"/>
      <protection locked="0"/>
    </xf>
    <xf numFmtId="0" fontId="17" fillId="6" borderId="60" xfId="3" applyFont="1" applyFill="1" applyBorder="1" applyAlignment="1" applyProtection="1">
      <alignment horizontal="center" vertical="center" shrinkToFit="1"/>
      <protection locked="0"/>
    </xf>
    <xf numFmtId="0" fontId="17" fillId="6" borderId="60" xfId="3" applyFont="1" applyFill="1" applyBorder="1" applyAlignment="1" applyProtection="1">
      <alignment horizontal="center" vertical="center" justifyLastLine="1"/>
      <protection locked="0"/>
    </xf>
    <xf numFmtId="0" fontId="17" fillId="6" borderId="101" xfId="3" applyFont="1" applyFill="1" applyBorder="1" applyAlignment="1" applyProtection="1">
      <alignment horizontal="center" vertical="center" justifyLastLine="1"/>
      <protection locked="0"/>
    </xf>
    <xf numFmtId="0" fontId="17" fillId="6" borderId="53" xfId="3" applyFont="1" applyFill="1" applyBorder="1" applyAlignment="1" applyProtection="1">
      <alignment horizontal="center" vertical="center" shrinkToFit="1"/>
      <protection locked="0"/>
    </xf>
    <xf numFmtId="0" fontId="17" fillId="6" borderId="49" xfId="3" applyFont="1" applyFill="1" applyBorder="1" applyAlignment="1" applyProtection="1">
      <alignment horizontal="center" vertical="center" shrinkToFit="1"/>
      <protection locked="0"/>
    </xf>
    <xf numFmtId="0" fontId="9" fillId="5" borderId="149" xfId="3" applyFont="1" applyFill="1" applyBorder="1" applyAlignment="1" applyProtection="1">
      <alignment horizontal="right" vertical="center" shrinkToFit="1"/>
    </xf>
    <xf numFmtId="0" fontId="9" fillId="5" borderId="38" xfId="3" applyFont="1" applyFill="1" applyBorder="1" applyAlignment="1" applyProtection="1">
      <alignment horizontal="right" vertical="center" shrinkToFit="1"/>
    </xf>
    <xf numFmtId="0" fontId="26" fillId="0" borderId="38" xfId="3" applyFont="1" applyFill="1" applyBorder="1" applyAlignment="1" applyProtection="1">
      <alignment horizontal="left" vertical="center" shrinkToFit="1"/>
      <protection locked="0"/>
    </xf>
    <xf numFmtId="38" fontId="9" fillId="5" borderId="38" xfId="1" applyFont="1" applyFill="1" applyBorder="1" applyAlignment="1" applyProtection="1">
      <alignment vertical="center" wrapText="1" shrinkToFit="1"/>
    </xf>
    <xf numFmtId="38" fontId="0" fillId="5" borderId="53" xfId="1" applyFont="1" applyFill="1" applyBorder="1" applyProtection="1">
      <alignment vertical="center"/>
    </xf>
    <xf numFmtId="38" fontId="0" fillId="5" borderId="49" xfId="1" applyFont="1" applyFill="1" applyBorder="1" applyProtection="1">
      <alignment vertical="center"/>
    </xf>
    <xf numFmtId="0" fontId="27" fillId="0" borderId="144" xfId="3" applyFont="1" applyFill="1" applyBorder="1" applyAlignment="1" applyProtection="1">
      <alignment horizontal="left" vertical="top" wrapText="1"/>
      <protection locked="0"/>
    </xf>
    <xf numFmtId="0" fontId="27" fillId="0" borderId="17" xfId="3" applyFont="1" applyFill="1" applyBorder="1" applyAlignment="1" applyProtection="1">
      <alignment horizontal="left" vertical="top" wrapText="1"/>
      <protection locked="0"/>
    </xf>
    <xf numFmtId="0" fontId="27" fillId="0" borderId="32" xfId="3" applyFont="1" applyFill="1" applyBorder="1" applyAlignment="1" applyProtection="1">
      <alignment horizontal="left" vertical="top" wrapText="1"/>
      <protection locked="0"/>
    </xf>
    <xf numFmtId="0" fontId="16" fillId="3" borderId="99" xfId="3" applyFont="1" applyFill="1" applyBorder="1" applyAlignment="1" applyProtection="1">
      <alignment horizontal="center" vertical="center"/>
      <protection locked="0"/>
    </xf>
    <xf numFmtId="0" fontId="16" fillId="3" borderId="35" xfId="3" applyFont="1" applyFill="1" applyBorder="1" applyAlignment="1" applyProtection="1">
      <alignment horizontal="center" vertical="center"/>
      <protection locked="0"/>
    </xf>
    <xf numFmtId="0" fontId="9" fillId="0" borderId="53" xfId="3" applyFont="1" applyFill="1" applyBorder="1" applyAlignment="1" applyProtection="1">
      <alignment horizontal="left" vertical="center" shrinkToFit="1"/>
      <protection locked="0"/>
    </xf>
    <xf numFmtId="0" fontId="9" fillId="0" borderId="49" xfId="3" applyFont="1" applyFill="1" applyBorder="1" applyAlignment="1" applyProtection="1">
      <alignment horizontal="left" vertical="center" shrinkToFit="1"/>
      <protection locked="0"/>
    </xf>
    <xf numFmtId="0" fontId="17" fillId="6" borderId="49" xfId="3" applyFont="1" applyFill="1" applyBorder="1" applyAlignment="1" applyProtection="1">
      <alignment horizontal="center" vertical="center" justifyLastLine="1"/>
      <protection locked="0"/>
    </xf>
    <xf numFmtId="0" fontId="17" fillId="6" borderId="93" xfId="3" applyFont="1" applyFill="1" applyBorder="1" applyAlignment="1" applyProtection="1">
      <alignment horizontal="center" vertical="center" justifyLastLine="1"/>
      <protection locked="0"/>
    </xf>
    <xf numFmtId="0" fontId="9" fillId="0" borderId="30" xfId="3" applyFont="1" applyFill="1" applyBorder="1" applyAlignment="1" applyProtection="1">
      <alignment horizontal="center" vertical="center"/>
      <protection locked="0"/>
    </xf>
    <xf numFmtId="0" fontId="9" fillId="0" borderId="72" xfId="3" applyFont="1" applyFill="1" applyBorder="1" applyAlignment="1" applyProtection="1">
      <alignment horizontal="center" vertical="center"/>
      <protection locked="0"/>
    </xf>
    <xf numFmtId="0" fontId="17" fillId="3" borderId="71" xfId="3" applyFont="1" applyFill="1" applyBorder="1" applyAlignment="1" applyProtection="1">
      <alignment horizontal="center" vertical="center" wrapText="1"/>
    </xf>
    <xf numFmtId="0" fontId="17" fillId="3" borderId="72" xfId="3" applyFont="1" applyFill="1" applyBorder="1" applyAlignment="1" applyProtection="1">
      <alignment horizontal="center" vertical="center" wrapText="1"/>
    </xf>
    <xf numFmtId="0" fontId="17" fillId="0" borderId="99" xfId="3" applyFont="1" applyFill="1" applyBorder="1" applyAlignment="1" applyProtection="1">
      <alignment horizontal="center" vertical="center"/>
      <protection locked="0"/>
    </xf>
    <xf numFmtId="0" fontId="17" fillId="0" borderId="35" xfId="3" applyFont="1" applyFill="1" applyBorder="1" applyAlignment="1" applyProtection="1">
      <alignment horizontal="center" vertical="center"/>
      <protection locked="0"/>
    </xf>
    <xf numFmtId="0" fontId="9" fillId="0" borderId="35" xfId="3" applyFont="1" applyFill="1" applyBorder="1" applyAlignment="1" applyProtection="1">
      <alignment horizontal="center" vertical="center"/>
      <protection locked="0"/>
    </xf>
    <xf numFmtId="0" fontId="0" fillId="0" borderId="35" xfId="0" applyFill="1" applyBorder="1" applyProtection="1">
      <alignment vertical="center"/>
      <protection locked="0"/>
    </xf>
    <xf numFmtId="0" fontId="0" fillId="0" borderId="36" xfId="0" applyFill="1" applyBorder="1" applyProtection="1">
      <alignment vertical="center"/>
      <protection locked="0"/>
    </xf>
    <xf numFmtId="0" fontId="17" fillId="3" borderId="12" xfId="3" applyFont="1" applyFill="1" applyBorder="1" applyAlignment="1" applyProtection="1">
      <alignment horizontal="center" vertical="center" wrapText="1"/>
      <protection locked="0"/>
    </xf>
    <xf numFmtId="0" fontId="17" fillId="3" borderId="4" xfId="3" applyFont="1" applyFill="1" applyBorder="1" applyAlignment="1" applyProtection="1">
      <alignment horizontal="center" vertical="center" wrapText="1"/>
      <protection locked="0"/>
    </xf>
    <xf numFmtId="0" fontId="17" fillId="3" borderId="80" xfId="3" applyFont="1" applyFill="1" applyBorder="1" applyAlignment="1" applyProtection="1">
      <alignment horizontal="center" vertical="center" wrapText="1"/>
      <protection locked="0"/>
    </xf>
    <xf numFmtId="0" fontId="9" fillId="0" borderId="79" xfId="3" applyFont="1" applyFill="1" applyBorder="1" applyAlignment="1" applyProtection="1">
      <alignment horizontal="center" vertical="center"/>
      <protection locked="0"/>
    </xf>
    <xf numFmtId="0" fontId="9" fillId="0" borderId="4" xfId="3" applyFont="1" applyFill="1" applyBorder="1" applyAlignment="1" applyProtection="1">
      <alignment horizontal="center" vertical="center"/>
      <protection locked="0"/>
    </xf>
    <xf numFmtId="0" fontId="17" fillId="3" borderId="84" xfId="3" applyFont="1" applyFill="1" applyBorder="1" applyAlignment="1" applyProtection="1">
      <alignment horizontal="center" vertical="center"/>
    </xf>
    <xf numFmtId="0" fontId="17" fillId="3" borderId="27" xfId="3" applyFont="1" applyFill="1" applyBorder="1" applyAlignment="1" applyProtection="1">
      <alignment horizontal="center" vertical="center"/>
    </xf>
    <xf numFmtId="49" fontId="9" fillId="0" borderId="27" xfId="3" applyNumberFormat="1" applyFont="1" applyFill="1" applyBorder="1" applyAlignment="1" applyProtection="1">
      <alignment horizontal="center" vertical="center" shrinkToFit="1"/>
      <protection locked="0"/>
    </xf>
    <xf numFmtId="49" fontId="9" fillId="0" borderId="37" xfId="3" applyNumberFormat="1" applyFont="1" applyFill="1" applyBorder="1" applyAlignment="1" applyProtection="1">
      <alignment horizontal="center" vertical="center" shrinkToFit="1"/>
      <protection locked="0"/>
    </xf>
    <xf numFmtId="0" fontId="17" fillId="3" borderId="57" xfId="3" applyFont="1" applyFill="1" applyBorder="1" applyAlignment="1" applyProtection="1">
      <alignment horizontal="center" vertical="center" wrapText="1"/>
      <protection locked="0"/>
    </xf>
    <xf numFmtId="0" fontId="17" fillId="3" borderId="35" xfId="3" applyFont="1" applyFill="1" applyBorder="1" applyAlignment="1" applyProtection="1">
      <alignment horizontal="center" vertical="center" wrapText="1"/>
      <protection locked="0"/>
    </xf>
    <xf numFmtId="0" fontId="17" fillId="3" borderId="90" xfId="3" applyFont="1" applyFill="1" applyBorder="1" applyAlignment="1" applyProtection="1">
      <alignment horizontal="center" vertical="center" wrapText="1"/>
      <protection locked="0"/>
    </xf>
    <xf numFmtId="0" fontId="8" fillId="0" borderId="6" xfId="0" applyFont="1" applyFill="1" applyBorder="1" applyAlignment="1">
      <alignment vertical="center"/>
    </xf>
    <xf numFmtId="38" fontId="34" fillId="5" borderId="53" xfId="1" applyFont="1" applyFill="1" applyBorder="1" applyAlignment="1" applyProtection="1">
      <alignment horizontal="right" vertical="center" shrinkToFit="1"/>
    </xf>
    <xf numFmtId="38" fontId="34" fillId="5" borderId="49" xfId="1" applyFont="1" applyFill="1" applyBorder="1" applyAlignment="1" applyProtection="1">
      <alignment horizontal="right" vertical="center" shrinkToFit="1"/>
    </xf>
    <xf numFmtId="177" fontId="34" fillId="0" borderId="49" xfId="2" applyNumberFormat="1" applyFont="1" applyFill="1" applyBorder="1" applyAlignment="1" applyProtection="1">
      <alignment horizontal="right" vertical="center" shrinkToFit="1"/>
      <protection locked="0"/>
    </xf>
    <xf numFmtId="177" fontId="34" fillId="0" borderId="93" xfId="2" applyNumberFormat="1" applyFont="1" applyFill="1" applyBorder="1" applyAlignment="1" applyProtection="1">
      <alignment horizontal="right" vertical="center" shrinkToFit="1"/>
      <protection locked="0"/>
    </xf>
    <xf numFmtId="0" fontId="11" fillId="3" borderId="114" xfId="2" applyFont="1" applyFill="1" applyBorder="1" applyAlignment="1" applyProtection="1">
      <alignment horizontal="center" vertical="center" shrinkToFit="1"/>
    </xf>
    <xf numFmtId="0" fontId="11" fillId="3" borderId="33" xfId="2" applyFont="1" applyFill="1" applyBorder="1" applyAlignment="1" applyProtection="1">
      <alignment horizontal="center" vertical="center" shrinkToFit="1"/>
    </xf>
    <xf numFmtId="0" fontId="9" fillId="0" borderId="53" xfId="3" applyFont="1" applyFill="1" applyBorder="1" applyAlignment="1" applyProtection="1">
      <alignment horizontal="center" vertical="center"/>
      <protection locked="0"/>
    </xf>
    <xf numFmtId="0" fontId="9" fillId="0" borderId="49" xfId="3" applyFont="1" applyFill="1" applyBorder="1" applyAlignment="1" applyProtection="1">
      <alignment horizontal="center" vertical="center"/>
      <protection locked="0"/>
    </xf>
    <xf numFmtId="0" fontId="34" fillId="0" borderId="58" xfId="2" applyFont="1" applyFill="1" applyBorder="1" applyAlignment="1" applyProtection="1">
      <alignment horizontal="center" vertical="center" shrinkToFit="1"/>
      <protection locked="0"/>
    </xf>
    <xf numFmtId="0" fontId="34" fillId="0" borderId="49" xfId="2" applyFont="1" applyFill="1" applyBorder="1" applyAlignment="1" applyProtection="1">
      <alignment horizontal="center" vertical="center" shrinkToFit="1"/>
      <protection locked="0"/>
    </xf>
    <xf numFmtId="0" fontId="11" fillId="3" borderId="42" xfId="2" applyFont="1" applyFill="1" applyBorder="1" applyAlignment="1" applyProtection="1">
      <alignment horizontal="center" vertical="center" shrinkToFit="1"/>
    </xf>
    <xf numFmtId="0" fontId="34" fillId="0" borderId="57" xfId="2" applyFont="1" applyFill="1" applyBorder="1" applyAlignment="1" applyProtection="1">
      <alignment horizontal="center" vertical="center" shrinkToFit="1"/>
      <protection locked="0"/>
    </xf>
    <xf numFmtId="0" fontId="34" fillId="0" borderId="35" xfId="2" applyFont="1" applyFill="1" applyBorder="1" applyAlignment="1" applyProtection="1">
      <alignment horizontal="center" vertical="center" shrinkToFit="1"/>
      <protection locked="0"/>
    </xf>
    <xf numFmtId="0" fontId="11" fillId="3" borderId="115" xfId="2" applyFont="1" applyFill="1" applyBorder="1" applyAlignment="1" applyProtection="1">
      <alignment horizontal="center" vertical="center" shrinkToFit="1"/>
    </xf>
    <xf numFmtId="0" fontId="11" fillId="3" borderId="34" xfId="2" applyFont="1" applyFill="1" applyBorder="1" applyAlignment="1" applyProtection="1">
      <alignment horizontal="center" vertical="center" shrinkToFit="1"/>
    </xf>
    <xf numFmtId="0" fontId="34" fillId="0" borderId="53" xfId="2" applyFont="1" applyFill="1" applyBorder="1" applyAlignment="1" applyProtection="1">
      <alignment horizontal="left" vertical="center" shrinkToFit="1"/>
      <protection locked="0"/>
    </xf>
    <xf numFmtId="0" fontId="34" fillId="0" borderId="49" xfId="2" applyFont="1" applyFill="1" applyBorder="1" applyAlignment="1" applyProtection="1">
      <alignment horizontal="left" vertical="center" shrinkToFit="1"/>
      <protection locked="0"/>
    </xf>
    <xf numFmtId="0" fontId="34" fillId="0" borderId="93" xfId="2" applyFont="1" applyFill="1" applyBorder="1" applyAlignment="1" applyProtection="1">
      <alignment horizontal="left" vertical="center" shrinkToFit="1"/>
      <protection locked="0"/>
    </xf>
    <xf numFmtId="38" fontId="34" fillId="0" borderId="53" xfId="1" applyFont="1" applyFill="1" applyBorder="1" applyAlignment="1" applyProtection="1">
      <alignment horizontal="right" vertical="center" shrinkToFit="1"/>
      <protection locked="0"/>
    </xf>
    <xf numFmtId="38" fontId="34" fillId="0" borderId="49" xfId="1" applyFont="1" applyFill="1" applyBorder="1" applyAlignment="1" applyProtection="1">
      <alignment horizontal="right" vertical="center" shrinkToFit="1"/>
      <protection locked="0"/>
    </xf>
    <xf numFmtId="38" fontId="34" fillId="0" borderId="99" xfId="1" applyFont="1" applyFill="1" applyBorder="1" applyAlignment="1" applyProtection="1">
      <alignment horizontal="right" vertical="center" shrinkToFit="1"/>
      <protection locked="0"/>
    </xf>
    <xf numFmtId="38" fontId="34" fillId="0" borderId="35" xfId="1" applyFont="1" applyFill="1" applyBorder="1" applyAlignment="1" applyProtection="1">
      <alignment horizontal="right" vertical="center" shrinkToFit="1"/>
      <protection locked="0"/>
    </xf>
    <xf numFmtId="0" fontId="11" fillId="3" borderId="121" xfId="2" applyFont="1" applyFill="1" applyBorder="1" applyAlignment="1" applyProtection="1">
      <alignment horizontal="center" vertical="center" shrinkToFit="1"/>
    </xf>
    <xf numFmtId="0" fontId="11" fillId="3" borderId="10" xfId="2" applyFont="1" applyFill="1" applyBorder="1" applyAlignment="1" applyProtection="1">
      <alignment horizontal="center" vertical="center" shrinkToFit="1"/>
    </xf>
    <xf numFmtId="0" fontId="11" fillId="3" borderId="85" xfId="2" applyFont="1" applyFill="1" applyBorder="1" applyAlignment="1" applyProtection="1">
      <alignment horizontal="center" vertical="center" shrinkToFit="1"/>
    </xf>
    <xf numFmtId="0" fontId="12" fillId="3" borderId="33" xfId="2" applyFont="1" applyFill="1" applyBorder="1" applyAlignment="1" applyProtection="1">
      <alignment horizontal="center" vertical="center" shrinkToFit="1"/>
    </xf>
    <xf numFmtId="0" fontId="12" fillId="3" borderId="115" xfId="2" applyFont="1" applyFill="1" applyBorder="1" applyAlignment="1" applyProtection="1">
      <alignment horizontal="center" vertical="center" shrinkToFit="1"/>
    </xf>
    <xf numFmtId="0" fontId="9" fillId="0" borderId="99" xfId="3" applyFont="1" applyFill="1" applyBorder="1" applyAlignment="1" applyProtection="1">
      <alignment horizontal="center" vertical="center"/>
      <protection locked="0"/>
    </xf>
    <xf numFmtId="177" fontId="34" fillId="0" borderId="35" xfId="2" applyNumberFormat="1" applyFont="1" applyFill="1" applyBorder="1" applyAlignment="1" applyProtection="1">
      <alignment horizontal="right" vertical="center" shrinkToFit="1"/>
      <protection locked="0"/>
    </xf>
    <xf numFmtId="177" fontId="34" fillId="0" borderId="90" xfId="2" applyNumberFormat="1" applyFont="1" applyFill="1" applyBorder="1" applyAlignment="1" applyProtection="1">
      <alignment horizontal="right" vertical="center" shrinkToFit="1"/>
      <protection locked="0"/>
    </xf>
    <xf numFmtId="0" fontId="34" fillId="0" borderId="99" xfId="2" applyFont="1" applyFill="1" applyBorder="1" applyAlignment="1" applyProtection="1">
      <alignment horizontal="left" vertical="center" shrinkToFit="1"/>
      <protection locked="0"/>
    </xf>
    <xf numFmtId="0" fontId="34" fillId="0" borderId="35" xfId="2" applyFont="1" applyFill="1" applyBorder="1" applyAlignment="1" applyProtection="1">
      <alignment horizontal="left" vertical="center" shrinkToFit="1"/>
      <protection locked="0"/>
    </xf>
    <xf numFmtId="0" fontId="34" fillId="0" borderId="90" xfId="2" applyFont="1" applyFill="1" applyBorder="1" applyAlignment="1" applyProtection="1">
      <alignment horizontal="left" vertical="center" shrinkToFit="1"/>
      <protection locked="0"/>
    </xf>
    <xf numFmtId="38" fontId="34" fillId="5" borderId="99" xfId="1" applyFont="1" applyFill="1" applyBorder="1" applyAlignment="1" applyProtection="1">
      <alignment horizontal="right" vertical="center" shrinkToFit="1"/>
    </xf>
    <xf numFmtId="38" fontId="34" fillId="5" borderId="35" xfId="1" applyFont="1" applyFill="1" applyBorder="1" applyAlignment="1" applyProtection="1">
      <alignment horizontal="right" vertical="center" shrinkToFit="1"/>
    </xf>
    <xf numFmtId="0" fontId="11" fillId="3" borderId="58" xfId="2" applyFont="1" applyFill="1" applyBorder="1" applyAlignment="1" applyProtection="1">
      <alignment horizontal="center" vertical="center" shrinkToFit="1"/>
    </xf>
    <xf numFmtId="0" fontId="11" fillId="3" borderId="49" xfId="2" applyFont="1" applyFill="1" applyBorder="1" applyAlignment="1" applyProtection="1">
      <alignment horizontal="center" vertical="center" shrinkToFit="1"/>
    </xf>
    <xf numFmtId="0" fontId="11" fillId="3" borderId="93" xfId="2" applyFont="1" applyFill="1" applyBorder="1" applyAlignment="1" applyProtection="1">
      <alignment horizontal="center" vertical="center" shrinkToFit="1"/>
    </xf>
    <xf numFmtId="0" fontId="34" fillId="5" borderId="53" xfId="2" applyFont="1" applyFill="1" applyBorder="1" applyAlignment="1" applyProtection="1">
      <alignment vertical="center" shrinkToFit="1"/>
    </xf>
    <xf numFmtId="0" fontId="34" fillId="5" borderId="49" xfId="2" applyFont="1" applyFill="1" applyBorder="1" applyAlignment="1" applyProtection="1">
      <alignment vertical="center" shrinkToFit="1"/>
    </xf>
    <xf numFmtId="0" fontId="34" fillId="5" borderId="93" xfId="2" applyFont="1" applyFill="1" applyBorder="1" applyAlignment="1" applyProtection="1">
      <alignment vertical="center" shrinkToFit="1"/>
    </xf>
    <xf numFmtId="180" fontId="34" fillId="5" borderId="53" xfId="2" applyNumberFormat="1" applyFont="1" applyFill="1" applyBorder="1" applyAlignment="1" applyProtection="1">
      <alignment vertical="center" shrinkToFit="1"/>
    </xf>
    <xf numFmtId="180" fontId="34" fillId="5" borderId="49" xfId="2" applyNumberFormat="1" applyFont="1" applyFill="1" applyBorder="1" applyAlignment="1" applyProtection="1">
      <alignment vertical="center" shrinkToFit="1"/>
    </xf>
    <xf numFmtId="180" fontId="34" fillId="5" borderId="93" xfId="2" applyNumberFormat="1" applyFont="1" applyFill="1" applyBorder="1" applyAlignment="1" applyProtection="1">
      <alignment vertical="center" shrinkToFit="1"/>
    </xf>
    <xf numFmtId="0" fontId="11" fillId="3" borderId="119" xfId="2" applyFont="1" applyFill="1" applyBorder="1" applyAlignment="1" applyProtection="1">
      <alignment horizontal="center" vertical="center" shrinkToFit="1"/>
    </xf>
    <xf numFmtId="0" fontId="11" fillId="3" borderId="74" xfId="2" applyFont="1" applyFill="1" applyBorder="1" applyAlignment="1" applyProtection="1">
      <alignment horizontal="center" vertical="center" shrinkToFit="1"/>
    </xf>
    <xf numFmtId="0" fontId="11" fillId="3" borderId="122" xfId="2" applyFont="1" applyFill="1" applyBorder="1" applyAlignment="1" applyProtection="1">
      <alignment horizontal="center" vertical="center" shrinkToFit="1"/>
    </xf>
    <xf numFmtId="38" fontId="34" fillId="5" borderId="123" xfId="1" applyFont="1" applyFill="1" applyBorder="1" applyAlignment="1" applyProtection="1">
      <alignment vertical="center" shrinkToFit="1"/>
    </xf>
    <xf numFmtId="38" fontId="34" fillId="5" borderId="47" xfId="1" applyFont="1" applyFill="1" applyBorder="1" applyAlignment="1" applyProtection="1">
      <alignment vertical="center" shrinkToFit="1"/>
    </xf>
    <xf numFmtId="38" fontId="34" fillId="0" borderId="116" xfId="1" applyFont="1" applyFill="1" applyBorder="1" applyAlignment="1" applyProtection="1">
      <alignment vertical="center" shrinkToFit="1"/>
      <protection locked="0"/>
    </xf>
    <xf numFmtId="38" fontId="34" fillId="0" borderId="113" xfId="1" applyFont="1" applyFill="1" applyBorder="1" applyAlignment="1" applyProtection="1">
      <alignment vertical="center" shrinkToFit="1"/>
      <protection locked="0"/>
    </xf>
    <xf numFmtId="38" fontId="34" fillId="0" borderId="53" xfId="1" applyFont="1" applyFill="1" applyBorder="1" applyAlignment="1" applyProtection="1">
      <alignment vertical="center" shrinkToFit="1"/>
      <protection locked="0"/>
    </xf>
    <xf numFmtId="38" fontId="34" fillId="0" borderId="49" xfId="1" applyFont="1" applyFill="1" applyBorder="1" applyAlignment="1" applyProtection="1">
      <alignment vertical="center" shrinkToFit="1"/>
      <protection locked="0"/>
    </xf>
    <xf numFmtId="0" fontId="15" fillId="0" borderId="0" xfId="2" applyFont="1" applyFill="1" applyAlignment="1">
      <alignment horizontal="center" vertical="center" wrapText="1"/>
    </xf>
    <xf numFmtId="0" fontId="13" fillId="0" borderId="0" xfId="2" applyFont="1" applyFill="1" applyAlignment="1">
      <alignment horizontal="center" vertical="center"/>
    </xf>
    <xf numFmtId="0" fontId="11" fillId="0" borderId="109" xfId="2" applyFont="1" applyFill="1" applyBorder="1" applyAlignment="1">
      <alignment horizontal="center" vertical="center"/>
    </xf>
    <xf numFmtId="14" fontId="9" fillId="5" borderId="110" xfId="3" applyNumberFormat="1" applyFont="1" applyFill="1" applyBorder="1" applyAlignment="1">
      <alignment horizontal="center" vertical="center"/>
    </xf>
    <xf numFmtId="14" fontId="9" fillId="5" borderId="2" xfId="3" applyNumberFormat="1" applyFont="1" applyFill="1" applyBorder="1" applyAlignment="1">
      <alignment horizontal="center" vertical="center"/>
    </xf>
    <xf numFmtId="14" fontId="9" fillId="5" borderId="111" xfId="3" applyNumberFormat="1" applyFont="1" applyFill="1" applyBorder="1" applyAlignment="1">
      <alignment horizontal="center" vertical="center"/>
    </xf>
    <xf numFmtId="14" fontId="9" fillId="5" borderId="3" xfId="3" applyNumberFormat="1" applyFont="1" applyFill="1" applyBorder="1" applyAlignment="1">
      <alignment horizontal="center" vertical="center"/>
    </xf>
    <xf numFmtId="180" fontId="17" fillId="5" borderId="71" xfId="3" applyNumberFormat="1" applyFont="1" applyFill="1" applyBorder="1" applyAlignment="1">
      <alignment horizontal="center" vertical="center" justifyLastLine="1" shrinkToFit="1"/>
    </xf>
    <xf numFmtId="180" fontId="17" fillId="5" borderId="72" xfId="3" applyNumberFormat="1" applyFont="1" applyFill="1" applyBorder="1" applyAlignment="1">
      <alignment horizontal="center" vertical="center" justifyLastLine="1" shrinkToFit="1"/>
    </xf>
    <xf numFmtId="180" fontId="17" fillId="5" borderId="73" xfId="3" applyNumberFormat="1" applyFont="1" applyFill="1" applyBorder="1" applyAlignment="1">
      <alignment horizontal="center" vertical="center" justifyLastLine="1" shrinkToFit="1"/>
    </xf>
    <xf numFmtId="0" fontId="17" fillId="3" borderId="71" xfId="3" applyFont="1" applyFill="1" applyBorder="1" applyAlignment="1">
      <alignment horizontal="center" vertical="center" wrapText="1"/>
    </xf>
    <xf numFmtId="0" fontId="17" fillId="3" borderId="73" xfId="3" applyFont="1" applyFill="1" applyBorder="1" applyAlignment="1">
      <alignment horizontal="center" vertical="center" wrapText="1"/>
    </xf>
    <xf numFmtId="0" fontId="9" fillId="0" borderId="35" xfId="3" applyFont="1" applyFill="1" applyBorder="1" applyAlignment="1" applyProtection="1">
      <alignment vertical="center"/>
      <protection locked="0"/>
    </xf>
    <xf numFmtId="0" fontId="14" fillId="0" borderId="1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7" fillId="3" borderId="28" xfId="3" applyFont="1" applyFill="1" applyBorder="1" applyAlignment="1" applyProtection="1">
      <alignment horizontal="center" vertical="center" wrapText="1" shrinkToFit="1"/>
      <protection locked="0"/>
    </xf>
    <xf numFmtId="0" fontId="17" fillId="3" borderId="72" xfId="3" applyFont="1" applyFill="1" applyBorder="1" applyAlignment="1" applyProtection="1">
      <alignment horizontal="center" vertical="center" wrapText="1" shrinkToFit="1"/>
      <protection locked="0"/>
    </xf>
    <xf numFmtId="0" fontId="17" fillId="3" borderId="29" xfId="3" applyFont="1" applyFill="1" applyBorder="1" applyAlignment="1" applyProtection="1">
      <alignment horizontal="center" vertical="center" wrapText="1" shrinkToFit="1"/>
      <protection locked="0"/>
    </xf>
    <xf numFmtId="178" fontId="9" fillId="0" borderId="79" xfId="3" applyNumberFormat="1" applyFont="1" applyFill="1" applyBorder="1" applyAlignment="1" applyProtection="1">
      <alignment horizontal="center" vertical="center" shrinkToFit="1"/>
      <protection locked="0"/>
    </xf>
    <xf numFmtId="178" fontId="9" fillId="0" borderId="4" xfId="3" applyNumberFormat="1" applyFont="1" applyFill="1" applyBorder="1" applyAlignment="1" applyProtection="1">
      <alignment horizontal="center" vertical="center" shrinkToFit="1"/>
      <protection locked="0"/>
    </xf>
    <xf numFmtId="178" fontId="9" fillId="0" borderId="80" xfId="3" applyNumberFormat="1" applyFont="1" applyFill="1" applyBorder="1" applyAlignment="1" applyProtection="1">
      <alignment horizontal="center" vertical="center" shrinkToFit="1"/>
      <protection locked="0"/>
    </xf>
    <xf numFmtId="0" fontId="9" fillId="3" borderId="72" xfId="3" applyNumberFormat="1" applyFont="1" applyFill="1" applyBorder="1" applyAlignment="1" applyProtection="1">
      <alignment horizontal="center" vertical="center" shrinkToFit="1"/>
      <protection locked="0"/>
    </xf>
    <xf numFmtId="0" fontId="9" fillId="3" borderId="19" xfId="3" applyNumberFormat="1" applyFont="1" applyFill="1" applyBorder="1" applyAlignment="1" applyProtection="1">
      <alignment horizontal="center" vertical="center" shrinkToFit="1"/>
      <protection locked="0"/>
    </xf>
    <xf numFmtId="0" fontId="17" fillId="3" borderId="96" xfId="3" applyFont="1" applyFill="1" applyBorder="1" applyAlignment="1" applyProtection="1">
      <alignment horizontal="center" vertical="center"/>
      <protection locked="0"/>
    </xf>
    <xf numFmtId="0" fontId="17" fillId="3" borderId="82" xfId="3" applyFont="1" applyFill="1" applyBorder="1" applyAlignment="1" applyProtection="1">
      <alignment horizontal="center" vertical="center"/>
      <protection locked="0"/>
    </xf>
    <xf numFmtId="181" fontId="9" fillId="0" borderId="10" xfId="3" applyNumberFormat="1" applyFont="1" applyFill="1" applyBorder="1" applyAlignment="1" applyProtection="1">
      <alignment horizontal="center" vertical="center" wrapText="1"/>
      <protection locked="0"/>
    </xf>
    <xf numFmtId="49" fontId="17" fillId="3" borderId="9" xfId="3" applyNumberFormat="1" applyFont="1" applyFill="1" applyBorder="1" applyAlignment="1" applyProtection="1">
      <alignment horizontal="center" vertical="center" wrapText="1"/>
      <protection locked="0"/>
    </xf>
    <xf numFmtId="49" fontId="17" fillId="3" borderId="10" xfId="3" applyNumberFormat="1" applyFont="1" applyFill="1" applyBorder="1" applyAlignment="1" applyProtection="1">
      <alignment horizontal="center" vertical="center" wrapText="1"/>
      <protection locked="0"/>
    </xf>
    <xf numFmtId="49" fontId="17" fillId="3" borderId="85" xfId="3" applyNumberFormat="1" applyFont="1" applyFill="1" applyBorder="1" applyAlignment="1" applyProtection="1">
      <alignment horizontal="center" vertical="center" wrapText="1"/>
      <protection locked="0"/>
    </xf>
    <xf numFmtId="49" fontId="18" fillId="0" borderId="10" xfId="3" applyNumberFormat="1" applyFont="1" applyFill="1" applyBorder="1" applyAlignment="1" applyProtection="1">
      <alignment horizontal="center" vertical="center"/>
      <protection locked="0"/>
    </xf>
    <xf numFmtId="178" fontId="9" fillId="0" borderId="33" xfId="3" applyNumberFormat="1" applyFont="1" applyFill="1" applyBorder="1" applyAlignment="1" applyProtection="1">
      <alignment horizontal="center" vertical="center" wrapText="1"/>
      <protection locked="0"/>
    </xf>
    <xf numFmtId="180" fontId="17" fillId="5" borderId="0" xfId="3" applyNumberFormat="1" applyFont="1" applyFill="1" applyAlignment="1">
      <alignment horizontal="right" vertical="center" shrinkToFit="1"/>
    </xf>
    <xf numFmtId="0" fontId="8" fillId="0" borderId="21" xfId="0" applyFont="1" applyFill="1" applyBorder="1" applyAlignment="1">
      <alignment vertical="center"/>
    </xf>
    <xf numFmtId="0" fontId="8" fillId="0" borderId="55" xfId="0" applyFont="1" applyFill="1" applyBorder="1" applyAlignment="1">
      <alignment vertical="center"/>
    </xf>
    <xf numFmtId="0" fontId="8" fillId="0" borderId="92" xfId="0" applyFont="1" applyFill="1" applyBorder="1" applyAlignment="1">
      <alignment vertical="center"/>
    </xf>
    <xf numFmtId="0" fontId="34" fillId="0" borderId="59" xfId="2" applyFont="1" applyFill="1" applyBorder="1" applyAlignment="1" applyProtection="1">
      <alignment horizontal="center" vertical="center" shrinkToFit="1"/>
      <protection locked="0"/>
    </xf>
    <xf numFmtId="0" fontId="34" fillId="0" borderId="60" xfId="2" applyFont="1" applyFill="1" applyBorder="1" applyAlignment="1" applyProtection="1">
      <alignment horizontal="center" vertical="center" shrinkToFit="1"/>
      <protection locked="0"/>
    </xf>
    <xf numFmtId="38" fontId="34" fillId="5" borderId="47" xfId="1" applyFont="1" applyFill="1" applyBorder="1" applyAlignment="1" applyProtection="1">
      <alignment horizontal="right" vertical="center" shrinkToFit="1"/>
    </xf>
    <xf numFmtId="38" fontId="29" fillId="5" borderId="2" xfId="1" applyFont="1" applyFill="1" applyBorder="1" applyAlignment="1" applyProtection="1">
      <alignment horizontal="right" vertical="center"/>
    </xf>
    <xf numFmtId="38" fontId="34" fillId="0" borderId="100" xfId="1" applyFont="1" applyFill="1" applyBorder="1" applyAlignment="1" applyProtection="1">
      <alignment horizontal="right" vertical="center" shrinkToFit="1"/>
      <protection locked="0"/>
    </xf>
    <xf numFmtId="38" fontId="34" fillId="0" borderId="60" xfId="1" applyFont="1" applyFill="1" applyBorder="1" applyAlignment="1" applyProtection="1">
      <alignment horizontal="right" vertical="center" shrinkToFit="1"/>
      <protection locked="0"/>
    </xf>
    <xf numFmtId="0" fontId="9" fillId="0" borderId="100" xfId="3" applyFont="1" applyFill="1" applyBorder="1" applyAlignment="1" applyProtection="1">
      <alignment horizontal="center" vertical="center"/>
      <protection locked="0"/>
    </xf>
    <xf numFmtId="0" fontId="9" fillId="0" borderId="60" xfId="3" applyFont="1" applyFill="1" applyBorder="1" applyAlignment="1" applyProtection="1">
      <alignment horizontal="center" vertical="center"/>
      <protection locked="0"/>
    </xf>
    <xf numFmtId="0" fontId="34" fillId="0" borderId="100" xfId="2" applyFont="1" applyFill="1" applyBorder="1" applyAlignment="1" applyProtection="1">
      <alignment horizontal="left" vertical="center" shrinkToFit="1"/>
      <protection locked="0"/>
    </xf>
    <xf numFmtId="0" fontId="34" fillId="0" borderId="60" xfId="2" applyFont="1" applyFill="1" applyBorder="1" applyAlignment="1" applyProtection="1">
      <alignment horizontal="left" vertical="center" shrinkToFit="1"/>
      <protection locked="0"/>
    </xf>
    <xf numFmtId="0" fontId="34" fillId="0" borderId="101" xfId="2" applyFont="1" applyFill="1" applyBorder="1" applyAlignment="1" applyProtection="1">
      <alignment horizontal="left" vertical="center" shrinkToFit="1"/>
      <protection locked="0"/>
    </xf>
    <xf numFmtId="0" fontId="11" fillId="3" borderId="46" xfId="2" applyFont="1" applyFill="1" applyBorder="1" applyAlignment="1" applyProtection="1">
      <alignment horizontal="right" vertical="center" shrinkToFit="1"/>
    </xf>
    <xf numFmtId="0" fontId="11" fillId="3" borderId="47" xfId="2" applyFont="1" applyFill="1" applyBorder="1" applyAlignment="1" applyProtection="1">
      <alignment horizontal="right" vertical="center" shrinkToFit="1"/>
    </xf>
    <xf numFmtId="0" fontId="15" fillId="0" borderId="1" xfId="2" applyFont="1" applyFill="1" applyBorder="1" applyAlignment="1" applyProtection="1">
      <alignment horizontal="center" vertical="center"/>
    </xf>
    <xf numFmtId="0" fontId="15" fillId="0" borderId="2" xfId="2" applyFont="1" applyFill="1" applyBorder="1" applyAlignment="1" applyProtection="1">
      <alignment horizontal="center" vertical="center"/>
    </xf>
    <xf numFmtId="38" fontId="34" fillId="5" borderId="100" xfId="1" applyFont="1" applyFill="1" applyBorder="1" applyAlignment="1" applyProtection="1">
      <alignment horizontal="right" vertical="center" shrinkToFit="1"/>
    </xf>
    <xf numFmtId="38" fontId="34" fillId="5" borderId="60" xfId="1" applyFont="1" applyFill="1" applyBorder="1" applyAlignment="1" applyProtection="1">
      <alignment horizontal="right" vertical="center" shrinkToFit="1"/>
    </xf>
    <xf numFmtId="177" fontId="34" fillId="0" borderId="60" xfId="2" applyNumberFormat="1" applyFont="1" applyFill="1" applyBorder="1" applyAlignment="1" applyProtection="1">
      <alignment horizontal="right" vertical="center" shrinkToFit="1"/>
      <protection locked="0"/>
    </xf>
    <xf numFmtId="177" fontId="34" fillId="0" borderId="101" xfId="2" applyNumberFormat="1" applyFont="1" applyFill="1" applyBorder="1" applyAlignment="1" applyProtection="1">
      <alignment horizontal="right" vertical="center" shrinkToFit="1"/>
      <protection locked="0"/>
    </xf>
    <xf numFmtId="38" fontId="34" fillId="5" borderId="49" xfId="1" applyFont="1" applyFill="1" applyBorder="1" applyAlignment="1" applyProtection="1">
      <alignment vertical="center" shrinkToFit="1"/>
    </xf>
    <xf numFmtId="38" fontId="34" fillId="0" borderId="125" xfId="1" applyFont="1" applyFill="1" applyBorder="1" applyAlignment="1" applyProtection="1">
      <alignment vertical="center" shrinkToFit="1"/>
      <protection locked="0"/>
    </xf>
    <xf numFmtId="38" fontId="34" fillId="0" borderId="75" xfId="1" applyFont="1" applyFill="1" applyBorder="1" applyAlignment="1" applyProtection="1">
      <alignment vertical="center" shrinkToFit="1"/>
      <protection locked="0"/>
    </xf>
    <xf numFmtId="38" fontId="34" fillId="5" borderId="106" xfId="1" applyFont="1" applyFill="1" applyBorder="1" applyAlignment="1" applyProtection="1">
      <alignment vertical="center" shrinkToFit="1"/>
    </xf>
    <xf numFmtId="38" fontId="34" fillId="5" borderId="6" xfId="1" applyFont="1" applyFill="1" applyBorder="1" applyAlignment="1" applyProtection="1">
      <alignment vertical="center" shrinkToFit="1"/>
    </xf>
    <xf numFmtId="38" fontId="34" fillId="5" borderId="75" xfId="1" applyFont="1" applyFill="1" applyBorder="1" applyAlignment="1" applyProtection="1">
      <alignment vertical="center" shrinkToFit="1"/>
    </xf>
    <xf numFmtId="38" fontId="34" fillId="5" borderId="113" xfId="1" applyFont="1" applyFill="1" applyBorder="1" applyAlignment="1" applyProtection="1">
      <alignment vertical="center" shrinkToFit="1"/>
    </xf>
    <xf numFmtId="38" fontId="34" fillId="5" borderId="53" xfId="1" applyFont="1" applyFill="1" applyBorder="1" applyAlignment="1" applyProtection="1">
      <alignment vertical="center" shrinkToFit="1"/>
    </xf>
    <xf numFmtId="38" fontId="34" fillId="0" borderId="99" xfId="1" applyFont="1" applyFill="1" applyBorder="1" applyAlignment="1" applyProtection="1">
      <alignment vertical="center" shrinkToFit="1"/>
      <protection locked="0"/>
    </xf>
    <xf numFmtId="38" fontId="34" fillId="0" borderId="35" xfId="1" applyFont="1" applyFill="1" applyBorder="1" applyAlignment="1" applyProtection="1">
      <alignment vertical="center" shrinkToFit="1"/>
      <protection locked="0"/>
    </xf>
    <xf numFmtId="38" fontId="34" fillId="5" borderId="35" xfId="1" applyFont="1" applyFill="1" applyBorder="1" applyAlignment="1" applyProtection="1">
      <alignment vertical="center" shrinkToFit="1"/>
    </xf>
    <xf numFmtId="0" fontId="2" fillId="3" borderId="108" xfId="2" applyFont="1" applyFill="1" applyBorder="1" applyAlignment="1">
      <alignment horizontal="center" vertical="center"/>
    </xf>
    <xf numFmtId="0" fontId="2" fillId="3" borderId="109" xfId="2" applyFont="1" applyFill="1" applyBorder="1" applyAlignment="1">
      <alignment horizontal="center" vertical="center"/>
    </xf>
    <xf numFmtId="0" fontId="11" fillId="3" borderId="45" xfId="2" applyFont="1" applyFill="1" applyBorder="1" applyAlignment="1" applyProtection="1">
      <alignment horizontal="center" vertical="center" shrinkToFit="1"/>
    </xf>
    <xf numFmtId="0" fontId="11" fillId="3" borderId="40" xfId="2" applyFont="1" applyFill="1" applyBorder="1" applyAlignment="1" applyProtection="1">
      <alignment horizontal="center" vertical="center" shrinkToFit="1"/>
    </xf>
    <xf numFmtId="0" fontId="17" fillId="5" borderId="17" xfId="3" applyFont="1" applyFill="1" applyBorder="1" applyAlignment="1">
      <alignment horizontal="center" vertical="center" shrinkToFit="1"/>
    </xf>
    <xf numFmtId="38" fontId="38" fillId="8" borderId="53" xfId="1" applyFont="1" applyFill="1" applyBorder="1" applyProtection="1">
      <alignment vertical="center"/>
    </xf>
    <xf numFmtId="38" fontId="38" fillId="8" borderId="49" xfId="1" applyFont="1" applyFill="1" applyBorder="1" applyProtection="1">
      <alignment vertical="center"/>
    </xf>
    <xf numFmtId="0" fontId="39" fillId="0" borderId="6" xfId="0" applyFont="1" applyFill="1" applyBorder="1" applyAlignment="1">
      <alignment horizontal="right" vertical="center" shrinkToFit="1"/>
    </xf>
    <xf numFmtId="0" fontId="31" fillId="0" borderId="0" xfId="2" applyFont="1" applyFill="1" applyAlignment="1" applyProtection="1">
      <alignment horizontal="center" vertical="center" wrapText="1"/>
    </xf>
    <xf numFmtId="0" fontId="11" fillId="3" borderId="46" xfId="2" applyFont="1" applyFill="1" applyBorder="1" applyAlignment="1" applyProtection="1">
      <alignment horizontal="center" vertical="center" shrinkToFit="1"/>
    </xf>
    <xf numFmtId="0" fontId="11" fillId="3" borderId="47" xfId="2" applyFont="1" applyFill="1" applyBorder="1" applyAlignment="1" applyProtection="1">
      <alignment horizontal="center" vertical="center" shrinkToFit="1"/>
    </xf>
    <xf numFmtId="0" fontId="11" fillId="3" borderId="118" xfId="2" applyFont="1" applyFill="1" applyBorder="1" applyAlignment="1" applyProtection="1">
      <alignment horizontal="center" vertical="center" shrinkToFit="1"/>
    </xf>
    <xf numFmtId="38" fontId="34" fillId="5" borderId="99" xfId="1" applyFont="1" applyFill="1" applyBorder="1" applyAlignment="1" applyProtection="1">
      <alignment vertical="center" shrinkToFit="1"/>
    </xf>
    <xf numFmtId="38" fontId="34" fillId="5" borderId="100" xfId="1" applyFont="1" applyFill="1" applyBorder="1" applyAlignment="1" applyProtection="1">
      <alignment vertical="center" shrinkToFit="1"/>
    </xf>
    <xf numFmtId="38" fontId="34" fillId="5" borderId="60" xfId="1" applyFont="1" applyFill="1" applyBorder="1" applyAlignment="1" applyProtection="1">
      <alignment vertical="center" shrinkToFit="1"/>
    </xf>
    <xf numFmtId="0" fontId="11" fillId="3" borderId="76" xfId="2" applyFont="1" applyFill="1" applyBorder="1" applyAlignment="1" applyProtection="1">
      <alignment horizontal="center" vertical="center" shrinkToFit="1"/>
    </xf>
    <xf numFmtId="0" fontId="11" fillId="3" borderId="75" xfId="2" applyFont="1" applyFill="1" applyBorder="1" applyAlignment="1" applyProtection="1">
      <alignment horizontal="center" vertical="center" shrinkToFit="1"/>
    </xf>
    <xf numFmtId="0" fontId="11" fillId="3" borderId="124" xfId="2" applyFont="1" applyFill="1" applyBorder="1" applyAlignment="1" applyProtection="1">
      <alignment horizontal="center" vertical="center" shrinkToFit="1"/>
    </xf>
    <xf numFmtId="0" fontId="11" fillId="3" borderId="112" xfId="2" applyFont="1" applyFill="1" applyBorder="1" applyAlignment="1" applyProtection="1">
      <alignment horizontal="center" vertical="center" shrinkToFit="1"/>
    </xf>
    <xf numFmtId="0" fontId="11" fillId="3" borderId="113" xfId="2" applyFont="1" applyFill="1" applyBorder="1" applyAlignment="1" applyProtection="1">
      <alignment horizontal="center" vertical="center" shrinkToFit="1"/>
    </xf>
    <xf numFmtId="0" fontId="11" fillId="3" borderId="117" xfId="2" applyFont="1" applyFill="1" applyBorder="1" applyAlignment="1" applyProtection="1">
      <alignment horizontal="center" vertical="center" shrinkToFit="1"/>
    </xf>
    <xf numFmtId="38" fontId="37" fillId="5" borderId="14" xfId="1" applyFont="1" applyFill="1" applyBorder="1" applyAlignment="1" applyProtection="1">
      <alignment horizontal="right" vertical="center"/>
    </xf>
    <xf numFmtId="38" fontId="37" fillId="5" borderId="4" xfId="1" applyFont="1" applyFill="1" applyBorder="1" applyAlignment="1" applyProtection="1">
      <alignment horizontal="right" vertical="center"/>
    </xf>
    <xf numFmtId="38" fontId="37" fillId="5" borderId="13" xfId="1" applyFont="1" applyFill="1" applyBorder="1" applyAlignment="1" applyProtection="1">
      <alignment horizontal="right" vertical="center"/>
    </xf>
    <xf numFmtId="0" fontId="8" fillId="3" borderId="31" xfId="2" applyFont="1" applyFill="1" applyBorder="1" applyAlignment="1" applyProtection="1">
      <alignment horizontal="center" vertical="center" shrinkToFit="1"/>
    </xf>
    <xf numFmtId="0" fontId="8" fillId="3" borderId="17" xfId="2" applyFont="1" applyFill="1" applyBorder="1" applyAlignment="1" applyProtection="1">
      <alignment horizontal="center" vertical="center" shrinkToFit="1"/>
    </xf>
    <xf numFmtId="0" fontId="8" fillId="3" borderId="86" xfId="2" applyFont="1" applyFill="1" applyBorder="1" applyAlignment="1" applyProtection="1">
      <alignment horizontal="center" vertical="center" shrinkToFit="1"/>
    </xf>
    <xf numFmtId="0" fontId="8" fillId="3" borderId="14" xfId="2" applyFont="1" applyFill="1" applyBorder="1" applyAlignment="1" applyProtection="1">
      <alignment horizontal="center" vertical="center" shrinkToFit="1"/>
    </xf>
    <xf numFmtId="0" fontId="8" fillId="3" borderId="4" xfId="2" applyFont="1" applyFill="1" applyBorder="1" applyAlignment="1" applyProtection="1">
      <alignment horizontal="center" vertical="center" shrinkToFit="1"/>
    </xf>
    <xf numFmtId="0" fontId="8" fillId="3" borderId="80" xfId="2" applyFont="1" applyFill="1" applyBorder="1" applyAlignment="1" applyProtection="1">
      <alignment horizontal="center" vertical="center" shrinkToFit="1"/>
    </xf>
    <xf numFmtId="0" fontId="16" fillId="0" borderId="79" xfId="3" applyFont="1" applyBorder="1" applyAlignment="1" applyProtection="1">
      <alignment horizontal="left" vertical="center" wrapText="1" shrinkToFit="1"/>
      <protection locked="0"/>
    </xf>
    <xf numFmtId="0" fontId="16" fillId="0" borderId="4" xfId="3" applyFont="1" applyBorder="1" applyAlignment="1" applyProtection="1">
      <alignment horizontal="left" vertical="center" wrapText="1" shrinkToFit="1"/>
      <protection locked="0"/>
    </xf>
    <xf numFmtId="0" fontId="16" fillId="0" borderId="13" xfId="3" applyFont="1" applyBorder="1" applyAlignment="1" applyProtection="1">
      <alignment horizontal="left" vertical="center" wrapText="1" shrinkToFit="1"/>
      <protection locked="0"/>
    </xf>
    <xf numFmtId="0" fontId="18" fillId="0" borderId="131" xfId="3" applyFont="1" applyBorder="1" applyAlignment="1" applyProtection="1">
      <alignment horizontal="center" vertical="center" shrinkToFit="1"/>
      <protection locked="0"/>
    </xf>
    <xf numFmtId="0" fontId="18" fillId="0" borderId="25" xfId="3" applyFont="1" applyBorder="1" applyAlignment="1" applyProtection="1">
      <alignment horizontal="center" vertical="center" shrinkToFit="1"/>
      <protection locked="0"/>
    </xf>
    <xf numFmtId="0" fontId="18" fillId="0" borderId="140" xfId="3" applyFont="1" applyBorder="1" applyAlignment="1" applyProtection="1">
      <alignment horizontal="center" vertical="center" shrinkToFit="1"/>
      <protection locked="0"/>
    </xf>
    <xf numFmtId="0" fontId="18" fillId="0" borderId="142" xfId="3" applyFont="1" applyBorder="1" applyAlignment="1" applyProtection="1">
      <alignment horizontal="center" vertical="center" wrapText="1" shrinkToFit="1"/>
      <protection locked="0"/>
    </xf>
    <xf numFmtId="38" fontId="18" fillId="0" borderId="67" xfId="1" applyFont="1" applyFill="1" applyBorder="1" applyAlignment="1" applyProtection="1">
      <alignment horizontal="right" vertical="center" shrinkToFit="1"/>
      <protection locked="0"/>
    </xf>
    <xf numFmtId="38" fontId="18" fillId="0" borderId="68" xfId="1" applyFont="1" applyFill="1" applyBorder="1" applyAlignment="1" applyProtection="1">
      <alignment horizontal="right" vertical="center" shrinkToFit="1"/>
      <protection locked="0"/>
    </xf>
    <xf numFmtId="38" fontId="18" fillId="0" borderId="67" xfId="4" applyFont="1" applyFill="1" applyBorder="1" applyAlignment="1" applyProtection="1">
      <alignment horizontal="center" vertical="center" wrapText="1" shrinkToFit="1"/>
      <protection locked="0"/>
    </xf>
    <xf numFmtId="38" fontId="18" fillId="0" borderId="68" xfId="4" applyFont="1" applyFill="1" applyBorder="1" applyAlignment="1" applyProtection="1">
      <alignment horizontal="center" vertical="center" wrapText="1" shrinkToFit="1"/>
      <protection locked="0"/>
    </xf>
    <xf numFmtId="0" fontId="37" fillId="0" borderId="0" xfId="3" applyFont="1" applyAlignment="1" applyProtection="1">
      <alignment horizontal="center" vertical="center"/>
    </xf>
    <xf numFmtId="0" fontId="17" fillId="0" borderId="0" xfId="3" applyFont="1" applyAlignment="1" applyProtection="1">
      <alignment vertical="center"/>
    </xf>
    <xf numFmtId="0" fontId="2" fillId="0" borderId="31" xfId="0" applyFont="1" applyBorder="1" applyProtection="1">
      <alignment vertical="center"/>
    </xf>
    <xf numFmtId="0" fontId="2" fillId="0" borderId="17" xfId="0" applyFont="1" applyBorder="1" applyProtection="1">
      <alignment vertical="center"/>
    </xf>
    <xf numFmtId="0" fontId="2" fillId="0" borderId="18" xfId="0" applyFont="1" applyBorder="1" applyProtection="1">
      <alignment vertical="center"/>
    </xf>
    <xf numFmtId="0" fontId="2" fillId="0" borderId="92" xfId="0" applyFont="1" applyBorder="1" applyProtection="1">
      <alignment vertical="center"/>
    </xf>
    <xf numFmtId="0" fontId="2" fillId="0" borderId="0" xfId="0" applyFont="1" applyProtection="1">
      <alignment vertical="center"/>
    </xf>
    <xf numFmtId="0" fontId="2" fillId="0" borderId="21" xfId="0" applyFont="1" applyBorder="1" applyProtection="1">
      <alignment vertical="center"/>
    </xf>
    <xf numFmtId="0" fontId="37" fillId="0" borderId="92" xfId="3" applyFont="1" applyBorder="1" applyAlignment="1" applyProtection="1">
      <alignment horizontal="center" vertical="center"/>
    </xf>
    <xf numFmtId="0" fontId="37" fillId="0" borderId="21" xfId="3" applyFont="1" applyBorder="1" applyAlignment="1" applyProtection="1">
      <alignment horizontal="center" vertical="center"/>
    </xf>
    <xf numFmtId="38" fontId="18" fillId="5" borderId="27" xfId="1" applyFont="1" applyFill="1" applyBorder="1" applyAlignment="1" applyProtection="1">
      <alignment horizontal="right" vertical="center" shrinkToFit="1"/>
    </xf>
    <xf numFmtId="38" fontId="18" fillId="5" borderId="127" xfId="1" applyFont="1" applyFill="1" applyBorder="1" applyAlignment="1" applyProtection="1">
      <alignment horizontal="right" vertical="center" shrinkToFit="1"/>
    </xf>
    <xf numFmtId="38" fontId="18" fillId="0" borderId="14" xfId="4" applyFont="1" applyFill="1" applyBorder="1" applyAlignment="1" applyProtection="1">
      <alignment horizontal="right" vertical="center" shrinkToFit="1"/>
      <protection locked="0"/>
    </xf>
    <xf numFmtId="38" fontId="18" fillId="0" borderId="4" xfId="4" applyFont="1" applyFill="1" applyBorder="1" applyAlignment="1" applyProtection="1">
      <alignment horizontal="right" vertical="center" shrinkToFit="1"/>
      <protection locked="0"/>
    </xf>
    <xf numFmtId="38" fontId="18" fillId="0" borderId="13" xfId="4" applyFont="1" applyFill="1" applyBorder="1" applyAlignment="1" applyProtection="1">
      <alignment horizontal="right" vertical="center" shrinkToFit="1"/>
      <protection locked="0"/>
    </xf>
    <xf numFmtId="38" fontId="18" fillId="0" borderId="68" xfId="4" applyFont="1" applyFill="1" applyBorder="1" applyAlignment="1" applyProtection="1">
      <alignment horizontal="right" vertical="center" shrinkToFit="1"/>
      <protection locked="0"/>
    </xf>
    <xf numFmtId="38" fontId="18" fillId="0" borderId="143" xfId="4" applyFont="1" applyFill="1" applyBorder="1" applyAlignment="1" applyProtection="1">
      <alignment horizontal="right" vertical="center" shrinkToFit="1"/>
      <protection locked="0"/>
    </xf>
    <xf numFmtId="0" fontId="8" fillId="3" borderId="28" xfId="2" applyFont="1" applyFill="1" applyBorder="1" applyAlignment="1" applyProtection="1">
      <alignment horizontal="center" vertical="center" shrinkToFit="1"/>
    </xf>
    <xf numFmtId="0" fontId="8" fillId="3" borderId="72" xfId="2" applyFont="1" applyFill="1" applyBorder="1" applyAlignment="1" applyProtection="1">
      <alignment horizontal="center" vertical="center" shrinkToFit="1"/>
    </xf>
    <xf numFmtId="0" fontId="8" fillId="3" borderId="29" xfId="2" applyFont="1" applyFill="1" applyBorder="1" applyAlignment="1" applyProtection="1">
      <alignment horizontal="center" vertical="center" shrinkToFit="1"/>
    </xf>
    <xf numFmtId="38" fontId="29" fillId="5" borderId="30" xfId="2" applyNumberFormat="1" applyFont="1" applyFill="1" applyBorder="1" applyAlignment="1" applyProtection="1">
      <alignment horizontal="right" vertical="center" shrinkToFit="1"/>
    </xf>
    <xf numFmtId="38" fontId="29" fillId="5" borderId="72" xfId="2" applyNumberFormat="1" applyFont="1" applyFill="1" applyBorder="1" applyAlignment="1" applyProtection="1">
      <alignment horizontal="right" vertical="center" shrinkToFit="1"/>
    </xf>
    <xf numFmtId="0" fontId="16" fillId="0" borderId="0" xfId="3" applyFont="1" applyAlignment="1" applyProtection="1">
      <alignment horizontal="left" wrapText="1"/>
    </xf>
    <xf numFmtId="0" fontId="16" fillId="0" borderId="4" xfId="3" applyFont="1" applyBorder="1" applyAlignment="1" applyProtection="1">
      <alignment horizontal="left" wrapText="1"/>
    </xf>
    <xf numFmtId="0" fontId="25" fillId="3" borderId="31" xfId="3" applyFont="1" applyFill="1" applyBorder="1" applyAlignment="1" applyProtection="1">
      <alignment horizontal="center" vertical="center" shrinkToFit="1"/>
    </xf>
    <xf numFmtId="0" fontId="25" fillId="3" borderId="17" xfId="3" applyFont="1" applyFill="1" applyBorder="1" applyAlignment="1" applyProtection="1">
      <alignment horizontal="center" vertical="center" shrinkToFit="1"/>
    </xf>
    <xf numFmtId="0" fontId="25" fillId="3" borderId="139" xfId="3" applyFont="1" applyFill="1" applyBorder="1" applyAlignment="1" applyProtection="1">
      <alignment horizontal="center" vertical="center" shrinkToFit="1"/>
    </xf>
    <xf numFmtId="0" fontId="25" fillId="3" borderId="14" xfId="3" applyFont="1" applyFill="1" applyBorder="1" applyAlignment="1" applyProtection="1">
      <alignment horizontal="center" vertical="center" shrinkToFit="1"/>
    </xf>
    <xf numFmtId="0" fontId="25" fillId="3" borderId="4" xfId="3" applyFont="1" applyFill="1" applyBorder="1" applyAlignment="1" applyProtection="1">
      <alignment horizontal="center" vertical="center" shrinkToFit="1"/>
    </xf>
    <xf numFmtId="0" fontId="25" fillId="3" borderId="64" xfId="3" applyFont="1" applyFill="1" applyBorder="1" applyAlignment="1" applyProtection="1">
      <alignment horizontal="center" vertical="center" shrinkToFit="1"/>
    </xf>
    <xf numFmtId="0" fontId="25" fillId="3" borderId="71" xfId="3" applyFont="1" applyFill="1" applyBorder="1" applyAlignment="1" applyProtection="1">
      <alignment horizontal="center" vertical="center" shrinkToFit="1"/>
    </xf>
    <xf numFmtId="0" fontId="25" fillId="3" borderId="72" xfId="3" applyFont="1" applyFill="1" applyBorder="1" applyAlignment="1" applyProtection="1">
      <alignment horizontal="center" vertical="center" shrinkToFit="1"/>
    </xf>
    <xf numFmtId="0" fontId="25" fillId="3" borderId="73" xfId="3" applyFont="1" applyFill="1" applyBorder="1" applyAlignment="1" applyProtection="1">
      <alignment horizontal="center" vertical="center" shrinkToFit="1"/>
    </xf>
    <xf numFmtId="38" fontId="18" fillId="0" borderId="136" xfId="1" applyFont="1" applyFill="1" applyBorder="1" applyAlignment="1" applyProtection="1">
      <alignment horizontal="right" vertical="center" shrinkToFit="1"/>
      <protection locked="0"/>
    </xf>
    <xf numFmtId="38" fontId="18" fillId="0" borderId="120" xfId="1" applyFont="1" applyFill="1" applyBorder="1" applyAlignment="1" applyProtection="1">
      <alignment horizontal="right" vertical="center" shrinkToFit="1"/>
      <protection locked="0"/>
    </xf>
    <xf numFmtId="0" fontId="25" fillId="3" borderId="17" xfId="3" applyFont="1" applyFill="1" applyBorder="1" applyAlignment="1" applyProtection="1">
      <alignment horizontal="center" vertical="center" wrapText="1" shrinkToFit="1"/>
    </xf>
    <xf numFmtId="0" fontId="25" fillId="3" borderId="18" xfId="3" applyFont="1" applyFill="1" applyBorder="1" applyAlignment="1" applyProtection="1">
      <alignment horizontal="center" vertical="center" wrapText="1" shrinkToFit="1"/>
    </xf>
    <xf numFmtId="0" fontId="25" fillId="3" borderId="4" xfId="3" applyFont="1" applyFill="1" applyBorder="1" applyAlignment="1" applyProtection="1">
      <alignment horizontal="center" vertical="center" wrapText="1" shrinkToFit="1"/>
    </xf>
    <xf numFmtId="0" fontId="25" fillId="3" borderId="13" xfId="3" applyFont="1" applyFill="1" applyBorder="1" applyAlignment="1" applyProtection="1">
      <alignment horizontal="center" vertical="center" wrapText="1" shrinkToFit="1"/>
    </xf>
    <xf numFmtId="0" fontId="25" fillId="3" borderId="18" xfId="3" applyFont="1" applyFill="1" applyBorder="1" applyAlignment="1" applyProtection="1">
      <alignment horizontal="center" vertical="center" shrinkToFit="1"/>
    </xf>
    <xf numFmtId="0" fontId="25" fillId="3" borderId="13" xfId="3" applyFont="1" applyFill="1" applyBorder="1" applyAlignment="1" applyProtection="1">
      <alignment horizontal="center" vertical="center" shrinkToFit="1"/>
    </xf>
    <xf numFmtId="0" fontId="25" fillId="3" borderId="129" xfId="3" applyFont="1" applyFill="1" applyBorder="1" applyAlignment="1" applyProtection="1">
      <alignment horizontal="center" vertical="center" shrinkToFit="1"/>
    </xf>
    <xf numFmtId="0" fontId="25" fillId="3" borderId="102" xfId="3" applyFont="1" applyFill="1" applyBorder="1" applyAlignment="1" applyProtection="1">
      <alignment horizontal="center" vertical="center" shrinkToFit="1"/>
    </xf>
    <xf numFmtId="0" fontId="25" fillId="3" borderId="131" xfId="3" applyFont="1" applyFill="1" applyBorder="1" applyAlignment="1" applyProtection="1">
      <alignment horizontal="center" vertical="center" shrinkToFit="1"/>
    </xf>
    <xf numFmtId="0" fontId="25" fillId="3" borderId="25" xfId="3" applyFont="1" applyFill="1" applyBorder="1" applyAlignment="1" applyProtection="1">
      <alignment horizontal="center" vertical="center" shrinkToFit="1"/>
    </xf>
    <xf numFmtId="0" fontId="25" fillId="3" borderId="137" xfId="3" applyFont="1" applyFill="1" applyBorder="1" applyAlignment="1" applyProtection="1">
      <alignment horizontal="center" vertical="center" shrinkToFit="1"/>
    </xf>
    <xf numFmtId="0" fontId="25" fillId="3" borderId="140" xfId="3" applyFont="1" applyFill="1" applyBorder="1" applyAlignment="1" applyProtection="1">
      <alignment horizontal="center" vertical="center" shrinkToFit="1"/>
    </xf>
    <xf numFmtId="179" fontId="18" fillId="0" borderId="135" xfId="3" applyNumberFormat="1" applyFont="1" applyBorder="1" applyAlignment="1" applyProtection="1">
      <alignment horizontal="right" vertical="center" shrinkToFit="1"/>
      <protection locked="0"/>
    </xf>
    <xf numFmtId="38" fontId="18" fillId="0" borderId="136" xfId="4" applyFont="1" applyFill="1" applyBorder="1" applyAlignment="1" applyProtection="1">
      <alignment horizontal="center" vertical="center" wrapText="1" shrinkToFit="1"/>
      <protection locked="0"/>
    </xf>
    <xf numFmtId="38" fontId="18" fillId="0" borderId="120" xfId="4" applyFont="1" applyFill="1" applyBorder="1" applyAlignment="1" applyProtection="1">
      <alignment horizontal="center" vertical="center" wrapText="1" shrinkToFit="1"/>
      <protection locked="0"/>
    </xf>
    <xf numFmtId="38" fontId="18" fillId="0" borderId="134" xfId="4" applyFont="1" applyFill="1" applyBorder="1" applyAlignment="1" applyProtection="1">
      <alignment horizontal="right" vertical="center" shrinkToFit="1"/>
      <protection locked="0"/>
    </xf>
    <xf numFmtId="38" fontId="18" fillId="0" borderId="74" xfId="4" applyFont="1" applyFill="1" applyBorder="1" applyAlignment="1" applyProtection="1">
      <alignment horizontal="right" vertical="center" shrinkToFit="1"/>
      <protection locked="0"/>
    </xf>
    <xf numFmtId="38" fontId="18" fillId="0" borderId="133" xfId="4" applyFont="1" applyFill="1" applyBorder="1" applyAlignment="1" applyProtection="1">
      <alignment horizontal="right" vertical="center" shrinkToFit="1"/>
      <protection locked="0"/>
    </xf>
    <xf numFmtId="0" fontId="18" fillId="0" borderId="132" xfId="3" applyFont="1" applyBorder="1" applyAlignment="1" applyProtection="1">
      <alignment horizontal="center" vertical="center" shrinkToFit="1"/>
      <protection locked="0"/>
    </xf>
    <xf numFmtId="0" fontId="18" fillId="0" borderId="103" xfId="3" applyFont="1" applyBorder="1" applyAlignment="1" applyProtection="1">
      <alignment horizontal="center" vertical="center" shrinkToFit="1"/>
      <protection locked="0"/>
    </xf>
    <xf numFmtId="0" fontId="18" fillId="0" borderId="138" xfId="3" applyFont="1" applyBorder="1" applyAlignment="1" applyProtection="1">
      <alignment horizontal="center" vertical="center" shrinkToFit="1"/>
      <protection locked="0"/>
    </xf>
    <xf numFmtId="0" fontId="18" fillId="0" borderId="129" xfId="3" applyFont="1" applyBorder="1" applyAlignment="1" applyProtection="1">
      <alignment horizontal="center" vertical="center" shrinkToFit="1"/>
      <protection locked="0"/>
    </xf>
    <xf numFmtId="0" fontId="18" fillId="0" borderId="102" xfId="3" applyFont="1" applyBorder="1" applyAlignment="1" applyProtection="1">
      <alignment horizontal="center" vertical="center" shrinkToFit="1"/>
      <protection locked="0"/>
    </xf>
    <xf numFmtId="0" fontId="18" fillId="0" borderId="137" xfId="3" applyFont="1" applyBorder="1" applyAlignment="1" applyProtection="1">
      <alignment horizontal="center" vertical="center" shrinkToFit="1"/>
      <protection locked="0"/>
    </xf>
    <xf numFmtId="0" fontId="8" fillId="3" borderId="67" xfId="2" applyFont="1" applyFill="1" applyBorder="1" applyAlignment="1" applyProtection="1">
      <alignment horizontal="center" vertical="center" shrinkToFit="1"/>
    </xf>
    <xf numFmtId="0" fontId="8" fillId="3" borderId="68" xfId="2" applyFont="1" applyFill="1" applyBorder="1" applyAlignment="1" applyProtection="1">
      <alignment horizontal="center" vertical="center" shrinkToFit="1"/>
    </xf>
    <xf numFmtId="0" fontId="11" fillId="0" borderId="68" xfId="2" applyFont="1" applyBorder="1" applyAlignment="1" applyProtection="1">
      <alignment horizontal="center" vertical="center"/>
      <protection locked="0"/>
    </xf>
    <xf numFmtId="0" fontId="11" fillId="0" borderId="143" xfId="2" applyFont="1" applyBorder="1" applyAlignment="1" applyProtection="1">
      <alignment horizontal="center" vertical="center"/>
      <protection locked="0"/>
    </xf>
    <xf numFmtId="0" fontId="8" fillId="3" borderId="31" xfId="2" applyFont="1" applyFill="1" applyBorder="1" applyAlignment="1" applyProtection="1">
      <alignment horizontal="center" vertical="center" wrapText="1" shrinkToFit="1"/>
    </xf>
    <xf numFmtId="0" fontId="8" fillId="3" borderId="18" xfId="2" applyFont="1" applyFill="1" applyBorder="1" applyAlignment="1" applyProtection="1">
      <alignment horizontal="center" vertical="center" wrapText="1" shrinkToFit="1"/>
    </xf>
    <xf numFmtId="0" fontId="8" fillId="3" borderId="134" xfId="2" applyFont="1" applyFill="1" applyBorder="1" applyAlignment="1" applyProtection="1">
      <alignment horizontal="center" vertical="center" wrapText="1" shrinkToFit="1"/>
    </xf>
    <xf numFmtId="0" fontId="8" fillId="3" borderId="133" xfId="2" applyFont="1" applyFill="1" applyBorder="1" applyAlignment="1" applyProtection="1">
      <alignment horizontal="center" vertical="center" wrapText="1" shrinkToFit="1"/>
    </xf>
    <xf numFmtId="0" fontId="8" fillId="3" borderId="131" xfId="2" applyFont="1" applyFill="1" applyBorder="1" applyAlignment="1" applyProtection="1">
      <alignment horizontal="center" vertical="center" shrinkToFit="1"/>
    </xf>
    <xf numFmtId="0" fontId="8" fillId="3" borderId="25" xfId="2" applyFont="1" applyFill="1" applyBorder="1" applyAlignment="1" applyProtection="1">
      <alignment horizontal="center" vertical="center" shrinkToFit="1"/>
    </xf>
    <xf numFmtId="0" fontId="11" fillId="2" borderId="41" xfId="2" applyFont="1" applyFill="1" applyBorder="1" applyAlignment="1" applyProtection="1">
      <alignment horizontal="center" vertical="center"/>
    </xf>
    <xf numFmtId="0" fontId="11" fillId="2" borderId="35" xfId="2" applyFont="1" applyFill="1" applyBorder="1" applyAlignment="1" applyProtection="1">
      <alignment horizontal="center" vertical="center"/>
    </xf>
    <xf numFmtId="0" fontId="11" fillId="2" borderId="90" xfId="2" applyFont="1" applyFill="1" applyBorder="1" applyAlignment="1" applyProtection="1">
      <alignment horizontal="center" vertical="center"/>
    </xf>
    <xf numFmtId="0" fontId="11" fillId="0" borderId="99" xfId="2" applyFont="1" applyBorder="1" applyAlignment="1" applyProtection="1">
      <alignment horizontal="center" vertical="center"/>
      <protection locked="0"/>
    </xf>
    <xf numFmtId="0" fontId="11" fillId="0" borderId="35" xfId="2" applyFont="1" applyBorder="1" applyAlignment="1" applyProtection="1">
      <alignment horizontal="center" vertical="center"/>
      <protection locked="0"/>
    </xf>
    <xf numFmtId="0" fontId="11" fillId="0" borderId="126" xfId="2" applyFont="1" applyBorder="1" applyAlignment="1" applyProtection="1">
      <alignment horizontal="center" vertical="center"/>
      <protection locked="0"/>
    </xf>
    <xf numFmtId="0" fontId="8" fillId="3" borderId="129" xfId="2" applyFont="1" applyFill="1" applyBorder="1" applyAlignment="1" applyProtection="1">
      <alignment horizontal="center" vertical="center" shrinkToFit="1"/>
    </xf>
    <xf numFmtId="0" fontId="8" fillId="3" borderId="102" xfId="2" applyFont="1" applyFill="1" applyBorder="1" applyAlignment="1" applyProtection="1">
      <alignment horizontal="center" vertical="center" shrinkToFit="1"/>
    </xf>
    <xf numFmtId="0" fontId="11" fillId="0" borderId="102" xfId="2" applyFont="1" applyBorder="1" applyAlignment="1" applyProtection="1">
      <alignment horizontal="center" vertical="center"/>
      <protection locked="0"/>
    </xf>
    <xf numFmtId="0" fontId="11" fillId="0" borderId="137" xfId="2" applyFont="1" applyBorder="1" applyAlignment="1" applyProtection="1">
      <alignment horizontal="center" vertical="center"/>
      <protection locked="0"/>
    </xf>
    <xf numFmtId="0" fontId="11" fillId="2" borderId="51" xfId="2" applyFont="1" applyFill="1" applyBorder="1" applyAlignment="1" applyProtection="1">
      <alignment horizontal="center" vertical="center" shrinkToFit="1"/>
    </xf>
    <xf numFmtId="0" fontId="11" fillId="2" borderId="49" xfId="2" applyFont="1" applyFill="1" applyBorder="1" applyAlignment="1" applyProtection="1">
      <alignment horizontal="center" vertical="center" shrinkToFit="1"/>
    </xf>
    <xf numFmtId="0" fontId="11" fillId="2" borderId="93" xfId="2" applyFont="1" applyFill="1" applyBorder="1" applyAlignment="1" applyProtection="1">
      <alignment horizontal="center" vertical="center" shrinkToFit="1"/>
    </xf>
    <xf numFmtId="0" fontId="11" fillId="0" borderId="53" xfId="2" applyFont="1" applyBorder="1" applyAlignment="1" applyProtection="1">
      <alignment horizontal="center" vertical="center"/>
      <protection locked="0"/>
    </xf>
    <xf numFmtId="0" fontId="11" fillId="0" borderId="49" xfId="2" applyFont="1" applyBorder="1" applyAlignment="1" applyProtection="1">
      <alignment horizontal="center" vertical="center"/>
      <protection locked="0"/>
    </xf>
    <xf numFmtId="0" fontId="11" fillId="0" borderId="50" xfId="2" applyFont="1" applyBorder="1" applyAlignment="1" applyProtection="1">
      <alignment horizontal="center" vertical="center"/>
      <protection locked="0"/>
    </xf>
    <xf numFmtId="0" fontId="8" fillId="3" borderId="146" xfId="2" applyFont="1" applyFill="1" applyBorder="1" applyAlignment="1" applyProtection="1">
      <alignment horizontal="center" vertical="center" shrinkToFit="1"/>
    </xf>
    <xf numFmtId="0" fontId="8" fillId="3" borderId="147" xfId="2" applyFont="1" applyFill="1" applyBorder="1" applyAlignment="1" applyProtection="1">
      <alignment horizontal="center" vertical="center" shrinkToFit="1"/>
    </xf>
    <xf numFmtId="0" fontId="11" fillId="0" borderId="147" xfId="2" applyFont="1" applyBorder="1" applyProtection="1">
      <alignment vertical="center"/>
    </xf>
    <xf numFmtId="0" fontId="11" fillId="0" borderId="148" xfId="2" applyFont="1" applyBorder="1" applyProtection="1">
      <alignment vertical="center"/>
    </xf>
    <xf numFmtId="0" fontId="11" fillId="2" borderId="26" xfId="2" applyFont="1" applyFill="1" applyBorder="1" applyAlignment="1" applyProtection="1">
      <alignment horizontal="center" vertical="center"/>
    </xf>
    <xf numFmtId="0" fontId="11" fillId="2" borderId="27" xfId="2" applyFont="1" applyFill="1" applyBorder="1" applyAlignment="1" applyProtection="1">
      <alignment horizontal="center" vertical="center"/>
    </xf>
    <xf numFmtId="0" fontId="11" fillId="2" borderId="83" xfId="2" applyFont="1" applyFill="1" applyBorder="1" applyAlignment="1" applyProtection="1">
      <alignment horizontal="center" vertical="center"/>
    </xf>
    <xf numFmtId="0" fontId="2" fillId="0" borderId="84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2" fillId="0" borderId="83" xfId="0" applyFont="1" applyBorder="1" applyAlignment="1" applyProtection="1">
      <alignment horizontal="center" vertical="center"/>
      <protection locked="0"/>
    </xf>
    <xf numFmtId="0" fontId="2" fillId="0" borderId="127" xfId="0" applyFont="1" applyBorder="1" applyAlignment="1" applyProtection="1">
      <alignment horizontal="center" vertical="center"/>
      <protection locked="0"/>
    </xf>
    <xf numFmtId="0" fontId="2" fillId="0" borderId="68" xfId="0" applyFont="1" applyBorder="1" applyAlignment="1" applyProtection="1">
      <alignment horizontal="center" vertical="center"/>
      <protection locked="0"/>
    </xf>
    <xf numFmtId="0" fontId="2" fillId="0" borderId="143" xfId="0" applyFont="1" applyBorder="1" applyAlignment="1" applyProtection="1">
      <alignment horizontal="center" vertical="center"/>
      <protection locked="0"/>
    </xf>
    <xf numFmtId="0" fontId="8" fillId="3" borderId="89" xfId="2" applyFont="1" applyFill="1" applyBorder="1" applyAlignment="1" applyProtection="1">
      <alignment horizontal="center" vertical="center" shrinkToFit="1"/>
    </xf>
    <xf numFmtId="0" fontId="8" fillId="3" borderId="95" xfId="2" applyFont="1" applyFill="1" applyBorder="1" applyAlignment="1" applyProtection="1">
      <alignment horizontal="center" vertical="center" shrinkToFit="1"/>
    </xf>
    <xf numFmtId="0" fontId="29" fillId="5" borderId="95" xfId="2" applyFont="1" applyFill="1" applyBorder="1" applyAlignment="1" applyProtection="1">
      <alignment horizontal="center" vertical="center" shrinkToFit="1"/>
    </xf>
    <xf numFmtId="0" fontId="29" fillId="5" borderId="105" xfId="2" applyFont="1" applyFill="1" applyBorder="1" applyAlignment="1" applyProtection="1">
      <alignment horizontal="center" vertical="center" shrinkToFit="1"/>
    </xf>
    <xf numFmtId="0" fontId="16" fillId="0" borderId="144" xfId="3" applyFont="1" applyBorder="1" applyAlignment="1" applyProtection="1">
      <alignment vertical="center"/>
    </xf>
    <xf numFmtId="0" fontId="16" fillId="0" borderId="17" xfId="3" applyFont="1" applyBorder="1" applyAlignment="1" applyProtection="1">
      <alignment vertical="center"/>
    </xf>
    <xf numFmtId="0" fontId="16" fillId="0" borderId="18" xfId="3" applyFont="1" applyBorder="1" applyAlignment="1" applyProtection="1">
      <alignment vertical="center"/>
    </xf>
    <xf numFmtId="0" fontId="18" fillId="0" borderId="135" xfId="3" applyFont="1" applyBorder="1" applyAlignment="1" applyProtection="1">
      <alignment horizontal="center" vertical="center" wrapText="1" shrinkToFit="1"/>
      <protection locked="0"/>
    </xf>
    <xf numFmtId="179" fontId="18" fillId="0" borderId="142" xfId="3" applyNumberFormat="1" applyFont="1" applyBorder="1" applyAlignment="1" applyProtection="1">
      <alignment horizontal="right" vertical="center" shrinkToFit="1"/>
      <protection locked="0"/>
    </xf>
    <xf numFmtId="38" fontId="18" fillId="0" borderId="120" xfId="4" applyFont="1" applyFill="1" applyBorder="1" applyAlignment="1" applyProtection="1">
      <alignment horizontal="right" vertical="center" shrinkToFit="1"/>
      <protection locked="0"/>
    </xf>
    <xf numFmtId="38" fontId="18" fillId="0" borderId="141" xfId="4" applyFont="1" applyFill="1" applyBorder="1" applyAlignment="1" applyProtection="1">
      <alignment horizontal="right" vertical="center" shrinkToFit="1"/>
      <protection locked="0"/>
    </xf>
    <xf numFmtId="38" fontId="18" fillId="5" borderId="49" xfId="1" applyFont="1" applyFill="1" applyBorder="1" applyAlignment="1" applyProtection="1">
      <alignment horizontal="right" vertical="center" shrinkToFit="1"/>
    </xf>
    <xf numFmtId="38" fontId="18" fillId="5" borderId="50" xfId="1" applyFont="1" applyFill="1" applyBorder="1" applyAlignment="1" applyProtection="1">
      <alignment horizontal="right" vertical="center" shrinkToFit="1"/>
    </xf>
    <xf numFmtId="14" fontId="34" fillId="5" borderId="90" xfId="0" applyNumberFormat="1" applyFont="1" applyFill="1" applyBorder="1" applyAlignment="1" applyProtection="1">
      <alignment horizontal="center" vertical="center"/>
    </xf>
    <xf numFmtId="14" fontId="34" fillId="5" borderId="102" xfId="0" applyNumberFormat="1" applyFont="1" applyFill="1" applyBorder="1" applyAlignment="1" applyProtection="1">
      <alignment horizontal="center" vertical="center"/>
    </xf>
    <xf numFmtId="14" fontId="34" fillId="5" borderId="137" xfId="0" applyNumberFormat="1" applyFont="1" applyFill="1" applyBorder="1" applyAlignment="1" applyProtection="1">
      <alignment horizontal="center" vertical="center"/>
    </xf>
    <xf numFmtId="0" fontId="25" fillId="3" borderId="128" xfId="3" applyFont="1" applyFill="1" applyBorder="1" applyAlignment="1" applyProtection="1">
      <alignment horizontal="center" vertical="center" wrapText="1" shrinkToFit="1"/>
    </xf>
    <xf numFmtId="0" fontId="25" fillId="3" borderId="130" xfId="3" applyFont="1" applyFill="1" applyBorder="1" applyAlignment="1" applyProtection="1">
      <alignment horizontal="center" vertical="center" wrapText="1" shrinkToFit="1"/>
    </xf>
    <xf numFmtId="0" fontId="25" fillId="3" borderId="129" xfId="3" applyFont="1" applyFill="1" applyBorder="1" applyAlignment="1" applyProtection="1">
      <alignment horizontal="center" vertical="center" wrapText="1" shrinkToFit="1"/>
    </xf>
    <xf numFmtId="0" fontId="25" fillId="3" borderId="102" xfId="3" applyFont="1" applyFill="1" applyBorder="1" applyAlignment="1" applyProtection="1">
      <alignment horizontal="center" vertical="center" wrapText="1" shrinkToFit="1"/>
    </xf>
    <xf numFmtId="0" fontId="25" fillId="3" borderId="131" xfId="3" applyFont="1" applyFill="1" applyBorder="1" applyAlignment="1" applyProtection="1">
      <alignment horizontal="center" vertical="center" wrapText="1" shrinkToFit="1"/>
    </xf>
    <xf numFmtId="0" fontId="25" fillId="3" borderId="25" xfId="3" applyFont="1" applyFill="1" applyBorder="1" applyAlignment="1" applyProtection="1">
      <alignment horizontal="center" vertical="center" wrapText="1" shrinkToFit="1"/>
    </xf>
    <xf numFmtId="38" fontId="18" fillId="5" borderId="74" xfId="1" applyFont="1" applyFill="1" applyBorder="1" applyAlignment="1" applyProtection="1">
      <alignment horizontal="right" vertical="center" shrinkToFit="1"/>
    </xf>
    <xf numFmtId="38" fontId="18" fillId="5" borderId="133" xfId="1" applyFont="1" applyFill="1" applyBorder="1" applyAlignment="1" applyProtection="1">
      <alignment horizontal="right" vertical="center" shrinkToFit="1"/>
    </xf>
    <xf numFmtId="0" fontId="13" fillId="4" borderId="0" xfId="2" applyFont="1" applyFill="1" applyAlignment="1" applyProtection="1">
      <alignment horizontal="center" vertical="center"/>
    </xf>
    <xf numFmtId="0" fontId="25" fillId="3" borderId="95" xfId="3" applyFont="1" applyFill="1" applyBorder="1" applyAlignment="1" applyProtection="1">
      <alignment horizontal="center" vertical="center" shrinkToFit="1"/>
    </xf>
    <xf numFmtId="0" fontId="25" fillId="3" borderId="105" xfId="3" applyFont="1" applyFill="1" applyBorder="1" applyAlignment="1" applyProtection="1">
      <alignment horizontal="center" vertical="center" shrinkToFit="1"/>
    </xf>
    <xf numFmtId="0" fontId="25" fillId="3" borderId="89" xfId="3" applyFont="1" applyFill="1" applyBorder="1" applyAlignment="1" applyProtection="1">
      <alignment horizontal="center" vertical="center" shrinkToFit="1"/>
    </xf>
    <xf numFmtId="0" fontId="15" fillId="0" borderId="0" xfId="2" applyFont="1" applyAlignment="1" applyProtection="1">
      <alignment horizontal="center" vertical="center" wrapText="1"/>
    </xf>
  </cellXfs>
  <cellStyles count="5">
    <cellStyle name="桁区切り" xfId="1" builtinId="6"/>
    <cellStyle name="桁区切り 2" xfId="4"/>
    <cellStyle name="標準" xfId="0" builtinId="0"/>
    <cellStyle name="標準 2" xfId="3"/>
    <cellStyle name="標準 3" xfId="2"/>
  </cellStyles>
  <dxfs count="407"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theme="0" tint="-0.14996795556505021"/>
        </patternFill>
      </fill>
      <border>
        <right style="hair">
          <color auto="1"/>
        </right>
        <vertical/>
        <horizontal/>
      </border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EE19A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DDEBF7"/>
      <color rgb="FFFEE19A"/>
      <color rgb="FFFFCC66"/>
      <color rgb="FFFFCC99"/>
      <color rgb="FFFFCCCC"/>
      <color rgb="FFFFFFCC"/>
      <color rgb="FF000099"/>
      <color rgb="FFCCECFF"/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fmlaLink="$AF$11" lockText="1" noThreeD="1"/>
</file>

<file path=xl/ctrlProps/ctrlProp2.xml><?xml version="1.0" encoding="utf-8"?>
<formControlPr xmlns="http://schemas.microsoft.com/office/spreadsheetml/2009/9/main" objectType="CheckBox" fmlaLink="$AF$26" lockText="1" noThreeD="1"/>
</file>

<file path=xl/ctrlProps/ctrlProp3.xml><?xml version="1.0" encoding="utf-8"?>
<formControlPr xmlns="http://schemas.microsoft.com/office/spreadsheetml/2009/9/main" objectType="CheckBox" fmlaLink="$AF$7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edu-data.jp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34</xdr:col>
      <xdr:colOff>38100</xdr:colOff>
      <xdr:row>7</xdr:row>
      <xdr:rowOff>66675</xdr:rowOff>
    </xdr:from>
    <xdr:to>
      <xdr:col>58</xdr:col>
      <xdr:colOff>126627</xdr:colOff>
      <xdr:row>10</xdr:row>
      <xdr:rowOff>173695</xdr:rowOff>
    </xdr:to>
    <xdr:grpSp>
      <xdr:nvGrpSpPr>
        <xdr:cNvPr id="8" name="グループ化 7"/>
        <xdr:cNvGrpSpPr/>
      </xdr:nvGrpSpPr>
      <xdr:grpSpPr>
        <a:xfrm>
          <a:off x="8008908" y="2292290"/>
          <a:ext cx="5885477" cy="969662"/>
          <a:chOff x="7419974" y="1284382"/>
          <a:chExt cx="5766585" cy="984038"/>
        </a:xfrm>
      </xdr:grpSpPr>
      <xdr:sp macro="" textlink="">
        <xdr:nvSpPr>
          <xdr:cNvPr id="9" name="正方形/長方形 8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10" name="正方形/長方形 9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11" name="正方形/長方形 10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  <xdr:twoCellAnchor>
    <xdr:from>
      <xdr:col>34</xdr:col>
      <xdr:colOff>28575</xdr:colOff>
      <xdr:row>0</xdr:row>
      <xdr:rowOff>190499</xdr:rowOff>
    </xdr:from>
    <xdr:to>
      <xdr:col>48</xdr:col>
      <xdr:colOff>76201</xdr:colOff>
      <xdr:row>6</xdr:row>
      <xdr:rowOff>333375</xdr:rowOff>
    </xdr:to>
    <xdr:grpSp>
      <xdr:nvGrpSpPr>
        <xdr:cNvPr id="4" name="グループ化 3"/>
        <xdr:cNvGrpSpPr/>
      </xdr:nvGrpSpPr>
      <xdr:grpSpPr>
        <a:xfrm>
          <a:off x="7999383" y="190499"/>
          <a:ext cx="3429180" cy="2032061"/>
          <a:chOff x="7381875" y="1790699"/>
          <a:chExt cx="3419476" cy="2105026"/>
        </a:xfrm>
      </xdr:grpSpPr>
      <xdr:sp macro="" textlink="">
        <xdr:nvSpPr>
          <xdr:cNvPr id="7" name="正方形/長方形 6"/>
          <xdr:cNvSpPr/>
        </xdr:nvSpPr>
        <xdr:spPr>
          <a:xfrm>
            <a:off x="7381875" y="1790699"/>
            <a:ext cx="3419476" cy="2105026"/>
          </a:xfrm>
          <a:prstGeom prst="rect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0" lang="ja-JP" altLang="en-US" sz="1100" b="1" i="0" u="sng" strike="noStrike">
                <a:solidFill>
                  <a:schemeClr val="lt1"/>
                </a:solidFill>
                <a:effectLst/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rPr>
              <a:t>学校コードについて</a:t>
            </a:r>
            <a:endParaRPr kumimoji="0" lang="en-US" altLang="ja-JP" sz="1100" b="1" i="0" u="sng" strike="noStrike">
              <a:solidFill>
                <a:schemeClr val="l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endParaRPr>
          </a:p>
          <a:p>
            <a:pPr algn="l"/>
            <a:r>
              <a:rPr kumimoji="1" lang="ja-JP" altLang="en-US" sz="1100">
                <a:latin typeface="メイリオ" panose="020B0604030504040204" pitchFamily="50" charset="-128"/>
                <a:ea typeface="メイリオ" panose="020B0604030504040204" pitchFamily="50" charset="-128"/>
              </a:rPr>
              <a:t>学校コードが分からない場合は下記のボタンより</a:t>
            </a:r>
            <a:endParaRPr kumimoji="1" lang="en-US" altLang="ja-JP" sz="1100"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1100">
                <a:latin typeface="メイリオ" panose="020B0604030504040204" pitchFamily="50" charset="-128"/>
                <a:ea typeface="メイリオ" panose="020B0604030504040204" pitchFamily="50" charset="-128"/>
              </a:rPr>
              <a:t>学校コードを検索してください。</a:t>
            </a:r>
          </a:p>
        </xdr:txBody>
      </xdr:sp>
      <xdr:sp macro="" textlink="">
        <xdr:nvSpPr>
          <xdr:cNvPr id="13" name="角丸四角形 12">
            <a:hlinkClick xmlns:r="http://schemas.openxmlformats.org/officeDocument/2006/relationships" r:id="rId1"/>
          </xdr:cNvPr>
          <xdr:cNvSpPr/>
        </xdr:nvSpPr>
        <xdr:spPr>
          <a:xfrm>
            <a:off x="7862888" y="2895600"/>
            <a:ext cx="2457450" cy="847725"/>
          </a:xfrm>
          <a:prstGeom prst="roundRect">
            <a:avLst/>
          </a:prstGeom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16200000" scaled="1"/>
            <a:tileRect/>
          </a:gradFill>
          <a:ln>
            <a:noFill/>
          </a:ln>
          <a:scene3d>
            <a:camera prst="orthographicFront"/>
            <a:lightRig rig="threePt" dir="t"/>
          </a:scene3d>
          <a:sp3d>
            <a:bevelT prst="angle"/>
          </a:sp3d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 b="1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［文部科学省　学校コード］</a:t>
            </a:r>
            <a:endParaRPr kumimoji="1" lang="en-US" altLang="ja-JP" sz="1100" b="1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ctr"/>
            <a:r>
              <a:rPr kumimoji="1" lang="ja-JP" altLang="en-US" sz="1100" b="1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検索サイトへ移動します</a:t>
            </a:r>
            <a:endParaRPr kumimoji="1" lang="ja-JP" altLang="en-US" sz="1100" b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129396</xdr:colOff>
          <xdr:row>10</xdr:row>
          <xdr:rowOff>51758</xdr:rowOff>
        </xdr:from>
        <xdr:to>
          <xdr:col>5</xdr:col>
          <xdr:colOff>112143</xdr:colOff>
          <xdr:row>10</xdr:row>
          <xdr:rowOff>284672</xdr:rowOff>
        </xdr:to>
        <xdr:sp macro="" textlink="">
          <xdr:nvSpPr>
            <xdr:cNvPr id="25602" name="Check Box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129396</xdr:colOff>
          <xdr:row>25</xdr:row>
          <xdr:rowOff>25879</xdr:rowOff>
        </xdr:from>
        <xdr:to>
          <xdr:col>5</xdr:col>
          <xdr:colOff>112143</xdr:colOff>
          <xdr:row>25</xdr:row>
          <xdr:rowOff>267419</xdr:rowOff>
        </xdr:to>
        <xdr:sp macro="" textlink="">
          <xdr:nvSpPr>
            <xdr:cNvPr id="25604" name="Check Box 4" hidden="1">
              <a:extLst>
                <a:ext uri="{63B3BB69-23CF-44E3-9099-C40C66FF867C}">
                  <a14:compatExt spid="_x0000_s256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8626</xdr:colOff>
          <xdr:row>6</xdr:row>
          <xdr:rowOff>0</xdr:rowOff>
        </xdr:from>
        <xdr:to>
          <xdr:col>17</xdr:col>
          <xdr:colOff>0</xdr:colOff>
          <xdr:row>7</xdr:row>
          <xdr:rowOff>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absolute">
    <xdr:from>
      <xdr:col>36</xdr:col>
      <xdr:colOff>0</xdr:colOff>
      <xdr:row>0</xdr:row>
      <xdr:rowOff>0</xdr:rowOff>
    </xdr:from>
    <xdr:to>
      <xdr:col>44</xdr:col>
      <xdr:colOff>602877</xdr:colOff>
      <xdr:row>3</xdr:row>
      <xdr:rowOff>230845</xdr:rowOff>
    </xdr:to>
    <xdr:grpSp>
      <xdr:nvGrpSpPr>
        <xdr:cNvPr id="4" name="グループ化 3"/>
        <xdr:cNvGrpSpPr/>
      </xdr:nvGrpSpPr>
      <xdr:grpSpPr>
        <a:xfrm>
          <a:off x="7970808" y="0"/>
          <a:ext cx="5890869" cy="964090"/>
          <a:chOff x="7419974" y="1284382"/>
          <a:chExt cx="5766585" cy="984038"/>
        </a:xfrm>
      </xdr:grpSpPr>
      <xdr:sp macro="" textlink="">
        <xdr:nvSpPr>
          <xdr:cNvPr id="5" name="正方形/長方形 4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7" name="正方形/長方形 6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8" name="正方形/長方形 7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33</xdr:col>
      <xdr:colOff>38100</xdr:colOff>
      <xdr:row>0</xdr:row>
      <xdr:rowOff>66675</xdr:rowOff>
    </xdr:from>
    <xdr:to>
      <xdr:col>57</xdr:col>
      <xdr:colOff>69477</xdr:colOff>
      <xdr:row>4</xdr:row>
      <xdr:rowOff>126070</xdr:rowOff>
    </xdr:to>
    <xdr:grpSp>
      <xdr:nvGrpSpPr>
        <xdr:cNvPr id="13" name="グループ化 12"/>
        <xdr:cNvGrpSpPr/>
      </xdr:nvGrpSpPr>
      <xdr:grpSpPr>
        <a:xfrm>
          <a:off x="8075889" y="66675"/>
          <a:ext cx="5937934" cy="982929"/>
          <a:chOff x="7419974" y="1284382"/>
          <a:chExt cx="5766585" cy="984038"/>
        </a:xfrm>
      </xdr:grpSpPr>
      <xdr:sp macro="" textlink="">
        <xdr:nvSpPr>
          <xdr:cNvPr id="15" name="正方形/長方形 14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17" name="正方形/長方形 16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18" name="正方形/長方形 17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0" name="グループ化 19"/>
        <xdr:cNvGrpSpPr/>
      </xdr:nvGrpSpPr>
      <xdr:grpSpPr>
        <a:xfrm>
          <a:off x="8726058" y="0"/>
          <a:ext cx="5734636" cy="973136"/>
          <a:chOff x="7419974" y="1284382"/>
          <a:chExt cx="5766585" cy="984038"/>
        </a:xfrm>
      </xdr:grpSpPr>
      <xdr:sp macro="" textlink="">
        <xdr:nvSpPr>
          <xdr:cNvPr id="21" name="正方形/長方形 20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22" name="正方形/長方形 21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23" name="正方形/長方形 22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absolute">
    <xdr:from>
      <xdr:col>35</xdr:col>
      <xdr:colOff>243417</xdr:colOff>
      <xdr:row>0</xdr:row>
      <xdr:rowOff>0</xdr:rowOff>
    </xdr:from>
    <xdr:to>
      <xdr:col>57</xdr:col>
      <xdr:colOff>236694</xdr:colOff>
      <xdr:row>4</xdr:row>
      <xdr:rowOff>62570</xdr:rowOff>
    </xdr:to>
    <xdr:grpSp>
      <xdr:nvGrpSpPr>
        <xdr:cNvPr id="2" name="グループ化 1"/>
        <xdr:cNvGrpSpPr/>
      </xdr:nvGrpSpPr>
      <xdr:grpSpPr>
        <a:xfrm>
          <a:off x="8826500" y="0"/>
          <a:ext cx="5803527" cy="983320"/>
          <a:chOff x="7419974" y="1284382"/>
          <a:chExt cx="5766585" cy="984038"/>
        </a:xfrm>
      </xdr:grpSpPr>
      <xdr:sp macro="" textlink="">
        <xdr:nvSpPr>
          <xdr:cNvPr id="3" name="正方形/長方形 2"/>
          <xdr:cNvSpPr/>
        </xdr:nvSpPr>
        <xdr:spPr>
          <a:xfrm>
            <a:off x="7419974" y="1285874"/>
            <a:ext cx="1924051" cy="982546"/>
          </a:xfrm>
          <a:prstGeom prst="rect">
            <a:avLst/>
          </a:prstGeom>
          <a:solidFill>
            <a:srgbClr val="FFFFCC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黄色のセルは入力必須です。</a:t>
            </a: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入力すると、黄色のセルは「白」になります。</a:t>
            </a:r>
          </a:p>
        </xdr:txBody>
      </xdr:sp>
      <xdr:sp macro="" textlink="">
        <xdr:nvSpPr>
          <xdr:cNvPr id="4" name="正方形/長方形 3"/>
          <xdr:cNvSpPr/>
        </xdr:nvSpPr>
        <xdr:spPr>
          <a:xfrm>
            <a:off x="9341241" y="1285121"/>
            <a:ext cx="1924051" cy="982545"/>
          </a:xfrm>
          <a:prstGeom prst="rect">
            <a:avLst/>
          </a:prstGeom>
          <a:solidFill>
            <a:srgbClr val="FEE19A"/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900" b="1" u="sng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オレンジ色のセルは選択式です。</a:t>
            </a:r>
            <a:endParaRPr kumimoji="1" lang="en-US" altLang="ja-JP" sz="900" b="1" u="sng">
              <a:solidFill>
                <a:schemeClr val="bg2">
                  <a:lumMod val="25000"/>
                </a:schemeClr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9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入力すると、オレンジ色のセルは「白」になります。</a:t>
            </a:r>
          </a:p>
        </xdr:txBody>
      </xdr:sp>
      <xdr:sp macro="" textlink="">
        <xdr:nvSpPr>
          <xdr:cNvPr id="5" name="正方形/長方形 4"/>
          <xdr:cNvSpPr/>
        </xdr:nvSpPr>
        <xdr:spPr>
          <a:xfrm>
            <a:off x="11262508" y="1284382"/>
            <a:ext cx="1924051" cy="982545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 w="6350" cap="rnd">
            <a:solidFill>
              <a:schemeClr val="bg2">
                <a:lumMod val="2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000">
                <a:solidFill>
                  <a:schemeClr val="bg2">
                    <a:lumMod val="25000"/>
                  </a:schemeClr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青色セルは計算式設定有りのため、入力不要です。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trlProp" Target="../ctrlProps/ctrlProp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tabColor rgb="FFC00000"/>
  </sheetPr>
  <dimension ref="A1:MG9"/>
  <sheetViews>
    <sheetView topLeftCell="CT1" zoomScaleNormal="100" workbookViewId="0">
      <selection activeCell="ME14" sqref="ME14"/>
    </sheetView>
  </sheetViews>
  <sheetFormatPr defaultColWidth="8.6640625" defaultRowHeight="18" customHeight="1" outlineLevelCol="2" x14ac:dyDescent="0.4"/>
  <cols>
    <col min="1" max="35" width="8.6640625" style="1"/>
    <col min="36" max="41" width="0" style="1" hidden="1" customWidth="1" outlineLevel="1"/>
    <col min="42" max="42" width="8.6640625" style="1" collapsed="1"/>
    <col min="43" max="48" width="0" style="1" hidden="1" customWidth="1" outlineLevel="1"/>
    <col min="49" max="49" width="8.6640625" style="1" collapsed="1"/>
    <col min="50" max="55" width="0" style="1" hidden="1" customWidth="1" outlineLevel="1"/>
    <col min="56" max="56" width="8.6640625" style="1" collapsed="1"/>
    <col min="57" max="62" width="0" style="1" hidden="1" customWidth="1" outlineLevel="1"/>
    <col min="63" max="63" width="8.6640625" style="1" collapsed="1"/>
    <col min="64" max="69" width="8.6640625" style="1" hidden="1" customWidth="1" outlineLevel="1"/>
    <col min="70" max="70" width="8.6640625" style="1" customWidth="1" collapsed="1"/>
    <col min="71" max="76" width="8.6640625" style="1" hidden="1" customWidth="1" outlineLevel="1"/>
    <col min="77" max="77" width="8.6640625" style="1" customWidth="1" collapsed="1"/>
    <col min="78" max="83" width="8.6640625" style="1" hidden="1" customWidth="1" outlineLevel="1"/>
    <col min="84" max="84" width="8.6640625" style="1" customWidth="1" collapsed="1"/>
    <col min="85" max="90" width="8.6640625" style="1" hidden="1" customWidth="1" outlineLevel="1"/>
    <col min="91" max="91" width="8.6640625" style="1" customWidth="1" collapsed="1"/>
    <col min="92" max="97" width="8.6640625" style="1" hidden="1" customWidth="1" outlineLevel="1"/>
    <col min="98" max="98" width="8.6640625" style="1" customWidth="1" collapsed="1"/>
    <col min="99" max="104" width="8.6640625" style="1" hidden="1" customWidth="1" outlineLevel="1"/>
    <col min="105" max="105" width="8.6640625" style="1" customWidth="1" collapsed="1"/>
    <col min="106" max="111" width="8.6640625" style="1" hidden="1" customWidth="1" outlineLevel="1"/>
    <col min="112" max="112" width="8.6640625" style="1" customWidth="1" collapsed="1"/>
    <col min="113" max="118" width="8.6640625" style="1" hidden="1" customWidth="1" outlineLevel="1"/>
    <col min="119" max="119" width="8.6640625" style="1" customWidth="1" collapsed="1"/>
    <col min="120" max="125" width="8.6640625" style="1" hidden="1" customWidth="1" outlineLevel="1"/>
    <col min="126" max="126" width="8.6640625" style="1" customWidth="1" collapsed="1"/>
    <col min="127" max="132" width="8.6640625" style="1" hidden="1" customWidth="1" outlineLevel="1"/>
    <col min="133" max="133" width="8.6640625" style="1" customWidth="1" collapsed="1"/>
    <col min="134" max="139" width="8.6640625" style="1" hidden="1" customWidth="1" outlineLevel="1"/>
    <col min="140" max="140" width="8.6640625" style="1" collapsed="1"/>
    <col min="141" max="150" width="0" style="1" hidden="1" customWidth="1" outlineLevel="1"/>
    <col min="151" max="154" width="0" style="1" hidden="1" customWidth="1" outlineLevel="2"/>
    <col min="155" max="155" width="0" style="1" hidden="1" customWidth="1" outlineLevel="1" collapsed="1"/>
    <col min="156" max="159" width="8.6640625" style="1" hidden="1" customWidth="1" outlineLevel="2"/>
    <col min="160" max="160" width="0" style="1" hidden="1" customWidth="1" outlineLevel="1" collapsed="1"/>
    <col min="161" max="164" width="8.6640625" style="1" hidden="1" customWidth="1" outlineLevel="2"/>
    <col min="165" max="165" width="0" style="1" hidden="1" customWidth="1" outlineLevel="1" collapsed="1"/>
    <col min="166" max="169" width="8.6640625" style="1" hidden="1" customWidth="1" outlineLevel="2"/>
    <col min="170" max="170" width="0" style="1" hidden="1" customWidth="1" outlineLevel="1" collapsed="1"/>
    <col min="171" max="174" width="8.6640625" style="1" hidden="1" customWidth="1" outlineLevel="2"/>
    <col min="175" max="175" width="0" style="1" hidden="1" customWidth="1" outlineLevel="1" collapsed="1"/>
    <col min="176" max="179" width="8.6640625" style="1" hidden="1" customWidth="1" outlineLevel="2"/>
    <col min="180" max="180" width="0" style="1" hidden="1" customWidth="1" outlineLevel="1" collapsed="1"/>
    <col min="181" max="184" width="8.6640625" style="1" hidden="1" customWidth="1" outlineLevel="2"/>
    <col min="185" max="185" width="0" style="1" hidden="1" customWidth="1" outlineLevel="1" collapsed="1"/>
    <col min="186" max="189" width="8.6640625" style="1" hidden="1" customWidth="1" outlineLevel="2"/>
    <col min="190" max="190" width="0" style="1" hidden="1" customWidth="1" outlineLevel="1" collapsed="1"/>
    <col min="191" max="192" width="0" style="1" hidden="1" customWidth="1" outlineLevel="1"/>
    <col min="193" max="193" width="8.6640625" style="1" collapsed="1"/>
    <col min="194" max="203" width="0" style="1" hidden="1" customWidth="1" outlineLevel="1"/>
    <col min="204" max="207" width="0" style="1" hidden="1" customWidth="1" outlineLevel="2"/>
    <col min="208" max="208" width="0" style="1" hidden="1" customWidth="1" outlineLevel="1" collapsed="1"/>
    <col min="209" max="212" width="8.6640625" style="1" hidden="1" customWidth="1" outlineLevel="2"/>
    <col min="213" max="213" width="0" style="1" hidden="1" customWidth="1" outlineLevel="1" collapsed="1"/>
    <col min="214" max="217" width="8.6640625" style="1" hidden="1" customWidth="1" outlineLevel="2"/>
    <col min="218" max="218" width="0" style="1" hidden="1" customWidth="1" outlineLevel="1" collapsed="1"/>
    <col min="219" max="222" width="8.6640625" style="1" hidden="1" customWidth="1" outlineLevel="2"/>
    <col min="223" max="223" width="0" style="1" hidden="1" customWidth="1" outlineLevel="1" collapsed="1"/>
    <col min="224" max="227" width="8.6640625" style="1" hidden="1" customWidth="1" outlineLevel="2"/>
    <col min="228" max="228" width="0" style="1" hidden="1" customWidth="1" outlineLevel="1" collapsed="1"/>
    <col min="229" max="232" width="8.6640625" style="1" hidden="1" customWidth="1" outlineLevel="2"/>
    <col min="233" max="233" width="0" style="1" hidden="1" customWidth="1" outlineLevel="1" collapsed="1"/>
    <col min="234" max="237" width="8.6640625" style="1" hidden="1" customWidth="1" outlineLevel="2"/>
    <col min="238" max="238" width="0" style="1" hidden="1" customWidth="1" outlineLevel="1" collapsed="1"/>
    <col min="239" max="242" width="8.6640625" style="1" hidden="1" customWidth="1" outlineLevel="2"/>
    <col min="243" max="243" width="0" style="1" hidden="1" customWidth="1" outlineLevel="1" collapsed="1"/>
    <col min="244" max="245" width="0" style="1" hidden="1" customWidth="1" outlineLevel="1"/>
    <col min="246" max="246" width="8.6640625" style="1" collapsed="1"/>
    <col min="247" max="256" width="8.6640625" style="1" hidden="1" customWidth="1" outlineLevel="1"/>
    <col min="257" max="260" width="0" style="1" hidden="1" customWidth="1" outlineLevel="2"/>
    <col min="261" max="261" width="8.6640625" style="1" hidden="1" customWidth="1" outlineLevel="1" collapsed="1"/>
    <col min="262" max="265" width="8.6640625" style="1" hidden="1" customWidth="1" outlineLevel="2"/>
    <col min="266" max="266" width="8.6640625" style="1" hidden="1" customWidth="1" outlineLevel="1" collapsed="1"/>
    <col min="267" max="270" width="8.6640625" style="1" hidden="1" customWidth="1" outlineLevel="2"/>
    <col min="271" max="271" width="8.6640625" style="1" hidden="1" customWidth="1" outlineLevel="1" collapsed="1"/>
    <col min="272" max="275" width="8.6640625" style="1" hidden="1" customWidth="1" outlineLevel="2"/>
    <col min="276" max="276" width="8.6640625" style="1" hidden="1" customWidth="1" outlineLevel="1" collapsed="1"/>
    <col min="277" max="280" width="8.6640625" style="1" hidden="1" customWidth="1" outlineLevel="2"/>
    <col min="281" max="281" width="8.6640625" style="1" hidden="1" customWidth="1" outlineLevel="1" collapsed="1"/>
    <col min="282" max="285" width="8.6640625" style="1" hidden="1" customWidth="1" outlineLevel="2"/>
    <col min="286" max="286" width="8.6640625" style="1" hidden="1" customWidth="1" outlineLevel="1" collapsed="1"/>
    <col min="287" max="290" width="8.6640625" style="1" hidden="1" customWidth="1" outlineLevel="2"/>
    <col min="291" max="291" width="8.6640625" style="1" hidden="1" customWidth="1" outlineLevel="1" collapsed="1"/>
    <col min="292" max="295" width="8.6640625" style="1" hidden="1" customWidth="1" outlineLevel="2"/>
    <col min="296" max="296" width="8.6640625" style="1" hidden="1" customWidth="1" outlineLevel="1" collapsed="1"/>
    <col min="297" max="298" width="8.6640625" style="1" hidden="1" customWidth="1" outlineLevel="1"/>
    <col min="299" max="299" width="8.6640625" style="1" collapsed="1"/>
    <col min="300" max="301" width="8.6640625" style="1"/>
    <col min="302" max="306" width="0" style="1" hidden="1" customWidth="1" outlineLevel="1"/>
    <col min="307" max="307" width="8.6640625" style="1" collapsed="1"/>
    <col min="308" max="312" width="0" style="1" hidden="1" customWidth="1" outlineLevel="1"/>
    <col min="313" max="313" width="8.6640625" style="1" collapsed="1"/>
    <col min="314" max="318" width="0" style="1" hidden="1" customWidth="1" outlineLevel="1"/>
    <col min="319" max="319" width="8.6640625" style="1" collapsed="1"/>
    <col min="320" max="324" width="0" style="1" hidden="1" customWidth="1" outlineLevel="1"/>
    <col min="325" max="325" width="8.6640625" style="1" collapsed="1"/>
    <col min="326" max="330" width="0" style="1" hidden="1" customWidth="1" outlineLevel="1"/>
    <col min="331" max="331" width="8.6640625" style="1" collapsed="1"/>
    <col min="332" max="336" width="0" style="1" hidden="1" customWidth="1" outlineLevel="1"/>
    <col min="337" max="337" width="8.6640625" style="1" collapsed="1"/>
    <col min="338" max="342" width="0" style="1" hidden="1" customWidth="1" outlineLevel="1"/>
    <col min="343" max="343" width="8.6640625" style="1" collapsed="1"/>
    <col min="344" max="16384" width="8.6640625" style="1"/>
  </cols>
  <sheetData>
    <row r="1" spans="1:345" s="78" customFormat="1" ht="18" customHeight="1" x14ac:dyDescent="0.4">
      <c r="A1" s="78" t="s">
        <v>541</v>
      </c>
      <c r="B1" s="78" t="s">
        <v>565</v>
      </c>
      <c r="C1" s="78" t="s">
        <v>565</v>
      </c>
      <c r="D1" s="78" t="s">
        <v>565</v>
      </c>
      <c r="E1" s="78" t="s">
        <v>565</v>
      </c>
      <c r="F1" s="78" t="s">
        <v>565</v>
      </c>
      <c r="G1" s="78" t="s">
        <v>565</v>
      </c>
      <c r="H1" s="78" t="s">
        <v>565</v>
      </c>
      <c r="I1" s="78" t="s">
        <v>565</v>
      </c>
      <c r="J1" s="78" t="s">
        <v>565</v>
      </c>
      <c r="K1" s="78" t="s">
        <v>565</v>
      </c>
      <c r="L1" s="78" t="s">
        <v>565</v>
      </c>
      <c r="M1" s="78" t="s">
        <v>565</v>
      </c>
      <c r="N1" s="78" t="s">
        <v>565</v>
      </c>
      <c r="O1" s="78" t="s">
        <v>565</v>
      </c>
      <c r="P1" s="78" t="s">
        <v>565</v>
      </c>
      <c r="Q1" s="78" t="s">
        <v>565</v>
      </c>
      <c r="R1" s="78" t="s">
        <v>565</v>
      </c>
      <c r="S1" s="78" t="s">
        <v>565</v>
      </c>
      <c r="T1" s="78" t="s">
        <v>565</v>
      </c>
      <c r="U1" s="78" t="s">
        <v>565</v>
      </c>
      <c r="V1" s="78" t="s">
        <v>565</v>
      </c>
      <c r="W1" s="78" t="s">
        <v>565</v>
      </c>
      <c r="X1" s="78" t="s">
        <v>565</v>
      </c>
      <c r="Y1" s="78" t="s">
        <v>565</v>
      </c>
      <c r="Z1" s="78" t="s">
        <v>567</v>
      </c>
      <c r="AA1" s="78" t="s">
        <v>567</v>
      </c>
      <c r="AB1" s="78" t="s">
        <v>567</v>
      </c>
      <c r="AC1" s="78" t="s">
        <v>567</v>
      </c>
      <c r="AD1" s="78" t="s">
        <v>567</v>
      </c>
      <c r="AE1" s="78" t="s">
        <v>567</v>
      </c>
      <c r="AF1" s="78" t="s">
        <v>567</v>
      </c>
      <c r="AG1" s="78" t="s">
        <v>567</v>
      </c>
      <c r="AH1" s="78" t="s">
        <v>567</v>
      </c>
      <c r="AI1" s="78" t="s">
        <v>567</v>
      </c>
      <c r="AJ1" s="78" t="s">
        <v>567</v>
      </c>
      <c r="AK1" s="78" t="s">
        <v>567</v>
      </c>
      <c r="AL1" s="78" t="s">
        <v>567</v>
      </c>
      <c r="AM1" s="78" t="s">
        <v>567</v>
      </c>
      <c r="AN1" s="78" t="s">
        <v>567</v>
      </c>
      <c r="AO1" s="78" t="s">
        <v>567</v>
      </c>
      <c r="AP1" s="78" t="s">
        <v>567</v>
      </c>
      <c r="AQ1" s="78" t="s">
        <v>567</v>
      </c>
      <c r="AR1" s="78" t="s">
        <v>567</v>
      </c>
      <c r="AS1" s="78" t="s">
        <v>567</v>
      </c>
      <c r="AT1" s="78" t="s">
        <v>567</v>
      </c>
      <c r="AU1" s="78" t="s">
        <v>567</v>
      </c>
      <c r="AV1" s="78" t="s">
        <v>567</v>
      </c>
      <c r="AW1" s="78" t="s">
        <v>567</v>
      </c>
      <c r="AX1" s="78" t="s">
        <v>567</v>
      </c>
      <c r="AY1" s="78" t="s">
        <v>567</v>
      </c>
      <c r="AZ1" s="78" t="s">
        <v>567</v>
      </c>
      <c r="BA1" s="78" t="s">
        <v>567</v>
      </c>
      <c r="BB1" s="78" t="s">
        <v>567</v>
      </c>
      <c r="BC1" s="78" t="s">
        <v>567</v>
      </c>
      <c r="BD1" s="78" t="s">
        <v>567</v>
      </c>
      <c r="BE1" s="78" t="s">
        <v>567</v>
      </c>
      <c r="BF1" s="78" t="s">
        <v>567</v>
      </c>
      <c r="BG1" s="78" t="s">
        <v>567</v>
      </c>
      <c r="BH1" s="78" t="s">
        <v>567</v>
      </c>
      <c r="BI1" s="78" t="s">
        <v>567</v>
      </c>
      <c r="BJ1" s="78" t="s">
        <v>567</v>
      </c>
      <c r="BK1" s="78" t="s">
        <v>567</v>
      </c>
      <c r="BL1" s="78" t="s">
        <v>567</v>
      </c>
      <c r="BM1" s="78" t="s">
        <v>567</v>
      </c>
      <c r="BN1" s="78" t="s">
        <v>567</v>
      </c>
      <c r="BO1" s="78" t="s">
        <v>567</v>
      </c>
      <c r="BP1" s="78" t="s">
        <v>567</v>
      </c>
      <c r="BQ1" s="78" t="s">
        <v>567</v>
      </c>
      <c r="BR1" s="78" t="s">
        <v>567</v>
      </c>
      <c r="BS1" s="78" t="s">
        <v>567</v>
      </c>
      <c r="BT1" s="78" t="s">
        <v>567</v>
      </c>
      <c r="BU1" s="78" t="s">
        <v>567</v>
      </c>
      <c r="BV1" s="78" t="s">
        <v>567</v>
      </c>
      <c r="BW1" s="78" t="s">
        <v>567</v>
      </c>
      <c r="BX1" s="78" t="s">
        <v>567</v>
      </c>
      <c r="BY1" s="78" t="s">
        <v>567</v>
      </c>
      <c r="BZ1" s="78" t="s">
        <v>567</v>
      </c>
      <c r="CA1" s="78" t="s">
        <v>567</v>
      </c>
      <c r="CB1" s="78" t="s">
        <v>567</v>
      </c>
      <c r="CC1" s="78" t="s">
        <v>567</v>
      </c>
      <c r="CD1" s="78" t="s">
        <v>567</v>
      </c>
      <c r="CE1" s="78" t="s">
        <v>567</v>
      </c>
      <c r="CF1" s="78" t="s">
        <v>567</v>
      </c>
      <c r="CG1" s="78" t="s">
        <v>567</v>
      </c>
      <c r="CH1" s="78" t="s">
        <v>567</v>
      </c>
      <c r="CI1" s="78" t="s">
        <v>567</v>
      </c>
      <c r="CJ1" s="78" t="s">
        <v>567</v>
      </c>
      <c r="CK1" s="78" t="s">
        <v>567</v>
      </c>
      <c r="CL1" s="78" t="s">
        <v>567</v>
      </c>
      <c r="CM1" s="78" t="s">
        <v>567</v>
      </c>
      <c r="CN1" s="78" t="s">
        <v>567</v>
      </c>
      <c r="CO1" s="78" t="s">
        <v>567</v>
      </c>
      <c r="CP1" s="78" t="s">
        <v>567</v>
      </c>
      <c r="CQ1" s="78" t="s">
        <v>567</v>
      </c>
      <c r="CR1" s="78" t="s">
        <v>567</v>
      </c>
      <c r="CS1" s="78" t="s">
        <v>567</v>
      </c>
      <c r="CT1" s="78" t="s">
        <v>567</v>
      </c>
      <c r="CU1" s="78" t="s">
        <v>567</v>
      </c>
      <c r="CV1" s="78" t="s">
        <v>567</v>
      </c>
      <c r="CW1" s="78" t="s">
        <v>567</v>
      </c>
      <c r="CX1" s="78" t="s">
        <v>567</v>
      </c>
      <c r="CY1" s="78" t="s">
        <v>567</v>
      </c>
      <c r="CZ1" s="78" t="s">
        <v>567</v>
      </c>
      <c r="DA1" s="78" t="s">
        <v>567</v>
      </c>
      <c r="DB1" s="78" t="s">
        <v>567</v>
      </c>
      <c r="DC1" s="78" t="s">
        <v>567</v>
      </c>
      <c r="DD1" s="78" t="s">
        <v>567</v>
      </c>
      <c r="DE1" s="78" t="s">
        <v>567</v>
      </c>
      <c r="DF1" s="78" t="s">
        <v>567</v>
      </c>
      <c r="DG1" s="78" t="s">
        <v>567</v>
      </c>
      <c r="DH1" s="78" t="s">
        <v>567</v>
      </c>
      <c r="DI1" s="78" t="s">
        <v>567</v>
      </c>
      <c r="DJ1" s="78" t="s">
        <v>567</v>
      </c>
      <c r="DK1" s="78" t="s">
        <v>567</v>
      </c>
      <c r="DL1" s="78" t="s">
        <v>567</v>
      </c>
      <c r="DM1" s="78" t="s">
        <v>567</v>
      </c>
      <c r="DN1" s="78" t="s">
        <v>567</v>
      </c>
      <c r="DO1" s="78" t="s">
        <v>567</v>
      </c>
      <c r="DP1" s="78" t="s">
        <v>567</v>
      </c>
      <c r="DQ1" s="78" t="s">
        <v>567</v>
      </c>
      <c r="DR1" s="78" t="s">
        <v>567</v>
      </c>
      <c r="DS1" s="78" t="s">
        <v>567</v>
      </c>
      <c r="DT1" s="78" t="s">
        <v>567</v>
      </c>
      <c r="DU1" s="78" t="s">
        <v>567</v>
      </c>
      <c r="DV1" s="78" t="s">
        <v>567</v>
      </c>
      <c r="DW1" s="78" t="s">
        <v>567</v>
      </c>
      <c r="DX1" s="78" t="s">
        <v>567</v>
      </c>
      <c r="DY1" s="78" t="s">
        <v>567</v>
      </c>
      <c r="DZ1" s="78" t="s">
        <v>567</v>
      </c>
      <c r="EA1" s="78" t="s">
        <v>567</v>
      </c>
      <c r="EB1" s="78" t="s">
        <v>567</v>
      </c>
      <c r="EC1" s="78" t="s">
        <v>567</v>
      </c>
      <c r="ED1" s="78" t="s">
        <v>567</v>
      </c>
      <c r="EE1" s="78" t="s">
        <v>567</v>
      </c>
      <c r="EF1" s="78" t="s">
        <v>567</v>
      </c>
      <c r="EG1" s="78" t="s">
        <v>567</v>
      </c>
      <c r="EH1" s="78" t="s">
        <v>567</v>
      </c>
      <c r="EI1" s="78" t="s">
        <v>567</v>
      </c>
      <c r="EJ1" s="78" t="s">
        <v>597</v>
      </c>
      <c r="EK1" s="78" t="s">
        <v>597</v>
      </c>
      <c r="EL1" s="78" t="s">
        <v>597</v>
      </c>
      <c r="EM1" s="78" t="s">
        <v>597</v>
      </c>
      <c r="EN1" s="78" t="s">
        <v>597</v>
      </c>
      <c r="EO1" s="78" t="s">
        <v>597</v>
      </c>
      <c r="EP1" s="78" t="s">
        <v>597</v>
      </c>
      <c r="EQ1" s="78" t="s">
        <v>597</v>
      </c>
      <c r="ER1" s="78" t="s">
        <v>597</v>
      </c>
      <c r="ES1" s="78" t="s">
        <v>597</v>
      </c>
      <c r="ET1" s="78" t="s">
        <v>597</v>
      </c>
      <c r="EU1" s="78" t="s">
        <v>597</v>
      </c>
      <c r="EV1" s="78" t="s">
        <v>597</v>
      </c>
      <c r="EW1" s="78" t="s">
        <v>597</v>
      </c>
      <c r="EX1" s="78" t="s">
        <v>597</v>
      </c>
      <c r="EY1" s="78" t="s">
        <v>597</v>
      </c>
      <c r="EZ1" s="78" t="s">
        <v>597</v>
      </c>
      <c r="FA1" s="78" t="s">
        <v>597</v>
      </c>
      <c r="FB1" s="78" t="s">
        <v>597</v>
      </c>
      <c r="FC1" s="78" t="s">
        <v>597</v>
      </c>
      <c r="FD1" s="78" t="s">
        <v>597</v>
      </c>
      <c r="FE1" s="78" t="s">
        <v>597</v>
      </c>
      <c r="FF1" s="78" t="s">
        <v>597</v>
      </c>
      <c r="FG1" s="78" t="s">
        <v>597</v>
      </c>
      <c r="FH1" s="78" t="s">
        <v>597</v>
      </c>
      <c r="FI1" s="78" t="s">
        <v>597</v>
      </c>
      <c r="FJ1" s="78" t="s">
        <v>597</v>
      </c>
      <c r="FK1" s="78" t="s">
        <v>597</v>
      </c>
      <c r="FL1" s="78" t="s">
        <v>597</v>
      </c>
      <c r="FM1" s="78" t="s">
        <v>597</v>
      </c>
      <c r="FN1" s="78" t="s">
        <v>597</v>
      </c>
      <c r="FO1" s="78" t="s">
        <v>597</v>
      </c>
      <c r="FP1" s="78" t="s">
        <v>597</v>
      </c>
      <c r="FQ1" s="78" t="s">
        <v>597</v>
      </c>
      <c r="FR1" s="78" t="s">
        <v>597</v>
      </c>
      <c r="FS1" s="78" t="s">
        <v>597</v>
      </c>
      <c r="FT1" s="78" t="s">
        <v>597</v>
      </c>
      <c r="FU1" s="78" t="s">
        <v>597</v>
      </c>
      <c r="FV1" s="78" t="s">
        <v>597</v>
      </c>
      <c r="FW1" s="78" t="s">
        <v>597</v>
      </c>
      <c r="FX1" s="78" t="s">
        <v>597</v>
      </c>
      <c r="FY1" s="78" t="s">
        <v>597</v>
      </c>
      <c r="FZ1" s="78" t="s">
        <v>597</v>
      </c>
      <c r="GA1" s="78" t="s">
        <v>597</v>
      </c>
      <c r="GB1" s="78" t="s">
        <v>597</v>
      </c>
      <c r="GC1" s="78" t="s">
        <v>597</v>
      </c>
      <c r="GD1" s="78" t="s">
        <v>597</v>
      </c>
      <c r="GE1" s="78" t="s">
        <v>597</v>
      </c>
      <c r="GF1" s="78" t="s">
        <v>597</v>
      </c>
      <c r="GG1" s="78" t="s">
        <v>597</v>
      </c>
      <c r="GH1" s="78" t="s">
        <v>597</v>
      </c>
      <c r="GI1" s="78" t="s">
        <v>597</v>
      </c>
      <c r="GJ1" s="78" t="s">
        <v>597</v>
      </c>
      <c r="GK1" s="78" t="s">
        <v>597</v>
      </c>
      <c r="GL1" s="78" t="s">
        <v>597</v>
      </c>
      <c r="GM1" s="78" t="s">
        <v>597</v>
      </c>
      <c r="GN1" s="78" t="s">
        <v>597</v>
      </c>
      <c r="GO1" s="78" t="s">
        <v>597</v>
      </c>
      <c r="GP1" s="78" t="s">
        <v>597</v>
      </c>
      <c r="GQ1" s="78" t="s">
        <v>597</v>
      </c>
      <c r="GR1" s="78" t="s">
        <v>597</v>
      </c>
      <c r="GS1" s="78" t="s">
        <v>597</v>
      </c>
      <c r="GT1" s="78" t="s">
        <v>597</v>
      </c>
      <c r="GU1" s="78" t="s">
        <v>597</v>
      </c>
      <c r="GV1" s="78" t="s">
        <v>597</v>
      </c>
      <c r="GW1" s="78" t="s">
        <v>597</v>
      </c>
      <c r="GX1" s="78" t="s">
        <v>597</v>
      </c>
      <c r="GY1" s="78" t="s">
        <v>597</v>
      </c>
      <c r="GZ1" s="78" t="s">
        <v>597</v>
      </c>
      <c r="HA1" s="78" t="s">
        <v>597</v>
      </c>
      <c r="HB1" s="78" t="s">
        <v>597</v>
      </c>
      <c r="HC1" s="78" t="s">
        <v>597</v>
      </c>
      <c r="HD1" s="78" t="s">
        <v>597</v>
      </c>
      <c r="HE1" s="78" t="s">
        <v>597</v>
      </c>
      <c r="HF1" s="78" t="s">
        <v>597</v>
      </c>
      <c r="HG1" s="78" t="s">
        <v>597</v>
      </c>
      <c r="HH1" s="78" t="s">
        <v>597</v>
      </c>
      <c r="HI1" s="78" t="s">
        <v>597</v>
      </c>
      <c r="HJ1" s="78" t="s">
        <v>597</v>
      </c>
      <c r="HK1" s="78" t="s">
        <v>597</v>
      </c>
      <c r="HL1" s="78" t="s">
        <v>597</v>
      </c>
      <c r="HM1" s="78" t="s">
        <v>597</v>
      </c>
      <c r="HN1" s="78" t="s">
        <v>597</v>
      </c>
      <c r="HO1" s="78" t="s">
        <v>597</v>
      </c>
      <c r="HP1" s="78" t="s">
        <v>597</v>
      </c>
      <c r="HQ1" s="78" t="s">
        <v>597</v>
      </c>
      <c r="HR1" s="78" t="s">
        <v>597</v>
      </c>
      <c r="HS1" s="78" t="s">
        <v>597</v>
      </c>
      <c r="HT1" s="78" t="s">
        <v>597</v>
      </c>
      <c r="HU1" s="78" t="s">
        <v>597</v>
      </c>
      <c r="HV1" s="78" t="s">
        <v>597</v>
      </c>
      <c r="HW1" s="78" t="s">
        <v>597</v>
      </c>
      <c r="HX1" s="78" t="s">
        <v>597</v>
      </c>
      <c r="HY1" s="78" t="s">
        <v>597</v>
      </c>
      <c r="HZ1" s="78" t="s">
        <v>597</v>
      </c>
      <c r="IA1" s="78" t="s">
        <v>597</v>
      </c>
      <c r="IB1" s="78" t="s">
        <v>597</v>
      </c>
      <c r="IC1" s="78" t="s">
        <v>597</v>
      </c>
      <c r="ID1" s="78" t="s">
        <v>597</v>
      </c>
      <c r="IE1" s="78" t="s">
        <v>597</v>
      </c>
      <c r="IF1" s="78" t="s">
        <v>597</v>
      </c>
      <c r="IG1" s="78" t="s">
        <v>597</v>
      </c>
      <c r="IH1" s="78" t="s">
        <v>597</v>
      </c>
      <c r="II1" s="78" t="s">
        <v>597</v>
      </c>
      <c r="IJ1" s="78" t="s">
        <v>597</v>
      </c>
      <c r="IK1" s="78" t="s">
        <v>597</v>
      </c>
      <c r="IL1" s="78" t="s">
        <v>597</v>
      </c>
      <c r="IM1" s="78" t="s">
        <v>597</v>
      </c>
      <c r="IN1" s="78" t="s">
        <v>597</v>
      </c>
      <c r="IO1" s="78" t="s">
        <v>597</v>
      </c>
      <c r="IP1" s="78" t="s">
        <v>597</v>
      </c>
      <c r="IQ1" s="78" t="s">
        <v>597</v>
      </c>
      <c r="IR1" s="78" t="s">
        <v>597</v>
      </c>
      <c r="IS1" s="78" t="s">
        <v>597</v>
      </c>
      <c r="IT1" s="78" t="s">
        <v>597</v>
      </c>
      <c r="IU1" s="78" t="s">
        <v>597</v>
      </c>
      <c r="IV1" s="78" t="s">
        <v>597</v>
      </c>
      <c r="IW1" s="78" t="s">
        <v>597</v>
      </c>
      <c r="IX1" s="78" t="s">
        <v>597</v>
      </c>
      <c r="IY1" s="78" t="s">
        <v>597</v>
      </c>
      <c r="IZ1" s="78" t="s">
        <v>597</v>
      </c>
      <c r="JA1" s="78" t="s">
        <v>597</v>
      </c>
      <c r="JB1" s="78" t="s">
        <v>597</v>
      </c>
      <c r="JC1" s="78" t="s">
        <v>597</v>
      </c>
      <c r="JD1" s="78" t="s">
        <v>597</v>
      </c>
      <c r="JE1" s="78" t="s">
        <v>597</v>
      </c>
      <c r="JF1" s="78" t="s">
        <v>597</v>
      </c>
      <c r="JG1" s="78" t="s">
        <v>597</v>
      </c>
      <c r="JH1" s="78" t="s">
        <v>597</v>
      </c>
      <c r="JI1" s="78" t="s">
        <v>597</v>
      </c>
      <c r="JJ1" s="78" t="s">
        <v>597</v>
      </c>
      <c r="JK1" s="78" t="s">
        <v>597</v>
      </c>
      <c r="JL1" s="78" t="s">
        <v>597</v>
      </c>
      <c r="JM1" s="78" t="s">
        <v>597</v>
      </c>
      <c r="JN1" s="78" t="s">
        <v>597</v>
      </c>
      <c r="JO1" s="78" t="s">
        <v>597</v>
      </c>
      <c r="JP1" s="78" t="s">
        <v>597</v>
      </c>
      <c r="JQ1" s="78" t="s">
        <v>597</v>
      </c>
      <c r="JR1" s="78" t="s">
        <v>597</v>
      </c>
      <c r="JS1" s="78" t="s">
        <v>597</v>
      </c>
      <c r="JT1" s="78" t="s">
        <v>597</v>
      </c>
      <c r="JU1" s="78" t="s">
        <v>597</v>
      </c>
      <c r="JV1" s="78" t="s">
        <v>597</v>
      </c>
      <c r="JW1" s="78" t="s">
        <v>597</v>
      </c>
      <c r="JX1" s="78" t="s">
        <v>597</v>
      </c>
      <c r="JY1" s="78" t="s">
        <v>597</v>
      </c>
      <c r="JZ1" s="78" t="s">
        <v>597</v>
      </c>
      <c r="KA1" s="78" t="s">
        <v>597</v>
      </c>
      <c r="KB1" s="78" t="s">
        <v>597</v>
      </c>
      <c r="KC1" s="78" t="s">
        <v>597</v>
      </c>
      <c r="KD1" s="78" t="s">
        <v>597</v>
      </c>
      <c r="KE1" s="78" t="s">
        <v>597</v>
      </c>
      <c r="KF1" s="78" t="s">
        <v>597</v>
      </c>
      <c r="KG1" s="78" t="s">
        <v>597</v>
      </c>
      <c r="KH1" s="78" t="s">
        <v>597</v>
      </c>
      <c r="KI1" s="78" t="s">
        <v>597</v>
      </c>
      <c r="KJ1" s="78" t="s">
        <v>597</v>
      </c>
      <c r="KK1" s="78" t="s">
        <v>597</v>
      </c>
      <c r="KL1" s="78" t="s">
        <v>597</v>
      </c>
      <c r="KM1" s="78" t="s">
        <v>597</v>
      </c>
      <c r="KN1" s="78" t="s">
        <v>597</v>
      </c>
      <c r="KO1" s="78" t="s">
        <v>597</v>
      </c>
      <c r="KP1" s="78" t="s">
        <v>597</v>
      </c>
      <c r="KQ1" s="78" t="s">
        <v>597</v>
      </c>
      <c r="KR1" s="78" t="s">
        <v>597</v>
      </c>
      <c r="KS1" s="78" t="s">
        <v>597</v>
      </c>
      <c r="KT1" s="78" t="s">
        <v>597</v>
      </c>
      <c r="KU1" s="78" t="s">
        <v>597</v>
      </c>
      <c r="KV1" s="78" t="s">
        <v>597</v>
      </c>
      <c r="KW1" s="78" t="s">
        <v>597</v>
      </c>
      <c r="KX1" s="78" t="s">
        <v>597</v>
      </c>
      <c r="KY1" s="78" t="s">
        <v>597</v>
      </c>
      <c r="KZ1" s="78" t="s">
        <v>597</v>
      </c>
      <c r="LA1" s="78" t="s">
        <v>597</v>
      </c>
      <c r="LB1" s="78" t="s">
        <v>597</v>
      </c>
      <c r="LC1" s="78" t="s">
        <v>597</v>
      </c>
      <c r="LD1" s="78" t="s">
        <v>597</v>
      </c>
      <c r="LE1" s="78" t="s">
        <v>597</v>
      </c>
      <c r="LF1" s="78" t="s">
        <v>597</v>
      </c>
      <c r="LG1" s="78" t="s">
        <v>597</v>
      </c>
      <c r="LH1" s="78" t="s">
        <v>597</v>
      </c>
      <c r="LI1" s="78" t="s">
        <v>597</v>
      </c>
      <c r="LJ1" s="78" t="s">
        <v>597</v>
      </c>
      <c r="LK1" s="78" t="s">
        <v>597</v>
      </c>
      <c r="LL1" s="78" t="s">
        <v>597</v>
      </c>
      <c r="LM1" s="78" t="s">
        <v>597</v>
      </c>
      <c r="LN1" s="78" t="s">
        <v>597</v>
      </c>
      <c r="LO1" s="78" t="s">
        <v>597</v>
      </c>
      <c r="LP1" s="78" t="s">
        <v>597</v>
      </c>
      <c r="LQ1" s="78" t="s">
        <v>597</v>
      </c>
      <c r="LR1" s="78" t="s">
        <v>597</v>
      </c>
      <c r="LS1" s="78" t="s">
        <v>597</v>
      </c>
      <c r="LT1" s="78" t="s">
        <v>597</v>
      </c>
      <c r="LU1" s="78" t="s">
        <v>597</v>
      </c>
      <c r="LV1" s="78" t="s">
        <v>597</v>
      </c>
      <c r="LW1" s="78" t="s">
        <v>597</v>
      </c>
      <c r="LX1" s="78" t="s">
        <v>597</v>
      </c>
      <c r="LY1" s="78" t="s">
        <v>597</v>
      </c>
      <c r="LZ1" s="78" t="s">
        <v>597</v>
      </c>
      <c r="MA1" s="78" t="s">
        <v>597</v>
      </c>
      <c r="MB1" s="78" t="s">
        <v>597</v>
      </c>
      <c r="MC1" s="78" t="s">
        <v>597</v>
      </c>
      <c r="MD1" s="78" t="s">
        <v>597</v>
      </c>
      <c r="ME1" s="78" t="s">
        <v>597</v>
      </c>
      <c r="MF1" s="78" t="s">
        <v>597</v>
      </c>
      <c r="MG1" s="78" t="s">
        <v>674</v>
      </c>
    </row>
    <row r="2" spans="1:345" s="78" customFormat="1" ht="18" customHeight="1" x14ac:dyDescent="0.4">
      <c r="A2" s="78" t="s">
        <v>542</v>
      </c>
      <c r="B2" s="78" t="s">
        <v>517</v>
      </c>
      <c r="C2" s="78" t="s">
        <v>518</v>
      </c>
      <c r="D2" s="79" t="s">
        <v>519</v>
      </c>
      <c r="E2" s="78" t="s">
        <v>520</v>
      </c>
      <c r="F2" s="78" t="s">
        <v>521</v>
      </c>
      <c r="G2" s="78" t="s">
        <v>522</v>
      </c>
      <c r="H2" s="78" t="s">
        <v>523</v>
      </c>
      <c r="I2" s="78" t="s">
        <v>524</v>
      </c>
      <c r="J2" s="78" t="s">
        <v>525</v>
      </c>
      <c r="K2" s="78" t="s">
        <v>526</v>
      </c>
      <c r="L2" s="78" t="s">
        <v>527</v>
      </c>
      <c r="M2" s="78" t="s">
        <v>528</v>
      </c>
      <c r="N2" s="78" t="s">
        <v>529</v>
      </c>
      <c r="O2" s="78" t="s">
        <v>530</v>
      </c>
      <c r="P2" s="78" t="s">
        <v>531</v>
      </c>
      <c r="Q2" s="78" t="s">
        <v>532</v>
      </c>
      <c r="R2" s="78" t="s">
        <v>533</v>
      </c>
      <c r="S2" s="78" t="s">
        <v>534</v>
      </c>
      <c r="T2" s="78" t="s">
        <v>535</v>
      </c>
      <c r="U2" s="78" t="s">
        <v>536</v>
      </c>
      <c r="V2" s="78" t="s">
        <v>538</v>
      </c>
      <c r="W2" s="78" t="s">
        <v>537</v>
      </c>
      <c r="X2" s="78" t="s">
        <v>534</v>
      </c>
      <c r="Y2" s="78" t="s">
        <v>539</v>
      </c>
      <c r="Z2" s="78" t="s">
        <v>568</v>
      </c>
      <c r="AA2" s="78" t="s">
        <v>569</v>
      </c>
      <c r="AB2" s="78" t="s">
        <v>570</v>
      </c>
      <c r="AC2" s="78" t="s">
        <v>571</v>
      </c>
      <c r="AD2" s="78" t="s">
        <v>572</v>
      </c>
      <c r="AE2" s="78" t="s">
        <v>574</v>
      </c>
      <c r="AF2" s="78" t="s">
        <v>578</v>
      </c>
      <c r="AG2" s="78" t="s">
        <v>581</v>
      </c>
      <c r="AH2" s="78" t="s">
        <v>582</v>
      </c>
      <c r="AI2" s="78" t="s">
        <v>583</v>
      </c>
      <c r="AJ2" s="78" t="s">
        <v>585</v>
      </c>
      <c r="AK2" s="78" t="s">
        <v>587</v>
      </c>
      <c r="AL2" s="78" t="s">
        <v>588</v>
      </c>
      <c r="AM2" s="78" t="s">
        <v>589</v>
      </c>
      <c r="AN2" s="78" t="s">
        <v>590</v>
      </c>
      <c r="AO2" s="78" t="s">
        <v>591</v>
      </c>
      <c r="AP2" s="78" t="s">
        <v>583</v>
      </c>
      <c r="AQ2" s="78" t="s">
        <v>585</v>
      </c>
      <c r="AR2" s="78" t="s">
        <v>587</v>
      </c>
      <c r="AS2" s="78" t="s">
        <v>588</v>
      </c>
      <c r="AT2" s="78" t="s">
        <v>589</v>
      </c>
      <c r="AU2" s="78" t="s">
        <v>590</v>
      </c>
      <c r="AV2" s="78" t="s">
        <v>591</v>
      </c>
      <c r="AW2" s="78" t="s">
        <v>583</v>
      </c>
      <c r="AX2" s="78" t="s">
        <v>585</v>
      </c>
      <c r="AY2" s="78" t="s">
        <v>587</v>
      </c>
      <c r="AZ2" s="78" t="s">
        <v>588</v>
      </c>
      <c r="BA2" s="78" t="s">
        <v>589</v>
      </c>
      <c r="BB2" s="78" t="s">
        <v>590</v>
      </c>
      <c r="BC2" s="78" t="s">
        <v>591</v>
      </c>
      <c r="BD2" s="78" t="s">
        <v>583</v>
      </c>
      <c r="BE2" s="78" t="s">
        <v>585</v>
      </c>
      <c r="BF2" s="78" t="s">
        <v>587</v>
      </c>
      <c r="BG2" s="78" t="s">
        <v>588</v>
      </c>
      <c r="BH2" s="78" t="s">
        <v>589</v>
      </c>
      <c r="BI2" s="78" t="s">
        <v>590</v>
      </c>
      <c r="BJ2" s="78" t="s">
        <v>591</v>
      </c>
      <c r="BK2" s="78" t="s">
        <v>583</v>
      </c>
      <c r="BL2" s="78" t="s">
        <v>585</v>
      </c>
      <c r="BM2" s="78" t="s">
        <v>587</v>
      </c>
      <c r="BN2" s="78" t="s">
        <v>588</v>
      </c>
      <c r="BO2" s="78" t="s">
        <v>589</v>
      </c>
      <c r="BP2" s="78" t="s">
        <v>590</v>
      </c>
      <c r="BQ2" s="78" t="s">
        <v>591</v>
      </c>
      <c r="BR2" s="78" t="s">
        <v>583</v>
      </c>
      <c r="BS2" s="78" t="s">
        <v>585</v>
      </c>
      <c r="BT2" s="78" t="s">
        <v>587</v>
      </c>
      <c r="BU2" s="78" t="s">
        <v>588</v>
      </c>
      <c r="BV2" s="78" t="s">
        <v>589</v>
      </c>
      <c r="BW2" s="78" t="s">
        <v>590</v>
      </c>
      <c r="BX2" s="78" t="s">
        <v>591</v>
      </c>
      <c r="BY2" s="78" t="s">
        <v>583</v>
      </c>
      <c r="BZ2" s="78" t="s">
        <v>585</v>
      </c>
      <c r="CA2" s="78" t="s">
        <v>587</v>
      </c>
      <c r="CB2" s="78" t="s">
        <v>588</v>
      </c>
      <c r="CC2" s="78" t="s">
        <v>589</v>
      </c>
      <c r="CD2" s="78" t="s">
        <v>590</v>
      </c>
      <c r="CE2" s="78" t="s">
        <v>591</v>
      </c>
      <c r="CF2" s="78" t="s">
        <v>583</v>
      </c>
      <c r="CG2" s="78" t="s">
        <v>585</v>
      </c>
      <c r="CH2" s="78" t="s">
        <v>587</v>
      </c>
      <c r="CI2" s="78" t="s">
        <v>588</v>
      </c>
      <c r="CJ2" s="78" t="s">
        <v>589</v>
      </c>
      <c r="CK2" s="78" t="s">
        <v>590</v>
      </c>
      <c r="CL2" s="78" t="s">
        <v>591</v>
      </c>
      <c r="CM2" s="78" t="s">
        <v>583</v>
      </c>
      <c r="CN2" s="78" t="s">
        <v>585</v>
      </c>
      <c r="CO2" s="78" t="s">
        <v>587</v>
      </c>
      <c r="CP2" s="78" t="s">
        <v>588</v>
      </c>
      <c r="CQ2" s="78" t="s">
        <v>589</v>
      </c>
      <c r="CR2" s="78" t="s">
        <v>590</v>
      </c>
      <c r="CS2" s="78" t="s">
        <v>591</v>
      </c>
      <c r="CT2" s="78" t="s">
        <v>583</v>
      </c>
      <c r="CU2" s="78" t="s">
        <v>585</v>
      </c>
      <c r="CV2" s="78" t="s">
        <v>587</v>
      </c>
      <c r="CW2" s="78" t="s">
        <v>588</v>
      </c>
      <c r="CX2" s="78" t="s">
        <v>589</v>
      </c>
      <c r="CY2" s="78" t="s">
        <v>590</v>
      </c>
      <c r="CZ2" s="78" t="s">
        <v>591</v>
      </c>
      <c r="DA2" s="78" t="s">
        <v>583</v>
      </c>
      <c r="DB2" s="78" t="s">
        <v>585</v>
      </c>
      <c r="DC2" s="78" t="s">
        <v>587</v>
      </c>
      <c r="DD2" s="78" t="s">
        <v>588</v>
      </c>
      <c r="DE2" s="78" t="s">
        <v>589</v>
      </c>
      <c r="DF2" s="78" t="s">
        <v>590</v>
      </c>
      <c r="DG2" s="78" t="s">
        <v>591</v>
      </c>
      <c r="DH2" s="78" t="s">
        <v>583</v>
      </c>
      <c r="DI2" s="78" t="s">
        <v>585</v>
      </c>
      <c r="DJ2" s="78" t="s">
        <v>587</v>
      </c>
      <c r="DK2" s="78" t="s">
        <v>588</v>
      </c>
      <c r="DL2" s="78" t="s">
        <v>589</v>
      </c>
      <c r="DM2" s="78" t="s">
        <v>590</v>
      </c>
      <c r="DN2" s="78" t="s">
        <v>591</v>
      </c>
      <c r="DO2" s="78" t="s">
        <v>583</v>
      </c>
      <c r="DP2" s="78" t="s">
        <v>585</v>
      </c>
      <c r="DQ2" s="78" t="s">
        <v>587</v>
      </c>
      <c r="DR2" s="78" t="s">
        <v>588</v>
      </c>
      <c r="DS2" s="78" t="s">
        <v>589</v>
      </c>
      <c r="DT2" s="78" t="s">
        <v>590</v>
      </c>
      <c r="DU2" s="78" t="s">
        <v>591</v>
      </c>
      <c r="DV2" s="78" t="s">
        <v>583</v>
      </c>
      <c r="DW2" s="78" t="s">
        <v>585</v>
      </c>
      <c r="DX2" s="78" t="s">
        <v>587</v>
      </c>
      <c r="DY2" s="78" t="s">
        <v>588</v>
      </c>
      <c r="DZ2" s="78" t="s">
        <v>589</v>
      </c>
      <c r="EA2" s="78" t="s">
        <v>590</v>
      </c>
      <c r="EB2" s="78" t="s">
        <v>591</v>
      </c>
      <c r="EC2" s="78" t="s">
        <v>583</v>
      </c>
      <c r="ED2" s="78" t="s">
        <v>585</v>
      </c>
      <c r="EE2" s="78" t="s">
        <v>587</v>
      </c>
      <c r="EF2" s="78" t="s">
        <v>588</v>
      </c>
      <c r="EG2" s="78" t="s">
        <v>589</v>
      </c>
      <c r="EH2" s="78" t="s">
        <v>590</v>
      </c>
      <c r="EI2" s="78" t="s">
        <v>591</v>
      </c>
      <c r="EJ2" s="78" t="s">
        <v>598</v>
      </c>
      <c r="EK2" s="78" t="s">
        <v>599</v>
      </c>
      <c r="EL2" s="78" t="s">
        <v>600</v>
      </c>
      <c r="EM2" s="78" t="s">
        <v>602</v>
      </c>
      <c r="EN2" s="78" t="s">
        <v>603</v>
      </c>
      <c r="EO2" s="78" t="s">
        <v>604</v>
      </c>
      <c r="EP2" s="78" t="s">
        <v>605</v>
      </c>
      <c r="EQ2" s="78" t="s">
        <v>606</v>
      </c>
      <c r="ER2" s="78" t="s">
        <v>608</v>
      </c>
      <c r="ES2" s="78" t="s">
        <v>609</v>
      </c>
      <c r="ET2" s="78" t="s">
        <v>617</v>
      </c>
      <c r="EU2" s="78" t="s">
        <v>611</v>
      </c>
      <c r="EV2" s="78" t="s">
        <v>612</v>
      </c>
      <c r="EW2" s="78" t="s">
        <v>614</v>
      </c>
      <c r="EX2" s="78" t="s">
        <v>616</v>
      </c>
      <c r="EY2" s="78" t="s">
        <v>618</v>
      </c>
      <c r="EZ2" s="78" t="s">
        <v>611</v>
      </c>
      <c r="FA2" s="78" t="s">
        <v>612</v>
      </c>
      <c r="FB2" s="78" t="s">
        <v>614</v>
      </c>
      <c r="FC2" s="78" t="s">
        <v>616</v>
      </c>
      <c r="FD2" s="78" t="s">
        <v>619</v>
      </c>
      <c r="FE2" s="78" t="s">
        <v>611</v>
      </c>
      <c r="FF2" s="78" t="s">
        <v>612</v>
      </c>
      <c r="FG2" s="78" t="s">
        <v>614</v>
      </c>
      <c r="FH2" s="78" t="s">
        <v>616</v>
      </c>
      <c r="FI2" s="78" t="s">
        <v>620</v>
      </c>
      <c r="FJ2" s="78" t="s">
        <v>611</v>
      </c>
      <c r="FK2" s="78" t="s">
        <v>612</v>
      </c>
      <c r="FL2" s="78" t="s">
        <v>614</v>
      </c>
      <c r="FM2" s="78" t="s">
        <v>616</v>
      </c>
      <c r="FN2" s="78" t="s">
        <v>621</v>
      </c>
      <c r="FO2" s="78" t="s">
        <v>611</v>
      </c>
      <c r="FP2" s="78" t="s">
        <v>612</v>
      </c>
      <c r="FQ2" s="78" t="s">
        <v>614</v>
      </c>
      <c r="FR2" s="78" t="s">
        <v>616</v>
      </c>
      <c r="FS2" s="78" t="s">
        <v>622</v>
      </c>
      <c r="FT2" s="78" t="s">
        <v>611</v>
      </c>
      <c r="FU2" s="78" t="s">
        <v>612</v>
      </c>
      <c r="FV2" s="78" t="s">
        <v>614</v>
      </c>
      <c r="FW2" s="78" t="s">
        <v>616</v>
      </c>
      <c r="FX2" s="78" t="s">
        <v>623</v>
      </c>
      <c r="FY2" s="78" t="s">
        <v>611</v>
      </c>
      <c r="FZ2" s="78" t="s">
        <v>612</v>
      </c>
      <c r="GA2" s="78" t="s">
        <v>614</v>
      </c>
      <c r="GB2" s="78" t="s">
        <v>616</v>
      </c>
      <c r="GC2" s="78" t="s">
        <v>624</v>
      </c>
      <c r="GD2" s="78" t="s">
        <v>611</v>
      </c>
      <c r="GE2" s="78" t="s">
        <v>612</v>
      </c>
      <c r="GF2" s="78" t="s">
        <v>614</v>
      </c>
      <c r="GG2" s="78" t="s">
        <v>616</v>
      </c>
      <c r="GH2" s="78" t="s">
        <v>625</v>
      </c>
      <c r="GI2" s="78" t="s">
        <v>616</v>
      </c>
      <c r="GJ2" s="78" t="s">
        <v>626</v>
      </c>
      <c r="GK2" s="78" t="s">
        <v>598</v>
      </c>
      <c r="GL2" s="78" t="s">
        <v>599</v>
      </c>
      <c r="GM2" s="78" t="s">
        <v>600</v>
      </c>
      <c r="GN2" s="78" t="s">
        <v>602</v>
      </c>
      <c r="GO2" s="78" t="s">
        <v>603</v>
      </c>
      <c r="GP2" s="78" t="s">
        <v>604</v>
      </c>
      <c r="GQ2" s="78" t="s">
        <v>605</v>
      </c>
      <c r="GR2" s="78" t="s">
        <v>606</v>
      </c>
      <c r="GS2" s="78" t="s">
        <v>608</v>
      </c>
      <c r="GT2" s="78" t="s">
        <v>609</v>
      </c>
      <c r="GU2" s="78" t="s">
        <v>617</v>
      </c>
      <c r="GV2" s="78" t="s">
        <v>611</v>
      </c>
      <c r="GW2" s="78" t="s">
        <v>612</v>
      </c>
      <c r="GX2" s="78" t="s">
        <v>614</v>
      </c>
      <c r="GY2" s="78" t="s">
        <v>616</v>
      </c>
      <c r="GZ2" s="78" t="s">
        <v>618</v>
      </c>
      <c r="HA2" s="78" t="s">
        <v>611</v>
      </c>
      <c r="HB2" s="78" t="s">
        <v>612</v>
      </c>
      <c r="HC2" s="78" t="s">
        <v>614</v>
      </c>
      <c r="HD2" s="78" t="s">
        <v>616</v>
      </c>
      <c r="HE2" s="78" t="s">
        <v>619</v>
      </c>
      <c r="HF2" s="78" t="s">
        <v>611</v>
      </c>
      <c r="HG2" s="78" t="s">
        <v>612</v>
      </c>
      <c r="HH2" s="78" t="s">
        <v>614</v>
      </c>
      <c r="HI2" s="78" t="s">
        <v>616</v>
      </c>
      <c r="HJ2" s="78" t="s">
        <v>620</v>
      </c>
      <c r="HK2" s="78" t="s">
        <v>611</v>
      </c>
      <c r="HL2" s="78" t="s">
        <v>612</v>
      </c>
      <c r="HM2" s="78" t="s">
        <v>614</v>
      </c>
      <c r="HN2" s="78" t="s">
        <v>616</v>
      </c>
      <c r="HO2" s="78" t="s">
        <v>621</v>
      </c>
      <c r="HP2" s="78" t="s">
        <v>611</v>
      </c>
      <c r="HQ2" s="78" t="s">
        <v>612</v>
      </c>
      <c r="HR2" s="78" t="s">
        <v>614</v>
      </c>
      <c r="HS2" s="78" t="s">
        <v>616</v>
      </c>
      <c r="HT2" s="78" t="s">
        <v>622</v>
      </c>
      <c r="HU2" s="78" t="s">
        <v>611</v>
      </c>
      <c r="HV2" s="78" t="s">
        <v>612</v>
      </c>
      <c r="HW2" s="78" t="s">
        <v>614</v>
      </c>
      <c r="HX2" s="78" t="s">
        <v>616</v>
      </c>
      <c r="HY2" s="78" t="s">
        <v>623</v>
      </c>
      <c r="HZ2" s="78" t="s">
        <v>611</v>
      </c>
      <c r="IA2" s="78" t="s">
        <v>612</v>
      </c>
      <c r="IB2" s="78" t="s">
        <v>614</v>
      </c>
      <c r="IC2" s="78" t="s">
        <v>616</v>
      </c>
      <c r="ID2" s="78" t="s">
        <v>624</v>
      </c>
      <c r="IE2" s="78" t="s">
        <v>611</v>
      </c>
      <c r="IF2" s="78" t="s">
        <v>612</v>
      </c>
      <c r="IG2" s="78" t="s">
        <v>614</v>
      </c>
      <c r="IH2" s="78" t="s">
        <v>616</v>
      </c>
      <c r="II2" s="78" t="s">
        <v>625</v>
      </c>
      <c r="IJ2" s="78" t="s">
        <v>616</v>
      </c>
      <c r="IK2" s="78" t="s">
        <v>626</v>
      </c>
      <c r="IL2" s="78" t="s">
        <v>598</v>
      </c>
      <c r="IM2" s="78" t="s">
        <v>599</v>
      </c>
      <c r="IN2" s="78" t="s">
        <v>600</v>
      </c>
      <c r="IO2" s="78" t="s">
        <v>602</v>
      </c>
      <c r="IP2" s="78" t="s">
        <v>603</v>
      </c>
      <c r="IQ2" s="78" t="s">
        <v>604</v>
      </c>
      <c r="IR2" s="78" t="s">
        <v>605</v>
      </c>
      <c r="IS2" s="78" t="s">
        <v>606</v>
      </c>
      <c r="IT2" s="78" t="s">
        <v>608</v>
      </c>
      <c r="IU2" s="78" t="s">
        <v>609</v>
      </c>
      <c r="IV2" s="78" t="s">
        <v>617</v>
      </c>
      <c r="IW2" s="78" t="s">
        <v>611</v>
      </c>
      <c r="IX2" s="78" t="s">
        <v>612</v>
      </c>
      <c r="IY2" s="78" t="s">
        <v>614</v>
      </c>
      <c r="IZ2" s="78" t="s">
        <v>616</v>
      </c>
      <c r="JA2" s="78" t="s">
        <v>618</v>
      </c>
      <c r="JB2" s="78" t="s">
        <v>611</v>
      </c>
      <c r="JC2" s="78" t="s">
        <v>612</v>
      </c>
      <c r="JD2" s="78" t="s">
        <v>614</v>
      </c>
      <c r="JE2" s="78" t="s">
        <v>616</v>
      </c>
      <c r="JF2" s="78" t="s">
        <v>619</v>
      </c>
      <c r="JG2" s="78" t="s">
        <v>611</v>
      </c>
      <c r="JH2" s="78" t="s">
        <v>612</v>
      </c>
      <c r="JI2" s="78" t="s">
        <v>614</v>
      </c>
      <c r="JJ2" s="78" t="s">
        <v>616</v>
      </c>
      <c r="JK2" s="78" t="s">
        <v>620</v>
      </c>
      <c r="JL2" s="78" t="s">
        <v>611</v>
      </c>
      <c r="JM2" s="78" t="s">
        <v>612</v>
      </c>
      <c r="JN2" s="78" t="s">
        <v>614</v>
      </c>
      <c r="JO2" s="78" t="s">
        <v>616</v>
      </c>
      <c r="JP2" s="78" t="s">
        <v>621</v>
      </c>
      <c r="JQ2" s="78" t="s">
        <v>611</v>
      </c>
      <c r="JR2" s="78" t="s">
        <v>612</v>
      </c>
      <c r="JS2" s="78" t="s">
        <v>614</v>
      </c>
      <c r="JT2" s="78" t="s">
        <v>616</v>
      </c>
      <c r="JU2" s="78" t="s">
        <v>622</v>
      </c>
      <c r="JV2" s="78" t="s">
        <v>611</v>
      </c>
      <c r="JW2" s="78" t="s">
        <v>612</v>
      </c>
      <c r="JX2" s="78" t="s">
        <v>614</v>
      </c>
      <c r="JY2" s="78" t="s">
        <v>616</v>
      </c>
      <c r="JZ2" s="78" t="s">
        <v>623</v>
      </c>
      <c r="KA2" s="78" t="s">
        <v>611</v>
      </c>
      <c r="KB2" s="78" t="s">
        <v>612</v>
      </c>
      <c r="KC2" s="78" t="s">
        <v>614</v>
      </c>
      <c r="KD2" s="78" t="s">
        <v>616</v>
      </c>
      <c r="KE2" s="78" t="s">
        <v>624</v>
      </c>
      <c r="KF2" s="78" t="s">
        <v>611</v>
      </c>
      <c r="KG2" s="78" t="s">
        <v>612</v>
      </c>
      <c r="KH2" s="78" t="s">
        <v>614</v>
      </c>
      <c r="KI2" s="78" t="s">
        <v>616</v>
      </c>
      <c r="KJ2" s="78" t="s">
        <v>625</v>
      </c>
      <c r="KK2" s="78" t="s">
        <v>616</v>
      </c>
      <c r="KL2" s="78" t="s">
        <v>626</v>
      </c>
      <c r="KM2" s="78" t="s">
        <v>616</v>
      </c>
      <c r="KN2" s="78" t="s">
        <v>627</v>
      </c>
      <c r="KO2" s="78" t="s">
        <v>631</v>
      </c>
      <c r="KP2" s="78" t="s">
        <v>632</v>
      </c>
      <c r="KQ2" s="78" t="s">
        <v>633</v>
      </c>
      <c r="KR2" s="78" t="s">
        <v>634</v>
      </c>
      <c r="KS2" s="78" t="s">
        <v>608</v>
      </c>
      <c r="KT2" s="78" t="s">
        <v>635</v>
      </c>
      <c r="KU2" s="78" t="s">
        <v>636</v>
      </c>
      <c r="KV2" s="78" t="s">
        <v>632</v>
      </c>
      <c r="KW2" s="78" t="s">
        <v>633</v>
      </c>
      <c r="KX2" s="78" t="s">
        <v>634</v>
      </c>
      <c r="KY2" s="78" t="s">
        <v>608</v>
      </c>
      <c r="KZ2" s="78" t="s">
        <v>635</v>
      </c>
      <c r="LA2" s="78" t="s">
        <v>637</v>
      </c>
      <c r="LB2" s="78" t="s">
        <v>632</v>
      </c>
      <c r="LC2" s="78" t="s">
        <v>633</v>
      </c>
      <c r="LD2" s="78" t="s">
        <v>634</v>
      </c>
      <c r="LE2" s="78" t="s">
        <v>608</v>
      </c>
      <c r="LF2" s="78" t="s">
        <v>635</v>
      </c>
      <c r="LG2" s="78" t="s">
        <v>638</v>
      </c>
      <c r="LH2" s="78" t="s">
        <v>632</v>
      </c>
      <c r="LI2" s="78" t="s">
        <v>633</v>
      </c>
      <c r="LJ2" s="78" t="s">
        <v>634</v>
      </c>
      <c r="LK2" s="78" t="s">
        <v>608</v>
      </c>
      <c r="LL2" s="78" t="s">
        <v>635</v>
      </c>
      <c r="LM2" s="78" t="s">
        <v>639</v>
      </c>
      <c r="LN2" s="78" t="s">
        <v>632</v>
      </c>
      <c r="LO2" s="78" t="s">
        <v>633</v>
      </c>
      <c r="LP2" s="78" t="s">
        <v>634</v>
      </c>
      <c r="LQ2" s="78" t="s">
        <v>608</v>
      </c>
      <c r="LR2" s="78" t="s">
        <v>635</v>
      </c>
      <c r="LS2" s="78" t="s">
        <v>640</v>
      </c>
      <c r="LT2" s="78" t="s">
        <v>632</v>
      </c>
      <c r="LU2" s="78" t="s">
        <v>633</v>
      </c>
      <c r="LV2" s="78" t="s">
        <v>634</v>
      </c>
      <c r="LW2" s="78" t="s">
        <v>608</v>
      </c>
      <c r="LX2" s="78" t="s">
        <v>635</v>
      </c>
      <c r="LY2" s="78" t="s">
        <v>641</v>
      </c>
      <c r="LZ2" s="78" t="s">
        <v>632</v>
      </c>
      <c r="MA2" s="78" t="s">
        <v>633</v>
      </c>
      <c r="MB2" s="78" t="s">
        <v>634</v>
      </c>
      <c r="MC2" s="78" t="s">
        <v>608</v>
      </c>
      <c r="MD2" s="78" t="s">
        <v>635</v>
      </c>
      <c r="ME2" s="78" t="s">
        <v>642</v>
      </c>
      <c r="MF2" s="78" t="s">
        <v>643</v>
      </c>
      <c r="MG2" s="78" t="s">
        <v>672</v>
      </c>
    </row>
    <row r="3" spans="1:345" s="100" customFormat="1" ht="18" customHeight="1" x14ac:dyDescent="0.4">
      <c r="A3" s="100" t="s">
        <v>543</v>
      </c>
      <c r="B3" s="100" t="s">
        <v>540</v>
      </c>
      <c r="C3" s="100" t="s">
        <v>540</v>
      </c>
      <c r="D3" s="100" t="s">
        <v>540</v>
      </c>
      <c r="E3" s="100" t="s">
        <v>540</v>
      </c>
      <c r="F3" s="100" t="s">
        <v>540</v>
      </c>
      <c r="G3" s="100" t="s">
        <v>547</v>
      </c>
      <c r="H3" s="100" t="s">
        <v>545</v>
      </c>
      <c r="I3" s="100" t="s">
        <v>548</v>
      </c>
      <c r="J3" s="100" t="s">
        <v>540</v>
      </c>
      <c r="K3" s="100" t="s">
        <v>540</v>
      </c>
      <c r="L3" s="100" t="s">
        <v>540</v>
      </c>
      <c r="M3" s="100" t="s">
        <v>540</v>
      </c>
      <c r="N3" s="100" t="s">
        <v>548</v>
      </c>
      <c r="O3" s="100" t="s">
        <v>540</v>
      </c>
      <c r="P3" s="100" t="s">
        <v>548</v>
      </c>
      <c r="Q3" s="100" t="s">
        <v>566</v>
      </c>
      <c r="R3" s="100" t="s">
        <v>566</v>
      </c>
      <c r="S3" s="100" t="s">
        <v>548</v>
      </c>
      <c r="T3" s="100" t="s">
        <v>540</v>
      </c>
      <c r="U3" s="100" t="s">
        <v>540</v>
      </c>
      <c r="V3" s="100" t="s">
        <v>540</v>
      </c>
      <c r="W3" s="100" t="s">
        <v>540</v>
      </c>
      <c r="X3" s="100" t="s">
        <v>548</v>
      </c>
      <c r="Y3" s="100" t="s">
        <v>547</v>
      </c>
      <c r="Z3" s="100" t="s">
        <v>575</v>
      </c>
      <c r="AA3" s="100" t="s">
        <v>575</v>
      </c>
      <c r="AB3" s="100" t="s">
        <v>576</v>
      </c>
      <c r="AC3" s="100" t="s">
        <v>577</v>
      </c>
      <c r="AD3" s="100" t="s">
        <v>573</v>
      </c>
      <c r="AE3" s="100" t="s">
        <v>575</v>
      </c>
      <c r="AF3" s="100" t="s">
        <v>579</v>
      </c>
      <c r="AG3" s="100" t="s">
        <v>580</v>
      </c>
      <c r="AH3" s="100" t="s">
        <v>575</v>
      </c>
      <c r="AI3" s="100" t="s">
        <v>584</v>
      </c>
      <c r="AJ3" s="100" t="s">
        <v>586</v>
      </c>
      <c r="AK3" s="100" t="s">
        <v>592</v>
      </c>
      <c r="AL3" s="100" t="s">
        <v>593</v>
      </c>
      <c r="AM3" s="100" t="s">
        <v>594</v>
      </c>
      <c r="AN3" s="100" t="s">
        <v>595</v>
      </c>
      <c r="AO3" s="100" t="s">
        <v>596</v>
      </c>
      <c r="AP3" s="100" t="s">
        <v>584</v>
      </c>
      <c r="AQ3" s="100" t="s">
        <v>586</v>
      </c>
      <c r="AR3" s="100" t="s">
        <v>592</v>
      </c>
      <c r="AS3" s="100" t="s">
        <v>593</v>
      </c>
      <c r="AT3" s="100" t="s">
        <v>594</v>
      </c>
      <c r="AU3" s="100" t="s">
        <v>595</v>
      </c>
      <c r="AV3" s="100" t="s">
        <v>596</v>
      </c>
      <c r="AW3" s="100" t="s">
        <v>584</v>
      </c>
      <c r="AX3" s="100" t="s">
        <v>586</v>
      </c>
      <c r="AY3" s="100" t="s">
        <v>592</v>
      </c>
      <c r="AZ3" s="100" t="s">
        <v>593</v>
      </c>
      <c r="BA3" s="100" t="s">
        <v>594</v>
      </c>
      <c r="BB3" s="100" t="s">
        <v>595</v>
      </c>
      <c r="BC3" s="100" t="s">
        <v>596</v>
      </c>
      <c r="BD3" s="100" t="s">
        <v>584</v>
      </c>
      <c r="BE3" s="100" t="s">
        <v>586</v>
      </c>
      <c r="BF3" s="100" t="s">
        <v>592</v>
      </c>
      <c r="BG3" s="100" t="s">
        <v>593</v>
      </c>
      <c r="BH3" s="100" t="s">
        <v>594</v>
      </c>
      <c r="BI3" s="100" t="s">
        <v>595</v>
      </c>
      <c r="BJ3" s="100" t="s">
        <v>596</v>
      </c>
      <c r="BK3" s="100" t="s">
        <v>584</v>
      </c>
      <c r="BL3" s="100" t="s">
        <v>586</v>
      </c>
      <c r="BM3" s="100" t="s">
        <v>592</v>
      </c>
      <c r="BN3" s="100" t="s">
        <v>593</v>
      </c>
      <c r="BO3" s="100" t="s">
        <v>594</v>
      </c>
      <c r="BP3" s="100" t="s">
        <v>595</v>
      </c>
      <c r="BQ3" s="100" t="s">
        <v>596</v>
      </c>
      <c r="BR3" s="100" t="s">
        <v>584</v>
      </c>
      <c r="BS3" s="100" t="s">
        <v>586</v>
      </c>
      <c r="BT3" s="100" t="s">
        <v>592</v>
      </c>
      <c r="BU3" s="100" t="s">
        <v>593</v>
      </c>
      <c r="BV3" s="100" t="s">
        <v>594</v>
      </c>
      <c r="BW3" s="100" t="s">
        <v>595</v>
      </c>
      <c r="BX3" s="100" t="s">
        <v>596</v>
      </c>
      <c r="BY3" s="100" t="s">
        <v>584</v>
      </c>
      <c r="BZ3" s="100" t="s">
        <v>586</v>
      </c>
      <c r="CA3" s="100" t="s">
        <v>592</v>
      </c>
      <c r="CB3" s="100" t="s">
        <v>593</v>
      </c>
      <c r="CC3" s="100" t="s">
        <v>594</v>
      </c>
      <c r="CD3" s="100" t="s">
        <v>595</v>
      </c>
      <c r="CE3" s="100" t="s">
        <v>596</v>
      </c>
      <c r="CF3" s="100" t="s">
        <v>584</v>
      </c>
      <c r="CG3" s="100" t="s">
        <v>586</v>
      </c>
      <c r="CH3" s="100" t="s">
        <v>592</v>
      </c>
      <c r="CI3" s="100" t="s">
        <v>593</v>
      </c>
      <c r="CJ3" s="100" t="s">
        <v>594</v>
      </c>
      <c r="CK3" s="100" t="s">
        <v>595</v>
      </c>
      <c r="CL3" s="100" t="s">
        <v>596</v>
      </c>
      <c r="CM3" s="100" t="s">
        <v>584</v>
      </c>
      <c r="CN3" s="100" t="s">
        <v>586</v>
      </c>
      <c r="CO3" s="100" t="s">
        <v>592</v>
      </c>
      <c r="CP3" s="100" t="s">
        <v>593</v>
      </c>
      <c r="CQ3" s="100" t="s">
        <v>594</v>
      </c>
      <c r="CR3" s="100" t="s">
        <v>595</v>
      </c>
      <c r="CS3" s="100" t="s">
        <v>596</v>
      </c>
      <c r="CT3" s="100" t="s">
        <v>584</v>
      </c>
      <c r="CU3" s="100" t="s">
        <v>586</v>
      </c>
      <c r="CV3" s="100" t="s">
        <v>592</v>
      </c>
      <c r="CW3" s="100" t="s">
        <v>593</v>
      </c>
      <c r="CX3" s="100" t="s">
        <v>594</v>
      </c>
      <c r="CY3" s="100" t="s">
        <v>595</v>
      </c>
      <c r="CZ3" s="100" t="s">
        <v>596</v>
      </c>
      <c r="DA3" s="100" t="s">
        <v>584</v>
      </c>
      <c r="DB3" s="100" t="s">
        <v>586</v>
      </c>
      <c r="DC3" s="100" t="s">
        <v>592</v>
      </c>
      <c r="DD3" s="100" t="s">
        <v>593</v>
      </c>
      <c r="DE3" s="100" t="s">
        <v>594</v>
      </c>
      <c r="DF3" s="100" t="s">
        <v>595</v>
      </c>
      <c r="DG3" s="100" t="s">
        <v>596</v>
      </c>
      <c r="DH3" s="100" t="s">
        <v>584</v>
      </c>
      <c r="DI3" s="100" t="s">
        <v>586</v>
      </c>
      <c r="DJ3" s="100" t="s">
        <v>592</v>
      </c>
      <c r="DK3" s="100" t="s">
        <v>593</v>
      </c>
      <c r="DL3" s="100" t="s">
        <v>594</v>
      </c>
      <c r="DM3" s="100" t="s">
        <v>595</v>
      </c>
      <c r="DN3" s="100" t="s">
        <v>596</v>
      </c>
      <c r="DO3" s="100" t="s">
        <v>584</v>
      </c>
      <c r="DP3" s="100" t="s">
        <v>586</v>
      </c>
      <c r="DQ3" s="100" t="s">
        <v>592</v>
      </c>
      <c r="DR3" s="100" t="s">
        <v>593</v>
      </c>
      <c r="DS3" s="100" t="s">
        <v>594</v>
      </c>
      <c r="DT3" s="100" t="s">
        <v>595</v>
      </c>
      <c r="DU3" s="100" t="s">
        <v>596</v>
      </c>
      <c r="DV3" s="100" t="s">
        <v>584</v>
      </c>
      <c r="DW3" s="100" t="s">
        <v>586</v>
      </c>
      <c r="DX3" s="100" t="s">
        <v>592</v>
      </c>
      <c r="DY3" s="100" t="s">
        <v>593</v>
      </c>
      <c r="DZ3" s="100" t="s">
        <v>594</v>
      </c>
      <c r="EA3" s="100" t="s">
        <v>595</v>
      </c>
      <c r="EB3" s="100" t="s">
        <v>596</v>
      </c>
      <c r="EC3" s="100" t="s">
        <v>584</v>
      </c>
      <c r="ED3" s="100" t="s">
        <v>586</v>
      </c>
      <c r="EE3" s="100" t="s">
        <v>592</v>
      </c>
      <c r="EF3" s="100" t="s">
        <v>593</v>
      </c>
      <c r="EG3" s="100" t="s">
        <v>594</v>
      </c>
      <c r="EH3" s="100" t="s">
        <v>595</v>
      </c>
      <c r="EI3" s="100" t="s">
        <v>596</v>
      </c>
      <c r="EJ3" s="100" t="s">
        <v>575</v>
      </c>
      <c r="EK3" s="100" t="s">
        <v>580</v>
      </c>
      <c r="EL3" s="100" t="s">
        <v>601</v>
      </c>
      <c r="EM3" s="100" t="s">
        <v>575</v>
      </c>
      <c r="EN3" s="100" t="s">
        <v>580</v>
      </c>
      <c r="EO3" s="100" t="s">
        <v>575</v>
      </c>
      <c r="EP3" s="100" t="s">
        <v>580</v>
      </c>
      <c r="EQ3" s="100" t="s">
        <v>607</v>
      </c>
      <c r="ER3" s="100" t="s">
        <v>575</v>
      </c>
      <c r="ES3" s="100" t="s">
        <v>580</v>
      </c>
      <c r="ET3" s="100" t="s">
        <v>575</v>
      </c>
      <c r="EU3" s="100" t="s">
        <v>610</v>
      </c>
      <c r="EV3" s="100" t="s">
        <v>613</v>
      </c>
      <c r="EW3" s="100" t="s">
        <v>595</v>
      </c>
      <c r="EX3" s="100" t="s">
        <v>615</v>
      </c>
      <c r="EY3" s="100" t="s">
        <v>575</v>
      </c>
      <c r="EZ3" s="100" t="s">
        <v>610</v>
      </c>
      <c r="FA3" s="100" t="s">
        <v>613</v>
      </c>
      <c r="FB3" s="100" t="s">
        <v>595</v>
      </c>
      <c r="FC3" s="100" t="s">
        <v>615</v>
      </c>
      <c r="FD3" s="100" t="s">
        <v>575</v>
      </c>
      <c r="FE3" s="100" t="s">
        <v>610</v>
      </c>
      <c r="FF3" s="100" t="s">
        <v>613</v>
      </c>
      <c r="FG3" s="100" t="s">
        <v>595</v>
      </c>
      <c r="FH3" s="100" t="s">
        <v>615</v>
      </c>
      <c r="FI3" s="100" t="s">
        <v>575</v>
      </c>
      <c r="FJ3" s="100" t="s">
        <v>610</v>
      </c>
      <c r="FK3" s="100" t="s">
        <v>613</v>
      </c>
      <c r="FL3" s="100" t="s">
        <v>595</v>
      </c>
      <c r="FM3" s="100" t="s">
        <v>615</v>
      </c>
      <c r="FN3" s="100" t="s">
        <v>575</v>
      </c>
      <c r="FO3" s="100" t="s">
        <v>610</v>
      </c>
      <c r="FP3" s="100" t="s">
        <v>613</v>
      </c>
      <c r="FQ3" s="100" t="s">
        <v>595</v>
      </c>
      <c r="FR3" s="100" t="s">
        <v>615</v>
      </c>
      <c r="FS3" s="100" t="s">
        <v>575</v>
      </c>
      <c r="FT3" s="100" t="s">
        <v>610</v>
      </c>
      <c r="FU3" s="100" t="s">
        <v>613</v>
      </c>
      <c r="FV3" s="100" t="s">
        <v>595</v>
      </c>
      <c r="FW3" s="100" t="s">
        <v>615</v>
      </c>
      <c r="FX3" s="100" t="s">
        <v>575</v>
      </c>
      <c r="FY3" s="100" t="s">
        <v>610</v>
      </c>
      <c r="FZ3" s="100" t="s">
        <v>613</v>
      </c>
      <c r="GA3" s="100" t="s">
        <v>595</v>
      </c>
      <c r="GB3" s="100" t="s">
        <v>615</v>
      </c>
      <c r="GC3" s="100" t="s">
        <v>575</v>
      </c>
      <c r="GD3" s="100" t="s">
        <v>610</v>
      </c>
      <c r="GE3" s="100" t="s">
        <v>613</v>
      </c>
      <c r="GF3" s="100" t="s">
        <v>595</v>
      </c>
      <c r="GG3" s="100" t="s">
        <v>615</v>
      </c>
      <c r="GH3" s="100" t="s">
        <v>575</v>
      </c>
      <c r="GI3" s="100" t="s">
        <v>615</v>
      </c>
      <c r="GJ3" s="100" t="s">
        <v>575</v>
      </c>
      <c r="GK3" s="100" t="s">
        <v>575</v>
      </c>
      <c r="GL3" s="100" t="s">
        <v>580</v>
      </c>
      <c r="GM3" s="100" t="s">
        <v>601</v>
      </c>
      <c r="GN3" s="100" t="s">
        <v>575</v>
      </c>
      <c r="GO3" s="100" t="s">
        <v>580</v>
      </c>
      <c r="GP3" s="100" t="s">
        <v>575</v>
      </c>
      <c r="GQ3" s="100" t="s">
        <v>580</v>
      </c>
      <c r="GR3" s="100" t="s">
        <v>607</v>
      </c>
      <c r="GS3" s="100" t="s">
        <v>575</v>
      </c>
      <c r="GT3" s="100" t="s">
        <v>580</v>
      </c>
      <c r="GU3" s="100" t="s">
        <v>575</v>
      </c>
      <c r="GV3" s="100" t="s">
        <v>610</v>
      </c>
      <c r="GW3" s="100" t="s">
        <v>613</v>
      </c>
      <c r="GX3" s="100" t="s">
        <v>595</v>
      </c>
      <c r="GY3" s="100" t="s">
        <v>615</v>
      </c>
      <c r="GZ3" s="100" t="s">
        <v>575</v>
      </c>
      <c r="HA3" s="100" t="s">
        <v>610</v>
      </c>
      <c r="HB3" s="100" t="s">
        <v>613</v>
      </c>
      <c r="HC3" s="100" t="s">
        <v>595</v>
      </c>
      <c r="HD3" s="100" t="s">
        <v>615</v>
      </c>
      <c r="HE3" s="100" t="s">
        <v>575</v>
      </c>
      <c r="HF3" s="100" t="s">
        <v>610</v>
      </c>
      <c r="HG3" s="100" t="s">
        <v>613</v>
      </c>
      <c r="HH3" s="100" t="s">
        <v>595</v>
      </c>
      <c r="HI3" s="100" t="s">
        <v>615</v>
      </c>
      <c r="HJ3" s="100" t="s">
        <v>575</v>
      </c>
      <c r="HK3" s="100" t="s">
        <v>610</v>
      </c>
      <c r="HL3" s="100" t="s">
        <v>613</v>
      </c>
      <c r="HM3" s="100" t="s">
        <v>595</v>
      </c>
      <c r="HN3" s="100" t="s">
        <v>615</v>
      </c>
      <c r="HO3" s="100" t="s">
        <v>575</v>
      </c>
      <c r="HP3" s="100" t="s">
        <v>610</v>
      </c>
      <c r="HQ3" s="100" t="s">
        <v>613</v>
      </c>
      <c r="HR3" s="100" t="s">
        <v>595</v>
      </c>
      <c r="HS3" s="100" t="s">
        <v>615</v>
      </c>
      <c r="HT3" s="100" t="s">
        <v>575</v>
      </c>
      <c r="HU3" s="100" t="s">
        <v>610</v>
      </c>
      <c r="HV3" s="100" t="s">
        <v>613</v>
      </c>
      <c r="HW3" s="100" t="s">
        <v>595</v>
      </c>
      <c r="HX3" s="100" t="s">
        <v>615</v>
      </c>
      <c r="HY3" s="100" t="s">
        <v>575</v>
      </c>
      <c r="HZ3" s="100" t="s">
        <v>610</v>
      </c>
      <c r="IA3" s="100" t="s">
        <v>613</v>
      </c>
      <c r="IB3" s="100" t="s">
        <v>595</v>
      </c>
      <c r="IC3" s="100" t="s">
        <v>615</v>
      </c>
      <c r="ID3" s="100" t="s">
        <v>575</v>
      </c>
      <c r="IE3" s="100" t="s">
        <v>610</v>
      </c>
      <c r="IF3" s="100" t="s">
        <v>613</v>
      </c>
      <c r="IG3" s="100" t="s">
        <v>595</v>
      </c>
      <c r="IH3" s="100" t="s">
        <v>615</v>
      </c>
      <c r="II3" s="100" t="s">
        <v>575</v>
      </c>
      <c r="IJ3" s="100" t="s">
        <v>615</v>
      </c>
      <c r="IK3" s="100" t="s">
        <v>575</v>
      </c>
      <c r="IL3" s="100" t="s">
        <v>575</v>
      </c>
      <c r="IM3" s="100" t="s">
        <v>580</v>
      </c>
      <c r="IN3" s="100" t="s">
        <v>601</v>
      </c>
      <c r="IO3" s="100" t="s">
        <v>575</v>
      </c>
      <c r="IP3" s="100" t="s">
        <v>580</v>
      </c>
      <c r="IQ3" s="100" t="s">
        <v>575</v>
      </c>
      <c r="IR3" s="100" t="s">
        <v>580</v>
      </c>
      <c r="IS3" s="100" t="s">
        <v>607</v>
      </c>
      <c r="IT3" s="100" t="s">
        <v>575</v>
      </c>
      <c r="IU3" s="100" t="s">
        <v>580</v>
      </c>
      <c r="IV3" s="100" t="s">
        <v>575</v>
      </c>
      <c r="IW3" s="100" t="s">
        <v>610</v>
      </c>
      <c r="IX3" s="100" t="s">
        <v>613</v>
      </c>
      <c r="IY3" s="100" t="s">
        <v>595</v>
      </c>
      <c r="IZ3" s="100" t="s">
        <v>615</v>
      </c>
      <c r="JA3" s="100" t="s">
        <v>575</v>
      </c>
      <c r="JB3" s="100" t="s">
        <v>610</v>
      </c>
      <c r="JC3" s="100" t="s">
        <v>613</v>
      </c>
      <c r="JD3" s="100" t="s">
        <v>595</v>
      </c>
      <c r="JE3" s="100" t="s">
        <v>615</v>
      </c>
      <c r="JF3" s="100" t="s">
        <v>575</v>
      </c>
      <c r="JG3" s="100" t="s">
        <v>610</v>
      </c>
      <c r="JH3" s="100" t="s">
        <v>613</v>
      </c>
      <c r="JI3" s="100" t="s">
        <v>595</v>
      </c>
      <c r="JJ3" s="100" t="s">
        <v>615</v>
      </c>
      <c r="JK3" s="100" t="s">
        <v>575</v>
      </c>
      <c r="JL3" s="100" t="s">
        <v>610</v>
      </c>
      <c r="JM3" s="100" t="s">
        <v>613</v>
      </c>
      <c r="JN3" s="100" t="s">
        <v>595</v>
      </c>
      <c r="JO3" s="100" t="s">
        <v>615</v>
      </c>
      <c r="JP3" s="100" t="s">
        <v>575</v>
      </c>
      <c r="JQ3" s="100" t="s">
        <v>610</v>
      </c>
      <c r="JR3" s="100" t="s">
        <v>613</v>
      </c>
      <c r="JS3" s="100" t="s">
        <v>595</v>
      </c>
      <c r="JT3" s="100" t="s">
        <v>615</v>
      </c>
      <c r="JU3" s="100" t="s">
        <v>575</v>
      </c>
      <c r="JV3" s="100" t="s">
        <v>610</v>
      </c>
      <c r="JW3" s="100" t="s">
        <v>613</v>
      </c>
      <c r="JX3" s="100" t="s">
        <v>595</v>
      </c>
      <c r="JY3" s="100" t="s">
        <v>615</v>
      </c>
      <c r="JZ3" s="100" t="s">
        <v>575</v>
      </c>
      <c r="KA3" s="100" t="s">
        <v>610</v>
      </c>
      <c r="KB3" s="100" t="s">
        <v>613</v>
      </c>
      <c r="KC3" s="100" t="s">
        <v>595</v>
      </c>
      <c r="KD3" s="100" t="s">
        <v>615</v>
      </c>
      <c r="KE3" s="100" t="s">
        <v>575</v>
      </c>
      <c r="KF3" s="100" t="s">
        <v>610</v>
      </c>
      <c r="KG3" s="100" t="s">
        <v>613</v>
      </c>
      <c r="KH3" s="100" t="s">
        <v>595</v>
      </c>
      <c r="KI3" s="100" t="s">
        <v>615</v>
      </c>
      <c r="KJ3" s="100" t="s">
        <v>575</v>
      </c>
      <c r="KK3" s="100" t="s">
        <v>615</v>
      </c>
      <c r="KL3" s="100" t="s">
        <v>575</v>
      </c>
      <c r="KM3" s="100" t="s">
        <v>610</v>
      </c>
      <c r="KN3" s="100" t="s">
        <v>628</v>
      </c>
      <c r="KO3" s="100" t="s">
        <v>586</v>
      </c>
      <c r="KP3" s="100" t="s">
        <v>575</v>
      </c>
      <c r="KQ3" s="100" t="s">
        <v>610</v>
      </c>
      <c r="KR3" s="100" t="s">
        <v>628</v>
      </c>
      <c r="KS3" s="100" t="s">
        <v>629</v>
      </c>
      <c r="KT3" s="100" t="s">
        <v>630</v>
      </c>
      <c r="KU3" s="100" t="s">
        <v>586</v>
      </c>
      <c r="KV3" s="100" t="s">
        <v>575</v>
      </c>
      <c r="KW3" s="100" t="s">
        <v>610</v>
      </c>
      <c r="KX3" s="100" t="s">
        <v>628</v>
      </c>
      <c r="KY3" s="100" t="s">
        <v>629</v>
      </c>
      <c r="KZ3" s="100" t="s">
        <v>630</v>
      </c>
      <c r="LA3" s="100" t="s">
        <v>586</v>
      </c>
      <c r="LB3" s="100" t="s">
        <v>575</v>
      </c>
      <c r="LC3" s="100" t="s">
        <v>610</v>
      </c>
      <c r="LD3" s="100" t="s">
        <v>628</v>
      </c>
      <c r="LE3" s="100" t="s">
        <v>629</v>
      </c>
      <c r="LF3" s="100" t="s">
        <v>630</v>
      </c>
      <c r="LG3" s="100" t="s">
        <v>586</v>
      </c>
      <c r="LH3" s="100" t="s">
        <v>575</v>
      </c>
      <c r="LI3" s="100" t="s">
        <v>610</v>
      </c>
      <c r="LJ3" s="100" t="s">
        <v>628</v>
      </c>
      <c r="LK3" s="100" t="s">
        <v>629</v>
      </c>
      <c r="LL3" s="100" t="s">
        <v>630</v>
      </c>
      <c r="LM3" s="100" t="s">
        <v>586</v>
      </c>
      <c r="LN3" s="100" t="s">
        <v>575</v>
      </c>
      <c r="LO3" s="100" t="s">
        <v>610</v>
      </c>
      <c r="LP3" s="100" t="s">
        <v>628</v>
      </c>
      <c r="LQ3" s="100" t="s">
        <v>629</v>
      </c>
      <c r="LR3" s="100" t="s">
        <v>630</v>
      </c>
      <c r="LS3" s="100" t="s">
        <v>586</v>
      </c>
      <c r="LT3" s="100" t="s">
        <v>575</v>
      </c>
      <c r="LU3" s="100" t="s">
        <v>610</v>
      </c>
      <c r="LV3" s="100" t="s">
        <v>628</v>
      </c>
      <c r="LW3" s="100" t="s">
        <v>629</v>
      </c>
      <c r="LX3" s="100" t="s">
        <v>630</v>
      </c>
      <c r="LY3" s="100" t="s">
        <v>586</v>
      </c>
      <c r="LZ3" s="100" t="s">
        <v>575</v>
      </c>
      <c r="MA3" s="100" t="s">
        <v>610</v>
      </c>
      <c r="MB3" s="100" t="s">
        <v>628</v>
      </c>
      <c r="MC3" s="100" t="s">
        <v>629</v>
      </c>
      <c r="MD3" s="100" t="s">
        <v>630</v>
      </c>
      <c r="ME3" s="100" t="s">
        <v>630</v>
      </c>
      <c r="MF3" s="100" t="s">
        <v>630</v>
      </c>
      <c r="MG3" s="100" t="s">
        <v>673</v>
      </c>
    </row>
    <row r="4" spans="1:345" s="100" customFormat="1" ht="18" customHeight="1" x14ac:dyDescent="0.4">
      <c r="A4" s="100" t="s">
        <v>544</v>
      </c>
      <c r="B4" s="100">
        <v>6</v>
      </c>
      <c r="C4" s="100">
        <v>5</v>
      </c>
      <c r="D4" s="100">
        <v>7</v>
      </c>
      <c r="E4" s="100">
        <v>8</v>
      </c>
      <c r="F4" s="100">
        <v>10</v>
      </c>
      <c r="G4" s="100">
        <v>11</v>
      </c>
      <c r="H4" s="100">
        <v>12</v>
      </c>
      <c r="I4" s="100">
        <v>12</v>
      </c>
      <c r="J4" s="100">
        <v>13</v>
      </c>
      <c r="K4" s="100">
        <v>14</v>
      </c>
      <c r="L4" s="100">
        <v>15</v>
      </c>
      <c r="M4" s="100">
        <v>18</v>
      </c>
      <c r="N4" s="100">
        <v>18</v>
      </c>
      <c r="O4" s="100">
        <v>19</v>
      </c>
      <c r="P4" s="100">
        <v>19</v>
      </c>
      <c r="Q4" s="100">
        <v>20</v>
      </c>
      <c r="R4" s="100">
        <v>21</v>
      </c>
      <c r="S4" s="100">
        <v>21</v>
      </c>
      <c r="T4" s="100">
        <v>22</v>
      </c>
      <c r="U4" s="100">
        <v>23</v>
      </c>
      <c r="V4" s="100">
        <v>24</v>
      </c>
      <c r="W4" s="100">
        <v>25</v>
      </c>
      <c r="X4" s="100">
        <v>25</v>
      </c>
      <c r="Y4" s="100">
        <v>26</v>
      </c>
      <c r="Z4" s="100">
        <v>5</v>
      </c>
      <c r="AA4" s="100">
        <v>6</v>
      </c>
      <c r="AB4" s="100">
        <v>7</v>
      </c>
      <c r="AC4" s="100">
        <v>7</v>
      </c>
      <c r="AD4" s="100">
        <v>8</v>
      </c>
      <c r="AE4" s="100">
        <v>9</v>
      </c>
      <c r="AF4" s="100">
        <v>10</v>
      </c>
      <c r="AG4" s="100">
        <v>10</v>
      </c>
      <c r="AH4" s="100">
        <v>11</v>
      </c>
      <c r="AI4" s="100">
        <v>15</v>
      </c>
      <c r="AJ4" s="100">
        <v>15</v>
      </c>
      <c r="AK4" s="100">
        <v>15</v>
      </c>
      <c r="AL4" s="100">
        <v>15</v>
      </c>
      <c r="AM4" s="100">
        <v>15</v>
      </c>
      <c r="AN4" s="100">
        <v>15</v>
      </c>
      <c r="AO4" s="100">
        <v>15</v>
      </c>
      <c r="AP4" s="100">
        <v>16</v>
      </c>
      <c r="AQ4" s="100">
        <v>16</v>
      </c>
      <c r="AR4" s="100">
        <v>16</v>
      </c>
      <c r="AS4" s="100">
        <v>16</v>
      </c>
      <c r="AT4" s="100">
        <v>16</v>
      </c>
      <c r="AU4" s="100">
        <v>16</v>
      </c>
      <c r="AV4" s="100">
        <v>16</v>
      </c>
      <c r="AW4" s="100">
        <v>17</v>
      </c>
      <c r="AX4" s="100">
        <v>17</v>
      </c>
      <c r="AY4" s="100">
        <v>17</v>
      </c>
      <c r="AZ4" s="100">
        <v>17</v>
      </c>
      <c r="BA4" s="100">
        <v>17</v>
      </c>
      <c r="BB4" s="100">
        <v>17</v>
      </c>
      <c r="BC4" s="100">
        <v>17</v>
      </c>
      <c r="BD4" s="100">
        <v>18</v>
      </c>
      <c r="BE4" s="100">
        <v>18</v>
      </c>
      <c r="BF4" s="100">
        <v>18</v>
      </c>
      <c r="BG4" s="100">
        <v>18</v>
      </c>
      <c r="BH4" s="100">
        <v>18</v>
      </c>
      <c r="BI4" s="100">
        <v>18</v>
      </c>
      <c r="BJ4" s="100">
        <v>18</v>
      </c>
      <c r="BK4" s="100">
        <v>19</v>
      </c>
      <c r="BL4" s="100">
        <v>19</v>
      </c>
      <c r="BM4" s="100">
        <v>19</v>
      </c>
      <c r="BN4" s="100">
        <v>19</v>
      </c>
      <c r="BO4" s="100">
        <v>19</v>
      </c>
      <c r="BP4" s="100">
        <v>19</v>
      </c>
      <c r="BQ4" s="100">
        <v>19</v>
      </c>
      <c r="BR4" s="100">
        <v>20</v>
      </c>
      <c r="BS4" s="100">
        <v>20</v>
      </c>
      <c r="BT4" s="100">
        <v>20</v>
      </c>
      <c r="BU4" s="100">
        <v>20</v>
      </c>
      <c r="BV4" s="100">
        <v>20</v>
      </c>
      <c r="BW4" s="100">
        <v>20</v>
      </c>
      <c r="BX4" s="100">
        <v>20</v>
      </c>
      <c r="BY4" s="100">
        <v>21</v>
      </c>
      <c r="BZ4" s="100">
        <v>21</v>
      </c>
      <c r="CA4" s="100">
        <v>21</v>
      </c>
      <c r="CB4" s="100">
        <v>21</v>
      </c>
      <c r="CC4" s="100">
        <v>21</v>
      </c>
      <c r="CD4" s="100">
        <v>21</v>
      </c>
      <c r="CE4" s="100">
        <v>21</v>
      </c>
      <c r="CF4" s="100">
        <v>22</v>
      </c>
      <c r="CG4" s="100">
        <v>22</v>
      </c>
      <c r="CH4" s="100">
        <v>22</v>
      </c>
      <c r="CI4" s="100">
        <v>22</v>
      </c>
      <c r="CJ4" s="100">
        <v>22</v>
      </c>
      <c r="CK4" s="100">
        <v>22</v>
      </c>
      <c r="CL4" s="100">
        <v>22</v>
      </c>
      <c r="CM4" s="100">
        <v>23</v>
      </c>
      <c r="CN4" s="100">
        <v>23</v>
      </c>
      <c r="CO4" s="100">
        <v>23</v>
      </c>
      <c r="CP4" s="100">
        <v>23</v>
      </c>
      <c r="CQ4" s="100">
        <v>23</v>
      </c>
      <c r="CR4" s="100">
        <v>23</v>
      </c>
      <c r="CS4" s="100">
        <v>23</v>
      </c>
      <c r="CT4" s="100">
        <v>24</v>
      </c>
      <c r="CU4" s="100">
        <v>24</v>
      </c>
      <c r="CV4" s="100">
        <v>24</v>
      </c>
      <c r="CW4" s="100">
        <v>24</v>
      </c>
      <c r="CX4" s="100">
        <v>24</v>
      </c>
      <c r="CY4" s="100">
        <v>24</v>
      </c>
      <c r="CZ4" s="100">
        <v>24</v>
      </c>
      <c r="DA4" s="100">
        <v>25</v>
      </c>
      <c r="DB4" s="100">
        <v>25</v>
      </c>
      <c r="DC4" s="100">
        <v>25</v>
      </c>
      <c r="DD4" s="100">
        <v>25</v>
      </c>
      <c r="DE4" s="100">
        <v>25</v>
      </c>
      <c r="DF4" s="100">
        <v>25</v>
      </c>
      <c r="DG4" s="100">
        <v>25</v>
      </c>
      <c r="DH4" s="100">
        <v>26</v>
      </c>
      <c r="DI4" s="100">
        <v>26</v>
      </c>
      <c r="DJ4" s="100">
        <v>26</v>
      </c>
      <c r="DK4" s="100">
        <v>26</v>
      </c>
      <c r="DL4" s="100">
        <v>26</v>
      </c>
      <c r="DM4" s="100">
        <v>26</v>
      </c>
      <c r="DN4" s="100">
        <v>26</v>
      </c>
      <c r="DO4" s="100">
        <v>27</v>
      </c>
      <c r="DP4" s="100">
        <v>27</v>
      </c>
      <c r="DQ4" s="100">
        <v>27</v>
      </c>
      <c r="DR4" s="100">
        <v>27</v>
      </c>
      <c r="DS4" s="100">
        <v>27</v>
      </c>
      <c r="DT4" s="100">
        <v>27</v>
      </c>
      <c r="DU4" s="100">
        <v>27</v>
      </c>
      <c r="DV4" s="100">
        <v>28</v>
      </c>
      <c r="DW4" s="100">
        <v>28</v>
      </c>
      <c r="DX4" s="100">
        <v>28</v>
      </c>
      <c r="DY4" s="100">
        <v>28</v>
      </c>
      <c r="DZ4" s="100">
        <v>28</v>
      </c>
      <c r="EA4" s="100">
        <v>28</v>
      </c>
      <c r="EB4" s="100">
        <v>28</v>
      </c>
      <c r="EC4" s="100">
        <v>29</v>
      </c>
      <c r="ED4" s="100">
        <v>29</v>
      </c>
      <c r="EE4" s="100">
        <v>29</v>
      </c>
      <c r="EF4" s="100">
        <v>29</v>
      </c>
      <c r="EG4" s="100">
        <v>29</v>
      </c>
      <c r="EH4" s="100">
        <v>29</v>
      </c>
      <c r="EI4" s="100">
        <v>29</v>
      </c>
      <c r="EJ4" s="100">
        <v>9</v>
      </c>
      <c r="EK4" s="100">
        <v>9</v>
      </c>
      <c r="EL4" s="100">
        <v>9</v>
      </c>
      <c r="EM4" s="100">
        <v>10</v>
      </c>
      <c r="EN4" s="100">
        <v>10</v>
      </c>
      <c r="EO4" s="100">
        <v>11</v>
      </c>
      <c r="EP4" s="100">
        <v>11</v>
      </c>
      <c r="EQ4" s="100">
        <v>12</v>
      </c>
      <c r="ER4" s="100">
        <v>13</v>
      </c>
      <c r="ES4" s="100">
        <v>13</v>
      </c>
      <c r="ET4" s="100">
        <v>15</v>
      </c>
      <c r="EU4" s="100">
        <v>15</v>
      </c>
      <c r="EV4" s="100">
        <v>15</v>
      </c>
      <c r="EW4" s="100">
        <v>15</v>
      </c>
      <c r="EX4" s="100">
        <v>15</v>
      </c>
      <c r="EY4" s="100">
        <v>16</v>
      </c>
      <c r="EZ4" s="100">
        <v>16</v>
      </c>
      <c r="FA4" s="100">
        <v>16</v>
      </c>
      <c r="FB4" s="100">
        <v>16</v>
      </c>
      <c r="FC4" s="100">
        <v>16</v>
      </c>
      <c r="FD4" s="100">
        <v>17</v>
      </c>
      <c r="FE4" s="100">
        <v>17</v>
      </c>
      <c r="FF4" s="100">
        <v>17</v>
      </c>
      <c r="FG4" s="100">
        <v>17</v>
      </c>
      <c r="FH4" s="100">
        <v>17</v>
      </c>
      <c r="FI4" s="100">
        <v>18</v>
      </c>
      <c r="FJ4" s="100">
        <v>18</v>
      </c>
      <c r="FK4" s="100">
        <v>18</v>
      </c>
      <c r="FL4" s="100">
        <v>18</v>
      </c>
      <c r="FM4" s="100">
        <v>18</v>
      </c>
      <c r="FN4" s="100">
        <v>19</v>
      </c>
      <c r="FO4" s="100">
        <v>19</v>
      </c>
      <c r="FP4" s="100">
        <v>19</v>
      </c>
      <c r="FQ4" s="100">
        <v>19</v>
      </c>
      <c r="FR4" s="100">
        <v>19</v>
      </c>
      <c r="FS4" s="100">
        <v>20</v>
      </c>
      <c r="FT4" s="100">
        <v>20</v>
      </c>
      <c r="FU4" s="100">
        <v>20</v>
      </c>
      <c r="FV4" s="100">
        <v>20</v>
      </c>
      <c r="FW4" s="100">
        <v>20</v>
      </c>
      <c r="FX4" s="100">
        <v>21</v>
      </c>
      <c r="FY4" s="100">
        <v>21</v>
      </c>
      <c r="FZ4" s="100">
        <v>21</v>
      </c>
      <c r="GA4" s="100">
        <v>21</v>
      </c>
      <c r="GB4" s="100">
        <v>21</v>
      </c>
      <c r="GC4" s="100">
        <v>22</v>
      </c>
      <c r="GD4" s="100">
        <v>22</v>
      </c>
      <c r="GE4" s="100">
        <v>22</v>
      </c>
      <c r="GF4" s="100">
        <v>22</v>
      </c>
      <c r="GG4" s="100">
        <v>22</v>
      </c>
      <c r="GH4" s="100">
        <v>23</v>
      </c>
      <c r="GI4" s="100">
        <v>23</v>
      </c>
      <c r="GJ4" s="100">
        <v>25</v>
      </c>
      <c r="GK4" s="100">
        <v>28</v>
      </c>
      <c r="GL4" s="100">
        <v>28</v>
      </c>
      <c r="GM4" s="100">
        <v>28</v>
      </c>
      <c r="GN4" s="100">
        <v>29</v>
      </c>
      <c r="GO4" s="100">
        <v>29</v>
      </c>
      <c r="GP4" s="100">
        <v>30</v>
      </c>
      <c r="GQ4" s="100">
        <v>30</v>
      </c>
      <c r="GR4" s="100">
        <v>31</v>
      </c>
      <c r="GS4" s="100">
        <v>32</v>
      </c>
      <c r="GT4" s="100">
        <v>32</v>
      </c>
      <c r="GU4" s="100">
        <v>34</v>
      </c>
      <c r="GV4" s="100">
        <v>34</v>
      </c>
      <c r="GW4" s="100">
        <v>34</v>
      </c>
      <c r="GX4" s="100">
        <v>34</v>
      </c>
      <c r="GY4" s="100">
        <v>34</v>
      </c>
      <c r="GZ4" s="100">
        <v>35</v>
      </c>
      <c r="HA4" s="100">
        <v>35</v>
      </c>
      <c r="HB4" s="100">
        <v>35</v>
      </c>
      <c r="HC4" s="100">
        <v>35</v>
      </c>
      <c r="HD4" s="100">
        <v>35</v>
      </c>
      <c r="HE4" s="100">
        <v>36</v>
      </c>
      <c r="HF4" s="100">
        <v>36</v>
      </c>
      <c r="HG4" s="100">
        <v>36</v>
      </c>
      <c r="HH4" s="100">
        <v>36</v>
      </c>
      <c r="HI4" s="100">
        <v>36</v>
      </c>
      <c r="HJ4" s="100">
        <v>37</v>
      </c>
      <c r="HK4" s="100">
        <v>37</v>
      </c>
      <c r="HL4" s="100">
        <v>37</v>
      </c>
      <c r="HM4" s="100">
        <v>37</v>
      </c>
      <c r="HN4" s="100">
        <v>37</v>
      </c>
      <c r="HO4" s="100">
        <v>38</v>
      </c>
      <c r="HP4" s="100">
        <v>38</v>
      </c>
      <c r="HQ4" s="100">
        <v>38</v>
      </c>
      <c r="HR4" s="100">
        <v>38</v>
      </c>
      <c r="HS4" s="100">
        <v>38</v>
      </c>
      <c r="HT4" s="100">
        <v>39</v>
      </c>
      <c r="HU4" s="100">
        <v>39</v>
      </c>
      <c r="HV4" s="100">
        <v>39</v>
      </c>
      <c r="HW4" s="100">
        <v>39</v>
      </c>
      <c r="HX4" s="100">
        <v>39</v>
      </c>
      <c r="HY4" s="100">
        <v>40</v>
      </c>
      <c r="HZ4" s="100">
        <v>40</v>
      </c>
      <c r="IA4" s="100">
        <v>40</v>
      </c>
      <c r="IB4" s="100">
        <v>40</v>
      </c>
      <c r="IC4" s="100">
        <v>40</v>
      </c>
      <c r="ID4" s="100">
        <v>41</v>
      </c>
      <c r="IE4" s="100">
        <v>41</v>
      </c>
      <c r="IF4" s="100">
        <v>41</v>
      </c>
      <c r="IG4" s="100">
        <v>41</v>
      </c>
      <c r="IH4" s="100">
        <v>41</v>
      </c>
      <c r="II4" s="100">
        <v>42</v>
      </c>
      <c r="IJ4" s="100">
        <v>42</v>
      </c>
      <c r="IK4" s="100">
        <v>44</v>
      </c>
      <c r="IL4" s="100">
        <v>46</v>
      </c>
      <c r="IM4" s="100">
        <v>46</v>
      </c>
      <c r="IN4" s="100">
        <v>46</v>
      </c>
      <c r="IO4" s="100">
        <v>47</v>
      </c>
      <c r="IP4" s="100">
        <v>47</v>
      </c>
      <c r="IQ4" s="100">
        <v>48</v>
      </c>
      <c r="IR4" s="100">
        <v>48</v>
      </c>
      <c r="IS4" s="100">
        <v>49</v>
      </c>
      <c r="IT4" s="100">
        <v>50</v>
      </c>
      <c r="IU4" s="100">
        <v>50</v>
      </c>
      <c r="IV4" s="100">
        <v>52</v>
      </c>
      <c r="IW4" s="100">
        <v>52</v>
      </c>
      <c r="IX4" s="100">
        <v>52</v>
      </c>
      <c r="IY4" s="100">
        <v>52</v>
      </c>
      <c r="IZ4" s="100">
        <v>52</v>
      </c>
      <c r="JA4" s="100">
        <v>53</v>
      </c>
      <c r="JB4" s="100">
        <v>53</v>
      </c>
      <c r="JC4" s="100">
        <v>53</v>
      </c>
      <c r="JD4" s="100">
        <v>53</v>
      </c>
      <c r="JE4" s="100">
        <v>53</v>
      </c>
      <c r="JF4" s="100">
        <v>54</v>
      </c>
      <c r="JG4" s="100">
        <v>54</v>
      </c>
      <c r="JH4" s="100">
        <v>54</v>
      </c>
      <c r="JI4" s="100">
        <v>54</v>
      </c>
      <c r="JJ4" s="100">
        <v>54</v>
      </c>
      <c r="JK4" s="100">
        <v>55</v>
      </c>
      <c r="JL4" s="100">
        <v>55</v>
      </c>
      <c r="JM4" s="100">
        <v>55</v>
      </c>
      <c r="JN4" s="100">
        <v>55</v>
      </c>
      <c r="JO4" s="100">
        <v>55</v>
      </c>
      <c r="JP4" s="100">
        <v>56</v>
      </c>
      <c r="JQ4" s="100">
        <v>56</v>
      </c>
      <c r="JR4" s="100">
        <v>56</v>
      </c>
      <c r="JS4" s="100">
        <v>56</v>
      </c>
      <c r="JT4" s="100">
        <v>56</v>
      </c>
      <c r="JU4" s="100">
        <v>57</v>
      </c>
      <c r="JV4" s="100">
        <v>57</v>
      </c>
      <c r="JW4" s="100">
        <v>57</v>
      </c>
      <c r="JX4" s="100">
        <v>57</v>
      </c>
      <c r="JY4" s="100">
        <v>57</v>
      </c>
      <c r="JZ4" s="100">
        <v>58</v>
      </c>
      <c r="KA4" s="100">
        <v>58</v>
      </c>
      <c r="KB4" s="100">
        <v>58</v>
      </c>
      <c r="KC4" s="100">
        <v>58</v>
      </c>
      <c r="KD4" s="100">
        <v>58</v>
      </c>
      <c r="KE4" s="100">
        <v>59</v>
      </c>
      <c r="KF4" s="100">
        <v>59</v>
      </c>
      <c r="KG4" s="100">
        <v>59</v>
      </c>
      <c r="KH4" s="100">
        <v>59</v>
      </c>
      <c r="KI4" s="100">
        <v>59</v>
      </c>
      <c r="KJ4" s="100">
        <v>60</v>
      </c>
      <c r="KK4" s="100">
        <v>60</v>
      </c>
      <c r="KL4" s="100">
        <v>62</v>
      </c>
      <c r="KM4" s="100">
        <v>88</v>
      </c>
      <c r="KN4" s="100">
        <v>88</v>
      </c>
      <c r="KO4" s="100">
        <v>96</v>
      </c>
      <c r="KP4" s="100">
        <v>96</v>
      </c>
      <c r="KQ4" s="100">
        <v>96</v>
      </c>
      <c r="KR4" s="100">
        <v>96</v>
      </c>
      <c r="KS4" s="100">
        <v>96</v>
      </c>
      <c r="KT4" s="100">
        <v>96</v>
      </c>
      <c r="KU4" s="100">
        <v>97</v>
      </c>
      <c r="KV4" s="100">
        <v>97</v>
      </c>
      <c r="KW4" s="100">
        <v>97</v>
      </c>
      <c r="KX4" s="100">
        <v>97</v>
      </c>
      <c r="KY4" s="100">
        <v>97</v>
      </c>
      <c r="KZ4" s="100">
        <v>97</v>
      </c>
      <c r="LA4" s="100">
        <v>98</v>
      </c>
      <c r="LB4" s="100">
        <v>98</v>
      </c>
      <c r="LC4" s="100">
        <v>98</v>
      </c>
      <c r="LD4" s="100">
        <v>98</v>
      </c>
      <c r="LE4" s="100">
        <v>98</v>
      </c>
      <c r="LF4" s="100">
        <v>98</v>
      </c>
      <c r="LG4" s="100">
        <v>99</v>
      </c>
      <c r="LH4" s="100">
        <v>99</v>
      </c>
      <c r="LI4" s="100">
        <v>99</v>
      </c>
      <c r="LJ4" s="100">
        <v>99</v>
      </c>
      <c r="LK4" s="100">
        <v>99</v>
      </c>
      <c r="LL4" s="100">
        <v>99</v>
      </c>
      <c r="LM4" s="100">
        <v>100</v>
      </c>
      <c r="LN4" s="100">
        <v>100</v>
      </c>
      <c r="LO4" s="100">
        <v>100</v>
      </c>
      <c r="LP4" s="100">
        <v>100</v>
      </c>
      <c r="LQ4" s="100">
        <v>100</v>
      </c>
      <c r="LR4" s="100">
        <v>100</v>
      </c>
      <c r="LS4" s="100">
        <v>101</v>
      </c>
      <c r="LT4" s="100">
        <v>101</v>
      </c>
      <c r="LU4" s="100">
        <v>101</v>
      </c>
      <c r="LV4" s="100">
        <v>101</v>
      </c>
      <c r="LW4" s="100">
        <v>101</v>
      </c>
      <c r="LX4" s="100">
        <v>101</v>
      </c>
      <c r="LY4" s="100">
        <v>102</v>
      </c>
      <c r="LZ4" s="100">
        <v>102</v>
      </c>
      <c r="MA4" s="100">
        <v>102</v>
      </c>
      <c r="MB4" s="100">
        <v>102</v>
      </c>
      <c r="MC4" s="100">
        <v>102</v>
      </c>
      <c r="MD4" s="100">
        <v>102</v>
      </c>
      <c r="ME4" s="100">
        <v>103</v>
      </c>
      <c r="MF4" s="100">
        <v>108</v>
      </c>
      <c r="MG4" s="100">
        <v>18</v>
      </c>
    </row>
    <row r="5" spans="1:345" ht="18" customHeight="1" x14ac:dyDescent="0.4">
      <c r="A5" s="1" t="s">
        <v>546</v>
      </c>
      <c r="B5" s="1">
        <f t="shared" ref="B5:F5" ca="1" si="0">INDIRECT(B1&amp;B3&amp;B4)</f>
        <v>0</v>
      </c>
      <c r="C5" s="1">
        <f t="shared" ca="1" si="0"/>
        <v>0</v>
      </c>
      <c r="D5" s="1">
        <f t="shared" ca="1" si="0"/>
        <v>0</v>
      </c>
      <c r="E5" s="1">
        <f t="shared" ca="1" si="0"/>
        <v>0</v>
      </c>
      <c r="F5" s="1">
        <f t="shared" ca="1" si="0"/>
        <v>0</v>
      </c>
      <c r="G5" s="1" t="str">
        <f ca="1">INDIRECT(G1&amp;G3&amp;G4)</f>
        <v/>
      </c>
      <c r="H5" s="1" t="str">
        <f t="shared" ref="H5" ca="1" si="1">INDIRECT(H1&amp;H3&amp;H4)</f>
        <v>--</v>
      </c>
      <c r="I5" s="1">
        <f t="shared" ref="I5" ca="1" si="2">INDIRECT(I1&amp;I3&amp;I4)</f>
        <v>0</v>
      </c>
      <c r="J5" s="1">
        <f t="shared" ref="J5" ca="1" si="3">INDIRECT(J1&amp;J3&amp;J4)</f>
        <v>0</v>
      </c>
      <c r="K5" s="1">
        <f t="shared" ref="K5" ca="1" si="4">INDIRECT(K1&amp;K3&amp;K4)</f>
        <v>0</v>
      </c>
      <c r="L5" s="1">
        <f t="shared" ref="L5:M5" ca="1" si="5">INDIRECT(L1&amp;L3&amp;L4)</f>
        <v>0</v>
      </c>
      <c r="M5" s="1">
        <f t="shared" ca="1" si="5"/>
        <v>0</v>
      </c>
      <c r="N5" s="1">
        <f t="shared" ref="N5" ca="1" si="6">INDIRECT(N1&amp;N3&amp;N4)</f>
        <v>0</v>
      </c>
      <c r="O5" s="1">
        <f t="shared" ref="O5" ca="1" si="7">INDIRECT(O1&amp;O3&amp;O4)</f>
        <v>0</v>
      </c>
      <c r="P5" s="1">
        <f t="shared" ref="P5" ca="1" si="8">INDIRECT(P1&amp;P3&amp;P4)</f>
        <v>0</v>
      </c>
      <c r="Q5" s="1">
        <f t="shared" ref="Q5" ca="1" si="9">INDIRECT(Q1&amp;Q3&amp;Q4)</f>
        <v>0</v>
      </c>
      <c r="R5" s="1">
        <f t="shared" ref="R5:S5" ca="1" si="10">INDIRECT(R1&amp;R3&amp;R4)</f>
        <v>0</v>
      </c>
      <c r="S5" s="1">
        <f t="shared" ca="1" si="10"/>
        <v>0</v>
      </c>
      <c r="T5" s="1">
        <f t="shared" ref="T5:AO5" ca="1" si="11">INDIRECT(T1&amp;T3&amp;T4)</f>
        <v>0</v>
      </c>
      <c r="U5" s="1" t="str">
        <f t="shared" ca="1" si="11"/>
        <v/>
      </c>
      <c r="V5" s="1" t="str">
        <f t="shared" ca="1" si="11"/>
        <v/>
      </c>
      <c r="W5" s="1">
        <f t="shared" ca="1" si="11"/>
        <v>0</v>
      </c>
      <c r="X5" s="1">
        <f t="shared" ca="1" si="11"/>
        <v>0</v>
      </c>
      <c r="Y5" s="1" t="str">
        <f t="shared" ca="1" si="11"/>
        <v/>
      </c>
      <c r="Z5" s="1">
        <f t="shared" ca="1" si="11"/>
        <v>0</v>
      </c>
      <c r="AA5" s="1">
        <f t="shared" ca="1" si="11"/>
        <v>0</v>
      </c>
      <c r="AB5" s="1">
        <f t="shared" ca="1" si="11"/>
        <v>0</v>
      </c>
      <c r="AC5" s="1" t="str">
        <f t="shared" ca="1" si="11"/>
        <v/>
      </c>
      <c r="AD5" s="1">
        <f t="shared" ca="1" si="11"/>
        <v>0</v>
      </c>
      <c r="AE5" s="1">
        <f t="shared" ca="1" si="11"/>
        <v>0</v>
      </c>
      <c r="AF5" s="1" t="str">
        <f t="shared" ca="1" si="11"/>
        <v>--</v>
      </c>
      <c r="AG5" s="1">
        <f t="shared" ca="1" si="11"/>
        <v>0</v>
      </c>
      <c r="AH5" s="1">
        <f t="shared" ca="1" si="11"/>
        <v>0</v>
      </c>
      <c r="AI5" s="1">
        <f t="shared" ca="1" si="11"/>
        <v>0</v>
      </c>
      <c r="AJ5" s="1">
        <f t="shared" ca="1" si="11"/>
        <v>0</v>
      </c>
      <c r="AK5" s="1">
        <f t="shared" ca="1" si="11"/>
        <v>0</v>
      </c>
      <c r="AL5" s="1">
        <f t="shared" ca="1" si="11"/>
        <v>0</v>
      </c>
      <c r="AM5" s="1">
        <f t="shared" ca="1" si="11"/>
        <v>0</v>
      </c>
      <c r="AN5" s="1">
        <f t="shared" ca="1" si="11"/>
        <v>0</v>
      </c>
      <c r="AO5" s="1">
        <f t="shared" ca="1" si="11"/>
        <v>0</v>
      </c>
      <c r="AP5" s="1">
        <f t="shared" ref="AP5:BC5" ca="1" si="12">INDIRECT(AP1&amp;AP3&amp;AP4)</f>
        <v>0</v>
      </c>
      <c r="AQ5" s="1" t="str">
        <f t="shared" ca="1" si="12"/>
        <v/>
      </c>
      <c r="AR5" s="1">
        <f t="shared" ca="1" si="12"/>
        <v>0</v>
      </c>
      <c r="AS5" s="1">
        <f t="shared" ca="1" si="12"/>
        <v>0</v>
      </c>
      <c r="AT5" s="1">
        <f t="shared" ca="1" si="12"/>
        <v>0</v>
      </c>
      <c r="AU5" s="1">
        <f t="shared" ca="1" si="12"/>
        <v>0</v>
      </c>
      <c r="AV5" s="1">
        <f t="shared" ca="1" si="12"/>
        <v>0</v>
      </c>
      <c r="AW5" s="1">
        <f t="shared" ca="1" si="12"/>
        <v>0</v>
      </c>
      <c r="AX5" s="1">
        <f t="shared" ca="1" si="12"/>
        <v>0</v>
      </c>
      <c r="AY5" s="1">
        <f t="shared" ca="1" si="12"/>
        <v>0</v>
      </c>
      <c r="AZ5" s="1">
        <f t="shared" ca="1" si="12"/>
        <v>0</v>
      </c>
      <c r="BA5" s="1">
        <f t="shared" ca="1" si="12"/>
        <v>0</v>
      </c>
      <c r="BB5" s="1">
        <f t="shared" ca="1" si="12"/>
        <v>0</v>
      </c>
      <c r="BC5" s="1">
        <f t="shared" ca="1" si="12"/>
        <v>0</v>
      </c>
      <c r="BD5" s="1">
        <f t="shared" ref="BD5:BJ5" ca="1" si="13">INDIRECT(BD1&amp;BD3&amp;BD4)</f>
        <v>0</v>
      </c>
      <c r="BE5" s="1">
        <f t="shared" ca="1" si="13"/>
        <v>0</v>
      </c>
      <c r="BF5" s="1">
        <f t="shared" ca="1" si="13"/>
        <v>0</v>
      </c>
      <c r="BG5" s="1">
        <f t="shared" ca="1" si="13"/>
        <v>0</v>
      </c>
      <c r="BH5" s="1">
        <f t="shared" ca="1" si="13"/>
        <v>0</v>
      </c>
      <c r="BI5" s="1">
        <f t="shared" ca="1" si="13"/>
        <v>0</v>
      </c>
      <c r="BJ5" s="1">
        <f t="shared" ca="1" si="13"/>
        <v>0</v>
      </c>
      <c r="BK5" s="1">
        <f t="shared" ref="BK5:BQ5" ca="1" si="14">INDIRECT(BK1&amp;BK3&amp;BK4)</f>
        <v>0</v>
      </c>
      <c r="BL5" s="1">
        <f t="shared" ca="1" si="14"/>
        <v>0</v>
      </c>
      <c r="BM5" s="1">
        <f t="shared" ca="1" si="14"/>
        <v>0</v>
      </c>
      <c r="BN5" s="1">
        <f t="shared" ca="1" si="14"/>
        <v>0</v>
      </c>
      <c r="BO5" s="1">
        <f t="shared" ca="1" si="14"/>
        <v>0</v>
      </c>
      <c r="BP5" s="1">
        <f t="shared" ca="1" si="14"/>
        <v>0</v>
      </c>
      <c r="BQ5" s="1">
        <f t="shared" ca="1" si="14"/>
        <v>0</v>
      </c>
      <c r="BR5" s="1">
        <f t="shared" ref="BR5:BX5" ca="1" si="15">INDIRECT(BR1&amp;BR3&amp;BR4)</f>
        <v>0</v>
      </c>
      <c r="BS5" s="1">
        <f t="shared" ca="1" si="15"/>
        <v>0</v>
      </c>
      <c r="BT5" s="1">
        <f t="shared" ca="1" si="15"/>
        <v>0</v>
      </c>
      <c r="BU5" s="1">
        <f t="shared" ca="1" si="15"/>
        <v>0</v>
      </c>
      <c r="BV5" s="1">
        <f t="shared" ca="1" si="15"/>
        <v>0</v>
      </c>
      <c r="BW5" s="1">
        <f t="shared" ca="1" si="15"/>
        <v>0</v>
      </c>
      <c r="BX5" s="1">
        <f t="shared" ca="1" si="15"/>
        <v>0</v>
      </c>
      <c r="BY5" s="1">
        <f t="shared" ref="BY5:CE5" ca="1" si="16">INDIRECT(BY1&amp;BY3&amp;BY4)</f>
        <v>0</v>
      </c>
      <c r="BZ5" s="1">
        <f t="shared" ca="1" si="16"/>
        <v>0</v>
      </c>
      <c r="CA5" s="1">
        <f t="shared" ca="1" si="16"/>
        <v>0</v>
      </c>
      <c r="CB5" s="1">
        <f t="shared" ca="1" si="16"/>
        <v>0</v>
      </c>
      <c r="CC5" s="1">
        <f t="shared" ca="1" si="16"/>
        <v>0</v>
      </c>
      <c r="CD5" s="1">
        <f t="shared" ca="1" si="16"/>
        <v>0</v>
      </c>
      <c r="CE5" s="1">
        <f t="shared" ca="1" si="16"/>
        <v>0</v>
      </c>
      <c r="CF5" s="1">
        <f t="shared" ref="CF5:CL5" ca="1" si="17">INDIRECT(CF1&amp;CF3&amp;CF4)</f>
        <v>0</v>
      </c>
      <c r="CG5" s="1">
        <f t="shared" ca="1" si="17"/>
        <v>0</v>
      </c>
      <c r="CH5" s="1">
        <f t="shared" ca="1" si="17"/>
        <v>0</v>
      </c>
      <c r="CI5" s="1">
        <f t="shared" ca="1" si="17"/>
        <v>0</v>
      </c>
      <c r="CJ5" s="1">
        <f t="shared" ca="1" si="17"/>
        <v>0</v>
      </c>
      <c r="CK5" s="1">
        <f t="shared" ca="1" si="17"/>
        <v>0</v>
      </c>
      <c r="CL5" s="1">
        <f t="shared" ca="1" si="17"/>
        <v>0</v>
      </c>
      <c r="CM5" s="1">
        <f t="shared" ref="CM5:CS5" ca="1" si="18">INDIRECT(CM1&amp;CM3&amp;CM4)</f>
        <v>0</v>
      </c>
      <c r="CN5" s="1">
        <f t="shared" ca="1" si="18"/>
        <v>0</v>
      </c>
      <c r="CO5" s="1">
        <f t="shared" ca="1" si="18"/>
        <v>0</v>
      </c>
      <c r="CP5" s="1">
        <f t="shared" ca="1" si="18"/>
        <v>0</v>
      </c>
      <c r="CQ5" s="1">
        <f t="shared" ca="1" si="18"/>
        <v>0</v>
      </c>
      <c r="CR5" s="1">
        <f t="shared" ca="1" si="18"/>
        <v>0</v>
      </c>
      <c r="CS5" s="1">
        <f t="shared" ca="1" si="18"/>
        <v>0</v>
      </c>
      <c r="CT5" s="1">
        <f t="shared" ref="CT5:CZ5" ca="1" si="19">INDIRECT(CT1&amp;CT3&amp;CT4)</f>
        <v>0</v>
      </c>
      <c r="CU5" s="1">
        <f t="shared" ca="1" si="19"/>
        <v>0</v>
      </c>
      <c r="CV5" s="1">
        <f t="shared" ca="1" si="19"/>
        <v>0</v>
      </c>
      <c r="CW5" s="1">
        <f t="shared" ca="1" si="19"/>
        <v>0</v>
      </c>
      <c r="CX5" s="1">
        <f t="shared" ca="1" si="19"/>
        <v>0</v>
      </c>
      <c r="CY5" s="1">
        <f t="shared" ca="1" si="19"/>
        <v>0</v>
      </c>
      <c r="CZ5" s="1">
        <f t="shared" ca="1" si="19"/>
        <v>0</v>
      </c>
      <c r="DA5" s="1">
        <f t="shared" ref="DA5:DG5" ca="1" si="20">INDIRECT(DA1&amp;DA3&amp;DA4)</f>
        <v>0</v>
      </c>
      <c r="DB5" s="1">
        <f t="shared" ca="1" si="20"/>
        <v>0</v>
      </c>
      <c r="DC5" s="1">
        <f t="shared" ca="1" si="20"/>
        <v>0</v>
      </c>
      <c r="DD5" s="1">
        <f t="shared" ca="1" si="20"/>
        <v>0</v>
      </c>
      <c r="DE5" s="1">
        <f t="shared" ca="1" si="20"/>
        <v>0</v>
      </c>
      <c r="DF5" s="1">
        <f t="shared" ca="1" si="20"/>
        <v>0</v>
      </c>
      <c r="DG5" s="1">
        <f t="shared" ca="1" si="20"/>
        <v>0</v>
      </c>
      <c r="DH5" s="1">
        <f t="shared" ref="DH5:DN5" ca="1" si="21">INDIRECT(DH1&amp;DH3&amp;DH4)</f>
        <v>0</v>
      </c>
      <c r="DI5" s="1">
        <f t="shared" ca="1" si="21"/>
        <v>0</v>
      </c>
      <c r="DJ5" s="1">
        <f t="shared" ca="1" si="21"/>
        <v>0</v>
      </c>
      <c r="DK5" s="1">
        <f t="shared" ca="1" si="21"/>
        <v>0</v>
      </c>
      <c r="DL5" s="1">
        <f t="shared" ca="1" si="21"/>
        <v>0</v>
      </c>
      <c r="DM5" s="1">
        <f t="shared" ca="1" si="21"/>
        <v>0</v>
      </c>
      <c r="DN5" s="1">
        <f t="shared" ca="1" si="21"/>
        <v>0</v>
      </c>
      <c r="DO5" s="1">
        <f t="shared" ref="DO5:EB5" ca="1" si="22">INDIRECT(DO1&amp;DO3&amp;DO4)</f>
        <v>0</v>
      </c>
      <c r="DP5" s="1">
        <f t="shared" ca="1" si="22"/>
        <v>0</v>
      </c>
      <c r="DQ5" s="1">
        <f t="shared" ca="1" si="22"/>
        <v>0</v>
      </c>
      <c r="DR5" s="1">
        <f t="shared" ca="1" si="22"/>
        <v>0</v>
      </c>
      <c r="DS5" s="1">
        <f t="shared" ca="1" si="22"/>
        <v>0</v>
      </c>
      <c r="DT5" s="1">
        <f t="shared" ca="1" si="22"/>
        <v>0</v>
      </c>
      <c r="DU5" s="1">
        <f t="shared" ca="1" si="22"/>
        <v>0</v>
      </c>
      <c r="DV5" s="1">
        <f t="shared" ca="1" si="22"/>
        <v>0</v>
      </c>
      <c r="DW5" s="1">
        <f t="shared" ca="1" si="22"/>
        <v>0</v>
      </c>
      <c r="DX5" s="1">
        <f t="shared" ca="1" si="22"/>
        <v>0</v>
      </c>
      <c r="DY5" s="1">
        <f t="shared" ca="1" si="22"/>
        <v>0</v>
      </c>
      <c r="DZ5" s="1">
        <f t="shared" ca="1" si="22"/>
        <v>0</v>
      </c>
      <c r="EA5" s="1">
        <f t="shared" ca="1" si="22"/>
        <v>0</v>
      </c>
      <c r="EB5" s="1">
        <f t="shared" ca="1" si="22"/>
        <v>0</v>
      </c>
      <c r="EC5" s="1">
        <f t="shared" ref="EC5:EX5" ca="1" si="23">INDIRECT(EC1&amp;EC3&amp;EC4)</f>
        <v>0</v>
      </c>
      <c r="ED5" s="1">
        <f t="shared" ca="1" si="23"/>
        <v>0</v>
      </c>
      <c r="EE5" s="1">
        <f t="shared" ca="1" si="23"/>
        <v>0</v>
      </c>
      <c r="EF5" s="1">
        <f t="shared" ca="1" si="23"/>
        <v>0</v>
      </c>
      <c r="EG5" s="1">
        <f t="shared" ca="1" si="23"/>
        <v>0</v>
      </c>
      <c r="EH5" s="1">
        <f t="shared" ca="1" si="23"/>
        <v>0</v>
      </c>
      <c r="EI5" s="1">
        <f t="shared" ca="1" si="23"/>
        <v>0</v>
      </c>
      <c r="EJ5" s="1">
        <f t="shared" ca="1" si="23"/>
        <v>0</v>
      </c>
      <c r="EK5" s="1">
        <f t="shared" ca="1" si="23"/>
        <v>0</v>
      </c>
      <c r="EL5" s="1">
        <f t="shared" ca="1" si="23"/>
        <v>0</v>
      </c>
      <c r="EM5" s="1">
        <f t="shared" ca="1" si="23"/>
        <v>0</v>
      </c>
      <c r="EN5" s="1">
        <f t="shared" ca="1" si="23"/>
        <v>0</v>
      </c>
      <c r="EO5" s="1">
        <f t="shared" ca="1" si="23"/>
        <v>0</v>
      </c>
      <c r="EP5" s="1">
        <f t="shared" ca="1" si="23"/>
        <v>0</v>
      </c>
      <c r="EQ5" s="1">
        <f t="shared" ca="1" si="23"/>
        <v>0</v>
      </c>
      <c r="ER5" s="1">
        <f t="shared" ca="1" si="23"/>
        <v>0</v>
      </c>
      <c r="ES5" s="1">
        <f t="shared" ca="1" si="23"/>
        <v>0</v>
      </c>
      <c r="ET5" s="1">
        <f t="shared" ca="1" si="23"/>
        <v>0</v>
      </c>
      <c r="EU5" s="1">
        <f t="shared" ca="1" si="23"/>
        <v>0</v>
      </c>
      <c r="EV5" s="1">
        <f t="shared" ca="1" si="23"/>
        <v>0</v>
      </c>
      <c r="EW5" s="1">
        <f t="shared" ca="1" si="23"/>
        <v>0</v>
      </c>
      <c r="EX5" s="1">
        <f t="shared" ca="1" si="23"/>
        <v>0</v>
      </c>
      <c r="EY5" s="1">
        <f t="shared" ref="EY5:GY5" ca="1" si="24">INDIRECT(EY1&amp;EY3&amp;EY4)</f>
        <v>0</v>
      </c>
      <c r="EZ5" s="1">
        <f t="shared" ca="1" si="24"/>
        <v>0</v>
      </c>
      <c r="FA5" s="1">
        <f t="shared" ca="1" si="24"/>
        <v>0</v>
      </c>
      <c r="FB5" s="1">
        <f t="shared" ca="1" si="24"/>
        <v>0</v>
      </c>
      <c r="FC5" s="1">
        <f t="shared" ca="1" si="24"/>
        <v>0</v>
      </c>
      <c r="FD5" s="1">
        <f t="shared" ca="1" si="24"/>
        <v>0</v>
      </c>
      <c r="FE5" s="1">
        <f t="shared" ca="1" si="24"/>
        <v>0</v>
      </c>
      <c r="FF5" s="1">
        <f t="shared" ca="1" si="24"/>
        <v>0</v>
      </c>
      <c r="FG5" s="1">
        <f t="shared" ca="1" si="24"/>
        <v>0</v>
      </c>
      <c r="FH5" s="1">
        <f t="shared" ca="1" si="24"/>
        <v>0</v>
      </c>
      <c r="FI5" s="1">
        <f t="shared" ca="1" si="24"/>
        <v>0</v>
      </c>
      <c r="FJ5" s="1">
        <f t="shared" ca="1" si="24"/>
        <v>0</v>
      </c>
      <c r="FK5" s="1">
        <f t="shared" ca="1" si="24"/>
        <v>0</v>
      </c>
      <c r="FL5" s="1">
        <f t="shared" ca="1" si="24"/>
        <v>0</v>
      </c>
      <c r="FM5" s="1">
        <f t="shared" ca="1" si="24"/>
        <v>0</v>
      </c>
      <c r="FN5" s="1">
        <f t="shared" ca="1" si="24"/>
        <v>0</v>
      </c>
      <c r="FO5" s="1">
        <f t="shared" ca="1" si="24"/>
        <v>0</v>
      </c>
      <c r="FP5" s="1">
        <f t="shared" ca="1" si="24"/>
        <v>0</v>
      </c>
      <c r="FQ5" s="1">
        <f t="shared" ca="1" si="24"/>
        <v>0</v>
      </c>
      <c r="FR5" s="1">
        <f t="shared" ca="1" si="24"/>
        <v>0</v>
      </c>
      <c r="FS5" s="1">
        <f t="shared" ca="1" si="24"/>
        <v>0</v>
      </c>
      <c r="FT5" s="1">
        <f t="shared" ca="1" si="24"/>
        <v>0</v>
      </c>
      <c r="FU5" s="1">
        <f t="shared" ca="1" si="24"/>
        <v>0</v>
      </c>
      <c r="FV5" s="1">
        <f t="shared" ca="1" si="24"/>
        <v>0</v>
      </c>
      <c r="FW5" s="1">
        <f t="shared" ca="1" si="24"/>
        <v>0</v>
      </c>
      <c r="FX5" s="1">
        <f ca="1">INDIRECT(FX1&amp;FX3&amp;FX4)</f>
        <v>0</v>
      </c>
      <c r="FY5" s="1">
        <f t="shared" ca="1" si="24"/>
        <v>0</v>
      </c>
      <c r="FZ5" s="1">
        <f t="shared" ca="1" si="24"/>
        <v>0</v>
      </c>
      <c r="GA5" s="1">
        <f t="shared" ca="1" si="24"/>
        <v>0</v>
      </c>
      <c r="GB5" s="1">
        <f t="shared" ca="1" si="24"/>
        <v>0</v>
      </c>
      <c r="GC5" s="1">
        <f t="shared" ca="1" si="24"/>
        <v>0</v>
      </c>
      <c r="GD5" s="1">
        <f t="shared" ca="1" si="24"/>
        <v>0</v>
      </c>
      <c r="GE5" s="1">
        <f t="shared" ca="1" si="24"/>
        <v>0</v>
      </c>
      <c r="GF5" s="1">
        <f t="shared" ca="1" si="24"/>
        <v>0</v>
      </c>
      <c r="GG5" s="1">
        <f t="shared" ca="1" si="24"/>
        <v>0</v>
      </c>
      <c r="GH5" s="1">
        <f t="shared" ca="1" si="24"/>
        <v>0</v>
      </c>
      <c r="GI5" s="1">
        <f t="shared" ca="1" si="24"/>
        <v>0</v>
      </c>
      <c r="GJ5" s="1">
        <f t="shared" ca="1" si="24"/>
        <v>0</v>
      </c>
      <c r="GK5" s="1">
        <f t="shared" ca="1" si="24"/>
        <v>0</v>
      </c>
      <c r="GL5" s="1">
        <f t="shared" ca="1" si="24"/>
        <v>0</v>
      </c>
      <c r="GM5" s="1">
        <f t="shared" ca="1" si="24"/>
        <v>0</v>
      </c>
      <c r="GN5" s="1">
        <f t="shared" ca="1" si="24"/>
        <v>0</v>
      </c>
      <c r="GO5" s="1">
        <f t="shared" ca="1" si="24"/>
        <v>0</v>
      </c>
      <c r="GP5" s="1">
        <f t="shared" ca="1" si="24"/>
        <v>0</v>
      </c>
      <c r="GQ5" s="1">
        <f t="shared" ca="1" si="24"/>
        <v>0</v>
      </c>
      <c r="GR5" s="1">
        <f t="shared" ca="1" si="24"/>
        <v>0</v>
      </c>
      <c r="GS5" s="1">
        <f t="shared" ca="1" si="24"/>
        <v>0</v>
      </c>
      <c r="GT5" s="1">
        <f t="shared" ca="1" si="24"/>
        <v>0</v>
      </c>
      <c r="GU5" s="1">
        <f t="shared" ca="1" si="24"/>
        <v>0</v>
      </c>
      <c r="GV5" s="1">
        <f t="shared" ca="1" si="24"/>
        <v>0</v>
      </c>
      <c r="GW5" s="1">
        <f t="shared" ca="1" si="24"/>
        <v>0</v>
      </c>
      <c r="GX5" s="1">
        <f t="shared" ca="1" si="24"/>
        <v>0</v>
      </c>
      <c r="GY5" s="1">
        <f t="shared" ca="1" si="24"/>
        <v>0</v>
      </c>
      <c r="GZ5" s="1">
        <f t="shared" ref="GZ5:HX5" ca="1" si="25">INDIRECT(GZ1&amp;GZ3&amp;GZ4)</f>
        <v>0</v>
      </c>
      <c r="HA5" s="1">
        <f t="shared" ca="1" si="25"/>
        <v>0</v>
      </c>
      <c r="HB5" s="1">
        <f t="shared" ca="1" si="25"/>
        <v>0</v>
      </c>
      <c r="HC5" s="1">
        <f t="shared" ca="1" si="25"/>
        <v>0</v>
      </c>
      <c r="HD5" s="1">
        <f t="shared" ca="1" si="25"/>
        <v>0</v>
      </c>
      <c r="HE5" s="1">
        <f t="shared" ca="1" si="25"/>
        <v>0</v>
      </c>
      <c r="HF5" s="1">
        <f t="shared" ca="1" si="25"/>
        <v>0</v>
      </c>
      <c r="HG5" s="1">
        <f t="shared" ca="1" si="25"/>
        <v>0</v>
      </c>
      <c r="HH5" s="1">
        <f t="shared" ca="1" si="25"/>
        <v>0</v>
      </c>
      <c r="HI5" s="1">
        <f t="shared" ca="1" si="25"/>
        <v>0</v>
      </c>
      <c r="HJ5" s="1">
        <f t="shared" ca="1" si="25"/>
        <v>0</v>
      </c>
      <c r="HK5" s="1">
        <f t="shared" ca="1" si="25"/>
        <v>0</v>
      </c>
      <c r="HL5" s="1">
        <f t="shared" ca="1" si="25"/>
        <v>0</v>
      </c>
      <c r="HM5" s="1">
        <f t="shared" ca="1" si="25"/>
        <v>0</v>
      </c>
      <c r="HN5" s="1">
        <f t="shared" ca="1" si="25"/>
        <v>0</v>
      </c>
      <c r="HO5" s="1">
        <f t="shared" ca="1" si="25"/>
        <v>0</v>
      </c>
      <c r="HP5" s="1">
        <f t="shared" ca="1" si="25"/>
        <v>0</v>
      </c>
      <c r="HQ5" s="1">
        <f t="shared" ca="1" si="25"/>
        <v>0</v>
      </c>
      <c r="HR5" s="1">
        <f t="shared" ca="1" si="25"/>
        <v>0</v>
      </c>
      <c r="HS5" s="1">
        <f t="shared" ca="1" si="25"/>
        <v>0</v>
      </c>
      <c r="HT5" s="1">
        <f t="shared" ca="1" si="25"/>
        <v>0</v>
      </c>
      <c r="HU5" s="1">
        <f t="shared" ca="1" si="25"/>
        <v>0</v>
      </c>
      <c r="HV5" s="1">
        <f t="shared" ca="1" si="25"/>
        <v>0</v>
      </c>
      <c r="HW5" s="1">
        <f t="shared" ca="1" si="25"/>
        <v>0</v>
      </c>
      <c r="HX5" s="1">
        <f t="shared" ca="1" si="25"/>
        <v>0</v>
      </c>
      <c r="HY5" s="1">
        <f ca="1">INDIRECT(HY1&amp;HY3&amp;HY4)</f>
        <v>0</v>
      </c>
      <c r="HZ5" s="1">
        <f t="shared" ref="HZ5:KK5" ca="1" si="26">INDIRECT(HZ1&amp;HZ3&amp;HZ4)</f>
        <v>0</v>
      </c>
      <c r="IA5" s="1">
        <f t="shared" ca="1" si="26"/>
        <v>0</v>
      </c>
      <c r="IB5" s="1">
        <f t="shared" ca="1" si="26"/>
        <v>0</v>
      </c>
      <c r="IC5" s="1">
        <f t="shared" ca="1" si="26"/>
        <v>0</v>
      </c>
      <c r="ID5" s="1">
        <f t="shared" ca="1" si="26"/>
        <v>0</v>
      </c>
      <c r="IE5" s="1">
        <f t="shared" ca="1" si="26"/>
        <v>0</v>
      </c>
      <c r="IF5" s="1">
        <f t="shared" ca="1" si="26"/>
        <v>0</v>
      </c>
      <c r="IG5" s="1">
        <f t="shared" ca="1" si="26"/>
        <v>0</v>
      </c>
      <c r="IH5" s="1">
        <f t="shared" ca="1" si="26"/>
        <v>0</v>
      </c>
      <c r="II5" s="1">
        <f t="shared" ca="1" si="26"/>
        <v>0</v>
      </c>
      <c r="IJ5" s="1">
        <f t="shared" ca="1" si="26"/>
        <v>0</v>
      </c>
      <c r="IK5" s="1">
        <f t="shared" ca="1" si="26"/>
        <v>0</v>
      </c>
      <c r="IL5" s="1">
        <f t="shared" ca="1" si="26"/>
        <v>0</v>
      </c>
      <c r="IM5" s="1">
        <f t="shared" ca="1" si="26"/>
        <v>0</v>
      </c>
      <c r="IN5" s="1">
        <f t="shared" ca="1" si="26"/>
        <v>0</v>
      </c>
      <c r="IO5" s="1">
        <f t="shared" ca="1" si="26"/>
        <v>0</v>
      </c>
      <c r="IP5" s="1">
        <f t="shared" ca="1" si="26"/>
        <v>0</v>
      </c>
      <c r="IQ5" s="1">
        <f t="shared" ca="1" si="26"/>
        <v>0</v>
      </c>
      <c r="IR5" s="1">
        <f t="shared" ca="1" si="26"/>
        <v>0</v>
      </c>
      <c r="IS5" s="1">
        <f t="shared" ca="1" si="26"/>
        <v>0</v>
      </c>
      <c r="IT5" s="1">
        <f t="shared" ca="1" si="26"/>
        <v>0</v>
      </c>
      <c r="IU5" s="1">
        <f t="shared" ca="1" si="26"/>
        <v>0</v>
      </c>
      <c r="IV5" s="1">
        <f t="shared" ca="1" si="26"/>
        <v>0</v>
      </c>
      <c r="IW5" s="1">
        <f t="shared" ca="1" si="26"/>
        <v>0</v>
      </c>
      <c r="IX5" s="1">
        <f t="shared" ca="1" si="26"/>
        <v>0</v>
      </c>
      <c r="IY5" s="1">
        <f t="shared" ca="1" si="26"/>
        <v>0</v>
      </c>
      <c r="IZ5" s="1">
        <f t="shared" ca="1" si="26"/>
        <v>0</v>
      </c>
      <c r="JA5" s="1">
        <f t="shared" ca="1" si="26"/>
        <v>0</v>
      </c>
      <c r="JB5" s="1">
        <f t="shared" ca="1" si="26"/>
        <v>0</v>
      </c>
      <c r="JC5" s="1">
        <f t="shared" ca="1" si="26"/>
        <v>0</v>
      </c>
      <c r="JD5" s="1">
        <f t="shared" ca="1" si="26"/>
        <v>0</v>
      </c>
      <c r="JE5" s="1">
        <f t="shared" ca="1" si="26"/>
        <v>0</v>
      </c>
      <c r="JF5" s="1">
        <f t="shared" ca="1" si="26"/>
        <v>0</v>
      </c>
      <c r="JG5" s="1">
        <f t="shared" ca="1" si="26"/>
        <v>0</v>
      </c>
      <c r="JH5" s="1">
        <f t="shared" ca="1" si="26"/>
        <v>0</v>
      </c>
      <c r="JI5" s="1">
        <f t="shared" ca="1" si="26"/>
        <v>0</v>
      </c>
      <c r="JJ5" s="1">
        <f t="shared" ca="1" si="26"/>
        <v>0</v>
      </c>
      <c r="JK5" s="1">
        <f t="shared" ca="1" si="26"/>
        <v>0</v>
      </c>
      <c r="JL5" s="1">
        <f t="shared" ca="1" si="26"/>
        <v>0</v>
      </c>
      <c r="JM5" s="1">
        <f t="shared" ca="1" si="26"/>
        <v>0</v>
      </c>
      <c r="JN5" s="1">
        <f t="shared" ca="1" si="26"/>
        <v>0</v>
      </c>
      <c r="JO5" s="1">
        <f t="shared" ca="1" si="26"/>
        <v>0</v>
      </c>
      <c r="JP5" s="1">
        <f t="shared" ca="1" si="26"/>
        <v>0</v>
      </c>
      <c r="JQ5" s="1">
        <f t="shared" ca="1" si="26"/>
        <v>0</v>
      </c>
      <c r="JR5" s="1">
        <f t="shared" ca="1" si="26"/>
        <v>0</v>
      </c>
      <c r="JS5" s="1">
        <f t="shared" ca="1" si="26"/>
        <v>0</v>
      </c>
      <c r="JT5" s="1">
        <f t="shared" ca="1" si="26"/>
        <v>0</v>
      </c>
      <c r="JU5" s="1">
        <f t="shared" ca="1" si="26"/>
        <v>0</v>
      </c>
      <c r="JV5" s="1">
        <f t="shared" ca="1" si="26"/>
        <v>0</v>
      </c>
      <c r="JW5" s="1">
        <f t="shared" ca="1" si="26"/>
        <v>0</v>
      </c>
      <c r="JX5" s="1">
        <f t="shared" ca="1" si="26"/>
        <v>0</v>
      </c>
      <c r="JY5" s="1">
        <f t="shared" ca="1" si="26"/>
        <v>0</v>
      </c>
      <c r="JZ5" s="1">
        <f t="shared" ca="1" si="26"/>
        <v>0</v>
      </c>
      <c r="KA5" s="1">
        <f t="shared" ca="1" si="26"/>
        <v>0</v>
      </c>
      <c r="KB5" s="1">
        <f t="shared" ca="1" si="26"/>
        <v>0</v>
      </c>
      <c r="KC5" s="1">
        <f t="shared" ca="1" si="26"/>
        <v>0</v>
      </c>
      <c r="KD5" s="1">
        <f t="shared" ca="1" si="26"/>
        <v>0</v>
      </c>
      <c r="KE5" s="1">
        <f t="shared" ca="1" si="26"/>
        <v>0</v>
      </c>
      <c r="KF5" s="1">
        <f t="shared" ca="1" si="26"/>
        <v>0</v>
      </c>
      <c r="KG5" s="1">
        <f t="shared" ca="1" si="26"/>
        <v>0</v>
      </c>
      <c r="KH5" s="1">
        <f t="shared" ca="1" si="26"/>
        <v>0</v>
      </c>
      <c r="KI5" s="1">
        <f t="shared" ca="1" si="26"/>
        <v>0</v>
      </c>
      <c r="KJ5" s="1">
        <f t="shared" ca="1" si="26"/>
        <v>0</v>
      </c>
      <c r="KK5" s="1">
        <f t="shared" ca="1" si="26"/>
        <v>0</v>
      </c>
      <c r="KL5" s="1">
        <f t="shared" ref="KL5:KT5" ca="1" si="27">INDIRECT(KL1&amp;KL3&amp;KL4)</f>
        <v>0</v>
      </c>
      <c r="KM5" s="1">
        <f t="shared" ca="1" si="27"/>
        <v>0</v>
      </c>
      <c r="KN5" s="1">
        <f t="shared" ca="1" si="27"/>
        <v>0</v>
      </c>
      <c r="KO5" s="1">
        <f t="shared" ca="1" si="27"/>
        <v>0</v>
      </c>
      <c r="KP5" s="1">
        <f t="shared" ca="1" si="27"/>
        <v>0</v>
      </c>
      <c r="KQ5" s="1">
        <f t="shared" ca="1" si="27"/>
        <v>0</v>
      </c>
      <c r="KR5" s="1">
        <f t="shared" ca="1" si="27"/>
        <v>0</v>
      </c>
      <c r="KS5" s="1">
        <f t="shared" ca="1" si="27"/>
        <v>0</v>
      </c>
      <c r="KT5" s="1">
        <f t="shared" ca="1" si="27"/>
        <v>0</v>
      </c>
      <c r="KU5" s="1">
        <f t="shared" ref="KU5:LF5" ca="1" si="28">INDIRECT(KU1&amp;KU3&amp;KU4)</f>
        <v>0</v>
      </c>
      <c r="KV5" s="1">
        <f t="shared" ca="1" si="28"/>
        <v>0</v>
      </c>
      <c r="KW5" s="1">
        <f t="shared" ca="1" si="28"/>
        <v>0</v>
      </c>
      <c r="KX5" s="1">
        <f t="shared" ca="1" si="28"/>
        <v>0</v>
      </c>
      <c r="KY5" s="1">
        <f t="shared" ca="1" si="28"/>
        <v>0</v>
      </c>
      <c r="KZ5" s="1">
        <f t="shared" ca="1" si="28"/>
        <v>0</v>
      </c>
      <c r="LA5" s="1">
        <f t="shared" ca="1" si="28"/>
        <v>0</v>
      </c>
      <c r="LB5" s="1">
        <f t="shared" ca="1" si="28"/>
        <v>0</v>
      </c>
      <c r="LC5" s="1">
        <f t="shared" ca="1" si="28"/>
        <v>0</v>
      </c>
      <c r="LD5" s="1">
        <f t="shared" ca="1" si="28"/>
        <v>0</v>
      </c>
      <c r="LE5" s="1">
        <f t="shared" ca="1" si="28"/>
        <v>0</v>
      </c>
      <c r="LF5" s="1">
        <f t="shared" ca="1" si="28"/>
        <v>0</v>
      </c>
      <c r="LG5" s="1">
        <f t="shared" ref="LG5:LL5" ca="1" si="29">INDIRECT(LG1&amp;LG3&amp;LG4)</f>
        <v>0</v>
      </c>
      <c r="LH5" s="1">
        <f t="shared" ca="1" si="29"/>
        <v>0</v>
      </c>
      <c r="LI5" s="1">
        <f t="shared" ca="1" si="29"/>
        <v>0</v>
      </c>
      <c r="LJ5" s="1">
        <f t="shared" ca="1" si="29"/>
        <v>0</v>
      </c>
      <c r="LK5" s="1">
        <f t="shared" ca="1" si="29"/>
        <v>0</v>
      </c>
      <c r="LL5" s="1">
        <f t="shared" ca="1" si="29"/>
        <v>0</v>
      </c>
      <c r="LM5" s="1">
        <f t="shared" ref="LM5:LR5" ca="1" si="30">INDIRECT(LM1&amp;LM3&amp;LM4)</f>
        <v>0</v>
      </c>
      <c r="LN5" s="1">
        <f t="shared" ca="1" si="30"/>
        <v>0</v>
      </c>
      <c r="LO5" s="1">
        <f t="shared" ca="1" si="30"/>
        <v>0</v>
      </c>
      <c r="LP5" s="1">
        <f t="shared" ca="1" si="30"/>
        <v>0</v>
      </c>
      <c r="LQ5" s="1">
        <f t="shared" ca="1" si="30"/>
        <v>0</v>
      </c>
      <c r="LR5" s="1">
        <f t="shared" ca="1" si="30"/>
        <v>0</v>
      </c>
      <c r="LS5" s="1">
        <f t="shared" ref="LS5:LX5" ca="1" si="31">INDIRECT(LS1&amp;LS3&amp;LS4)</f>
        <v>0</v>
      </c>
      <c r="LT5" s="1">
        <f t="shared" ca="1" si="31"/>
        <v>0</v>
      </c>
      <c r="LU5" s="1">
        <f t="shared" ca="1" si="31"/>
        <v>0</v>
      </c>
      <c r="LV5" s="1">
        <f t="shared" ca="1" si="31"/>
        <v>0</v>
      </c>
      <c r="LW5" s="1">
        <f t="shared" ca="1" si="31"/>
        <v>0</v>
      </c>
      <c r="LX5" s="1">
        <f t="shared" ca="1" si="31"/>
        <v>0</v>
      </c>
      <c r="LY5" s="1">
        <f t="shared" ref="LY5:MG5" ca="1" si="32">INDIRECT(LY1&amp;LY3&amp;LY4)</f>
        <v>0</v>
      </c>
      <c r="LZ5" s="1">
        <f t="shared" ca="1" si="32"/>
        <v>0</v>
      </c>
      <c r="MA5" s="1">
        <f t="shared" ca="1" si="32"/>
        <v>0</v>
      </c>
      <c r="MB5" s="1">
        <f t="shared" ca="1" si="32"/>
        <v>0</v>
      </c>
      <c r="MC5" s="1">
        <f t="shared" ca="1" si="32"/>
        <v>0</v>
      </c>
      <c r="MD5" s="1">
        <f t="shared" ca="1" si="32"/>
        <v>0</v>
      </c>
      <c r="ME5" s="1">
        <f t="shared" ca="1" si="32"/>
        <v>0</v>
      </c>
      <c r="MF5" s="1">
        <f t="shared" ca="1" si="32"/>
        <v>0</v>
      </c>
      <c r="MG5" s="1">
        <f t="shared" ca="1" si="32"/>
        <v>0</v>
      </c>
    </row>
    <row r="7" spans="1:345" ht="18" customHeight="1" x14ac:dyDescent="0.4"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 s="98"/>
      <c r="IM7" s="98"/>
      <c r="IN7" s="98"/>
      <c r="IO7" s="98"/>
      <c r="IP7" s="98"/>
      <c r="IQ7" s="98"/>
      <c r="IR7" s="98"/>
      <c r="IS7" s="98"/>
      <c r="IT7" s="98"/>
      <c r="IU7" s="98"/>
      <c r="IV7" s="98"/>
      <c r="IW7" s="98"/>
      <c r="IX7" s="98"/>
      <c r="IY7" s="98"/>
      <c r="IZ7" s="98"/>
      <c r="JA7" s="98"/>
      <c r="JB7" s="98"/>
      <c r="JC7" s="98"/>
      <c r="JD7" s="98"/>
      <c r="JE7" s="98"/>
      <c r="JF7" s="98"/>
      <c r="JG7" s="98"/>
      <c r="JH7" s="98"/>
      <c r="JI7" s="98"/>
      <c r="JJ7" s="98"/>
      <c r="JK7" s="98"/>
      <c r="JL7" s="98"/>
      <c r="JM7" s="98"/>
      <c r="JN7" s="98"/>
      <c r="JO7" s="98"/>
      <c r="JP7" s="98"/>
      <c r="JQ7" s="98"/>
      <c r="JR7" s="98"/>
      <c r="JS7" s="98"/>
      <c r="JT7" s="98"/>
      <c r="JU7" s="98"/>
      <c r="JV7" s="98"/>
      <c r="JW7" s="98"/>
      <c r="JX7" s="98"/>
      <c r="JY7" s="98"/>
      <c r="JZ7" s="98"/>
      <c r="KA7" s="98"/>
      <c r="KB7" s="98"/>
      <c r="KC7" s="98"/>
      <c r="KD7" s="98"/>
      <c r="KE7" s="98"/>
      <c r="KF7" s="98"/>
      <c r="KG7" s="98"/>
      <c r="KH7" s="98"/>
      <c r="KI7" s="98"/>
      <c r="KJ7" s="98"/>
      <c r="KK7" s="98"/>
      <c r="KL7" s="98"/>
    </row>
    <row r="8" spans="1:345" ht="18" customHeight="1" x14ac:dyDescent="0.4"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 s="98"/>
      <c r="IM8" s="98"/>
      <c r="IN8" s="98"/>
      <c r="IO8" s="98"/>
      <c r="IP8" s="98"/>
      <c r="IQ8" s="98"/>
      <c r="IR8" s="98"/>
      <c r="IS8" s="98"/>
      <c r="IT8" s="98"/>
      <c r="IU8" s="98"/>
      <c r="IV8" s="98"/>
      <c r="IW8" s="98"/>
      <c r="IX8" s="98"/>
      <c r="IY8" s="98"/>
      <c r="IZ8" s="98"/>
      <c r="JA8" s="98"/>
      <c r="JB8" s="98"/>
      <c r="JC8" s="98"/>
      <c r="JD8" s="98"/>
      <c r="JE8" s="98"/>
      <c r="JF8" s="98"/>
      <c r="JG8" s="98"/>
      <c r="JH8" s="98"/>
      <c r="JI8" s="98"/>
      <c r="JJ8" s="98"/>
      <c r="JK8" s="98"/>
      <c r="JL8" s="98"/>
      <c r="JM8" s="98"/>
      <c r="JN8" s="98"/>
      <c r="JO8" s="98"/>
      <c r="JP8" s="98"/>
      <c r="JQ8" s="98"/>
      <c r="JR8" s="98"/>
      <c r="JS8" s="98"/>
      <c r="JT8" s="98"/>
      <c r="JU8" s="98"/>
      <c r="JV8" s="98"/>
      <c r="JW8" s="98"/>
      <c r="JX8" s="98"/>
      <c r="JY8" s="98"/>
      <c r="JZ8" s="98"/>
      <c r="KA8" s="98"/>
      <c r="KB8" s="98"/>
      <c r="KC8" s="98"/>
      <c r="KD8" s="98"/>
      <c r="KE8" s="98"/>
      <c r="KF8" s="98"/>
      <c r="KG8" s="98"/>
      <c r="KH8" s="98"/>
      <c r="KI8" s="98"/>
      <c r="KJ8" s="98"/>
      <c r="KK8" s="98"/>
      <c r="KL8" s="98"/>
    </row>
    <row r="9" spans="1:345" ht="18" customHeight="1" x14ac:dyDescent="0.4"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 s="98"/>
      <c r="IM9" s="98"/>
      <c r="IN9" s="98"/>
      <c r="IO9" s="98"/>
      <c r="IP9" s="98"/>
      <c r="IQ9" s="98"/>
      <c r="IR9" s="98"/>
      <c r="IS9" s="98"/>
      <c r="IT9" s="98"/>
      <c r="IU9" s="98"/>
      <c r="IV9" s="98"/>
      <c r="IW9" s="98"/>
      <c r="IX9" s="98"/>
      <c r="IY9" s="98"/>
      <c r="IZ9" s="98"/>
      <c r="JA9" s="98"/>
      <c r="JB9" s="98"/>
      <c r="JC9" s="98"/>
      <c r="JD9" s="98"/>
      <c r="JE9" s="98"/>
      <c r="JF9" s="98"/>
      <c r="JG9" s="98"/>
      <c r="JH9" s="98"/>
      <c r="JI9" s="98"/>
      <c r="JJ9" s="98"/>
      <c r="JK9" s="98"/>
      <c r="JL9" s="98"/>
      <c r="JM9" s="98"/>
      <c r="JN9" s="98"/>
      <c r="JO9" s="98"/>
      <c r="JP9" s="98"/>
      <c r="JQ9" s="98"/>
      <c r="JR9" s="98"/>
      <c r="JS9" s="98"/>
      <c r="JT9" s="98"/>
      <c r="JU9" s="98"/>
      <c r="JV9" s="98"/>
      <c r="JW9" s="98"/>
      <c r="JX9" s="98"/>
      <c r="JY9" s="98"/>
      <c r="JZ9" s="98"/>
      <c r="KA9" s="98"/>
      <c r="KB9" s="98"/>
      <c r="KC9" s="98"/>
      <c r="KD9" s="98"/>
      <c r="KE9" s="98"/>
      <c r="KF9" s="98"/>
      <c r="KG9" s="98"/>
      <c r="KH9" s="98"/>
      <c r="KI9" s="98"/>
      <c r="KJ9" s="98"/>
      <c r="KK9" s="98"/>
      <c r="KL9" s="98"/>
    </row>
  </sheetData>
  <phoneticPr fontId="3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AP94"/>
  <sheetViews>
    <sheetView topLeftCell="U1" zoomScaleNormal="100" workbookViewId="0">
      <selection activeCell="AC1" sqref="AC1"/>
    </sheetView>
  </sheetViews>
  <sheetFormatPr defaultColWidth="12" defaultRowHeight="17.7" x14ac:dyDescent="0.4"/>
  <cols>
    <col min="1" max="1" width="6" style="105" customWidth="1"/>
    <col min="2" max="15" width="12" style="105"/>
    <col min="16" max="16" width="12" style="106"/>
    <col min="17" max="19" width="12" style="105"/>
    <col min="20" max="21" width="12" style="106"/>
    <col min="22" max="22" width="12" style="107"/>
    <col min="23" max="16384" width="12" style="105"/>
  </cols>
  <sheetData>
    <row r="1" spans="1:42" x14ac:dyDescent="0.4">
      <c r="A1" s="105" t="s">
        <v>411</v>
      </c>
      <c r="E1" s="161" t="s">
        <v>410</v>
      </c>
      <c r="F1" s="161"/>
      <c r="G1" s="161"/>
      <c r="H1" s="161"/>
      <c r="I1" s="161"/>
      <c r="J1" s="161"/>
      <c r="K1" s="161"/>
      <c r="L1" s="161"/>
      <c r="M1" s="161"/>
      <c r="R1" s="105" t="s">
        <v>442</v>
      </c>
      <c r="AE1" s="105" t="s">
        <v>424</v>
      </c>
      <c r="AL1" s="105" t="s">
        <v>655</v>
      </c>
      <c r="AM1" s="105" t="s">
        <v>676</v>
      </c>
      <c r="AN1" s="105" t="s">
        <v>677</v>
      </c>
      <c r="AO1" s="105" t="s">
        <v>675</v>
      </c>
    </row>
    <row r="2" spans="1:42" s="113" customFormat="1" ht="18" customHeight="1" x14ac:dyDescent="0.4">
      <c r="A2" s="108" t="s">
        <v>80</v>
      </c>
      <c r="B2" s="109" t="s">
        <v>214</v>
      </c>
      <c r="C2" s="110" t="s">
        <v>242</v>
      </c>
      <c r="D2" s="111" t="s">
        <v>213</v>
      </c>
      <c r="E2" s="110" t="s">
        <v>71</v>
      </c>
      <c r="F2" s="110" t="s">
        <v>72</v>
      </c>
      <c r="G2" s="110" t="s">
        <v>73</v>
      </c>
      <c r="H2" s="110" t="s">
        <v>74</v>
      </c>
      <c r="I2" s="110" t="s">
        <v>75</v>
      </c>
      <c r="J2" s="110" t="s">
        <v>76</v>
      </c>
      <c r="K2" s="110" t="s">
        <v>77</v>
      </c>
      <c r="L2" s="110" t="s">
        <v>78</v>
      </c>
      <c r="M2" s="109" t="s">
        <v>79</v>
      </c>
      <c r="N2" s="110" t="s">
        <v>414</v>
      </c>
      <c r="O2" s="112" t="s">
        <v>553</v>
      </c>
      <c r="P2" s="112" t="s">
        <v>426</v>
      </c>
      <c r="Q2" s="110" t="s">
        <v>225</v>
      </c>
      <c r="S2" s="110" t="s">
        <v>653</v>
      </c>
      <c r="T2" s="114" t="s">
        <v>434</v>
      </c>
      <c r="U2" s="114" t="s">
        <v>432</v>
      </c>
      <c r="V2" s="110" t="s">
        <v>439</v>
      </c>
      <c r="W2" s="110" t="s">
        <v>215</v>
      </c>
      <c r="X2" s="110" t="s">
        <v>217</v>
      </c>
      <c r="Y2" s="110" t="s">
        <v>216</v>
      </c>
      <c r="Z2" s="113" t="s">
        <v>466</v>
      </c>
      <c r="AA2" s="110" t="s">
        <v>465</v>
      </c>
      <c r="AB2" s="110" t="s">
        <v>492</v>
      </c>
      <c r="AC2" s="115" t="s">
        <v>560</v>
      </c>
      <c r="AD2" s="110" t="s">
        <v>253</v>
      </c>
      <c r="AE2" s="110" t="s">
        <v>313</v>
      </c>
      <c r="AF2" s="110" t="s">
        <v>314</v>
      </c>
      <c r="AG2" s="110" t="s">
        <v>315</v>
      </c>
      <c r="AH2" s="110" t="s">
        <v>316</v>
      </c>
      <c r="AI2" s="110" t="s">
        <v>317</v>
      </c>
      <c r="AJ2" s="110" t="s">
        <v>318</v>
      </c>
      <c r="AL2" s="113" t="s">
        <v>656</v>
      </c>
      <c r="AM2" s="113">
        <f>【様式５】旅費計算書①!$F$6</f>
        <v>0</v>
      </c>
      <c r="AN2" s="159">
        <f>【様式５】旅費計算書①!$E$11</f>
        <v>0</v>
      </c>
      <c r="AO2" s="113" t="str">
        <f>IF(OR(AND($AM2=0,$AN2=0),AND($AM2&lt;&gt;0,$AN2=0)),"",IF(AND(AM2&lt;&gt;0,AN2&lt;&gt;0),"様式5記載あり",""))</f>
        <v/>
      </c>
      <c r="AP2" s="113" t="str">
        <f>IF(AND($AM2=0,$AN2&gt;0),"●","")</f>
        <v/>
      </c>
    </row>
    <row r="3" spans="1:42" ht="18" customHeight="1" x14ac:dyDescent="0.4">
      <c r="A3" s="108">
        <v>1</v>
      </c>
      <c r="B3" s="116" t="s">
        <v>89</v>
      </c>
      <c r="C3" s="117" t="s">
        <v>243</v>
      </c>
      <c r="D3" s="118" t="s">
        <v>71</v>
      </c>
      <c r="E3" s="117" t="s">
        <v>81</v>
      </c>
      <c r="F3" s="117" t="s">
        <v>82</v>
      </c>
      <c r="G3" s="117" t="s">
        <v>83</v>
      </c>
      <c r="H3" s="117" t="s">
        <v>84</v>
      </c>
      <c r="I3" s="117" t="s">
        <v>85</v>
      </c>
      <c r="J3" s="117" t="s">
        <v>86</v>
      </c>
      <c r="K3" s="117" t="s">
        <v>87</v>
      </c>
      <c r="L3" s="117" t="s">
        <v>88</v>
      </c>
      <c r="M3" s="117" t="s">
        <v>226</v>
      </c>
      <c r="N3" s="117" t="s">
        <v>415</v>
      </c>
      <c r="O3" s="119">
        <v>5</v>
      </c>
      <c r="P3" s="120">
        <v>1</v>
      </c>
      <c r="Q3" s="117" t="s">
        <v>227</v>
      </c>
      <c r="R3" s="116" t="s">
        <v>511</v>
      </c>
      <c r="S3" s="117" t="s">
        <v>232</v>
      </c>
      <c r="T3" s="119" t="s">
        <v>433</v>
      </c>
      <c r="U3" s="119" t="s">
        <v>435</v>
      </c>
      <c r="V3" s="121" t="s">
        <v>436</v>
      </c>
      <c r="W3" s="116" t="s">
        <v>218</v>
      </c>
      <c r="X3" s="117" t="s">
        <v>247</v>
      </c>
      <c r="Y3" s="121" t="s">
        <v>246</v>
      </c>
      <c r="Z3" s="122" t="s">
        <v>450</v>
      </c>
      <c r="AA3" s="123" t="str">
        <f>IFERROR(VLOOKUP($Z3,【様式２】被派遣者略歴表!$AG$15:$AH$30,2,0),"-")</f>
        <v>-</v>
      </c>
      <c r="AB3" s="123" t="s">
        <v>488</v>
      </c>
      <c r="AC3" s="124" t="s">
        <v>561</v>
      </c>
      <c r="AD3" s="116" t="s">
        <v>142</v>
      </c>
      <c r="AE3" s="117" t="s">
        <v>319</v>
      </c>
      <c r="AF3" s="117" t="s">
        <v>320</v>
      </c>
      <c r="AG3" s="117" t="s">
        <v>266</v>
      </c>
      <c r="AH3" s="117" t="s">
        <v>321</v>
      </c>
      <c r="AI3" s="117" t="s">
        <v>322</v>
      </c>
      <c r="AJ3" s="117" t="s">
        <v>323</v>
      </c>
      <c r="AL3" s="105" t="s">
        <v>657</v>
      </c>
      <c r="AM3" s="113">
        <f>【様式５】旅費計算書②!$F$6</f>
        <v>0</v>
      </c>
      <c r="AN3" s="159">
        <f>【様式５】旅費計算書②!$E$11</f>
        <v>0</v>
      </c>
      <c r="AO3" s="113" t="str">
        <f t="shared" ref="AO3:AO17" si="0">IF(OR(AND($AM3=0,$AN3=0),AND($AM3&lt;&gt;0,$AN3=0)),"",IF(AND(AM3&lt;&gt;0,AN3&lt;&gt;0),"様式5記載あり",""))</f>
        <v/>
      </c>
      <c r="AP3" s="113" t="str">
        <f t="shared" ref="AP3:AP17" si="1">IF(AND($AM3=0,$AN3&gt;0),"●","")</f>
        <v/>
      </c>
    </row>
    <row r="4" spans="1:42" ht="18" customHeight="1" x14ac:dyDescent="0.4">
      <c r="A4" s="108">
        <v>2</v>
      </c>
      <c r="B4" s="116" t="s">
        <v>99</v>
      </c>
      <c r="C4" s="117" t="s">
        <v>244</v>
      </c>
      <c r="D4" s="118" t="s">
        <v>72</v>
      </c>
      <c r="E4" s="117" t="s">
        <v>90</v>
      </c>
      <c r="F4" s="117" t="s">
        <v>91</v>
      </c>
      <c r="G4" s="117" t="s">
        <v>92</v>
      </c>
      <c r="H4" s="117" t="s">
        <v>93</v>
      </c>
      <c r="I4" s="117" t="s">
        <v>94</v>
      </c>
      <c r="J4" s="117" t="s">
        <v>95</v>
      </c>
      <c r="K4" s="117" t="s">
        <v>96</v>
      </c>
      <c r="L4" s="117" t="s">
        <v>97</v>
      </c>
      <c r="M4" s="117" t="s">
        <v>98</v>
      </c>
      <c r="N4" s="117" t="s">
        <v>416</v>
      </c>
      <c r="O4" s="119">
        <v>6</v>
      </c>
      <c r="P4" s="120">
        <v>2</v>
      </c>
      <c r="Q4" s="117" t="s">
        <v>228</v>
      </c>
      <c r="R4" s="105" t="s">
        <v>510</v>
      </c>
      <c r="S4" s="117" t="s">
        <v>233</v>
      </c>
      <c r="T4" s="119" t="s">
        <v>432</v>
      </c>
      <c r="U4" s="119" t="s">
        <v>425</v>
      </c>
      <c r="V4" s="116" t="s">
        <v>437</v>
      </c>
      <c r="W4" s="116" t="s">
        <v>219</v>
      </c>
      <c r="X4" s="4"/>
      <c r="Z4" s="122" t="s">
        <v>451</v>
      </c>
      <c r="AA4" s="123" t="str">
        <f>IFERROR(VLOOKUP($Z4,【様式２】被派遣者略歴表!$AG$15:$AH$30,2,0),"-")</f>
        <v>-</v>
      </c>
      <c r="AB4" s="123" t="s">
        <v>489</v>
      </c>
      <c r="AC4" s="124" t="s">
        <v>562</v>
      </c>
      <c r="AD4" s="116" t="s">
        <v>144</v>
      </c>
      <c r="AE4" s="117" t="s">
        <v>324</v>
      </c>
      <c r="AF4" s="117" t="s">
        <v>336</v>
      </c>
      <c r="AG4" s="117" t="s">
        <v>267</v>
      </c>
      <c r="AH4" s="117" t="s">
        <v>350</v>
      </c>
      <c r="AI4" s="117" t="s">
        <v>325</v>
      </c>
      <c r="AJ4" s="117" t="s">
        <v>396</v>
      </c>
      <c r="AL4" s="105" t="s">
        <v>658</v>
      </c>
      <c r="AM4" s="113">
        <f>【様式５】旅費計算書③!$F$6</f>
        <v>0</v>
      </c>
      <c r="AN4" s="159">
        <f>【様式５】旅費計算書③!$E$11</f>
        <v>0</v>
      </c>
      <c r="AO4" s="113" t="str">
        <f t="shared" si="0"/>
        <v/>
      </c>
      <c r="AP4" s="113" t="str">
        <f t="shared" si="1"/>
        <v/>
      </c>
    </row>
    <row r="5" spans="1:42" ht="18" customHeight="1" x14ac:dyDescent="0.4">
      <c r="A5" s="108">
        <v>3</v>
      </c>
      <c r="B5" s="116" t="s">
        <v>109</v>
      </c>
      <c r="C5" s="117" t="s">
        <v>245</v>
      </c>
      <c r="D5" s="118" t="s">
        <v>73</v>
      </c>
      <c r="E5" s="117" t="s">
        <v>100</v>
      </c>
      <c r="F5" s="117" t="s">
        <v>101</v>
      </c>
      <c r="G5" s="117" t="s">
        <v>102</v>
      </c>
      <c r="H5" s="117" t="s">
        <v>103</v>
      </c>
      <c r="I5" s="117" t="s">
        <v>104</v>
      </c>
      <c r="J5" s="117" t="s">
        <v>105</v>
      </c>
      <c r="K5" s="117" t="s">
        <v>106</v>
      </c>
      <c r="L5" s="117" t="s">
        <v>107</v>
      </c>
      <c r="M5" s="117" t="s">
        <v>108</v>
      </c>
      <c r="N5" s="117" t="s">
        <v>417</v>
      </c>
      <c r="O5" s="119">
        <v>7</v>
      </c>
      <c r="P5" s="120">
        <v>3</v>
      </c>
      <c r="Q5" s="117" t="s">
        <v>229</v>
      </c>
      <c r="R5" s="105" t="s">
        <v>510</v>
      </c>
      <c r="S5" s="117" t="s">
        <v>234</v>
      </c>
      <c r="T5" s="107"/>
      <c r="U5" s="107"/>
      <c r="V5" s="116" t="s">
        <v>438</v>
      </c>
      <c r="W5" s="116" t="s">
        <v>220</v>
      </c>
      <c r="Z5" s="122" t="s">
        <v>452</v>
      </c>
      <c r="AA5" s="123" t="str">
        <f>IFERROR(VLOOKUP($Z5,【様式２】被派遣者略歴表!$AG$15:$AH$30,2,0),"-")</f>
        <v>-</v>
      </c>
      <c r="AB5" s="123" t="s">
        <v>490</v>
      </c>
      <c r="AC5" s="124" t="s">
        <v>563</v>
      </c>
      <c r="AD5" s="116" t="s">
        <v>146</v>
      </c>
      <c r="AE5" s="117" t="s">
        <v>326</v>
      </c>
      <c r="AF5" s="117" t="s">
        <v>337</v>
      </c>
      <c r="AG5" s="117" t="s">
        <v>268</v>
      </c>
      <c r="AH5" s="117" t="s">
        <v>351</v>
      </c>
      <c r="AI5" s="117" t="s">
        <v>327</v>
      </c>
      <c r="AJ5" s="117" t="s">
        <v>397</v>
      </c>
      <c r="AL5" s="105" t="s">
        <v>659</v>
      </c>
      <c r="AM5" s="113">
        <f>【様式５】旅費計算書④!$F$6</f>
        <v>0</v>
      </c>
      <c r="AN5" s="159">
        <f>【様式５】旅費計算書④!$E$11</f>
        <v>0</v>
      </c>
      <c r="AO5" s="113" t="str">
        <f t="shared" si="0"/>
        <v/>
      </c>
      <c r="AP5" s="113" t="str">
        <f t="shared" si="1"/>
        <v/>
      </c>
    </row>
    <row r="6" spans="1:42" ht="18" customHeight="1" x14ac:dyDescent="0.4">
      <c r="A6" s="108">
        <v>4</v>
      </c>
      <c r="B6" s="116" t="s">
        <v>118</v>
      </c>
      <c r="D6" s="118" t="s">
        <v>74</v>
      </c>
      <c r="E6" s="117" t="s">
        <v>110</v>
      </c>
      <c r="F6" s="116" t="s">
        <v>111</v>
      </c>
      <c r="G6" s="117" t="s">
        <v>112</v>
      </c>
      <c r="H6" s="117" t="s">
        <v>113</v>
      </c>
      <c r="I6" s="117" t="s">
        <v>114</v>
      </c>
      <c r="J6" s="117" t="s">
        <v>115</v>
      </c>
      <c r="L6" s="125" t="s">
        <v>116</v>
      </c>
      <c r="M6" s="117" t="s">
        <v>117</v>
      </c>
      <c r="N6" s="125" t="s">
        <v>418</v>
      </c>
      <c r="O6" s="119">
        <v>8</v>
      </c>
      <c r="P6" s="120">
        <v>4</v>
      </c>
      <c r="Q6" s="117" t="s">
        <v>230</v>
      </c>
      <c r="R6" s="116" t="s">
        <v>512</v>
      </c>
      <c r="S6" s="117" t="s">
        <v>235</v>
      </c>
      <c r="T6" s="107"/>
      <c r="U6" s="107"/>
      <c r="V6" s="116" t="s">
        <v>166</v>
      </c>
      <c r="W6" s="116" t="s">
        <v>221</v>
      </c>
      <c r="Z6" s="122" t="s">
        <v>453</v>
      </c>
      <c r="AA6" s="123" t="str">
        <f>IFERROR(VLOOKUP($Z6,【様式２】被派遣者略歴表!$AG$15:$AH$30,2,0),"-")</f>
        <v>-</v>
      </c>
      <c r="AB6" s="123" t="s">
        <v>491</v>
      </c>
      <c r="AC6" s="123"/>
      <c r="AD6" s="116" t="s">
        <v>148</v>
      </c>
      <c r="AE6" s="117" t="s">
        <v>328</v>
      </c>
      <c r="AF6" s="117" t="s">
        <v>338</v>
      </c>
      <c r="AG6" s="117" t="s">
        <v>269</v>
      </c>
      <c r="AH6" s="117" t="s">
        <v>352</v>
      </c>
      <c r="AL6" s="105" t="s">
        <v>660</v>
      </c>
      <c r="AM6" s="113">
        <f>【様式５】旅費計算書⑤!$F$6</f>
        <v>0</v>
      </c>
      <c r="AN6" s="159">
        <f>【様式５】旅費計算書⑤!$E$11</f>
        <v>0</v>
      </c>
      <c r="AO6" s="113" t="str">
        <f t="shared" si="0"/>
        <v/>
      </c>
      <c r="AP6" s="113" t="str">
        <f t="shared" si="1"/>
        <v/>
      </c>
    </row>
    <row r="7" spans="1:42" ht="18" customHeight="1" x14ac:dyDescent="0.4">
      <c r="A7" s="108">
        <v>5</v>
      </c>
      <c r="B7" s="116" t="s">
        <v>125</v>
      </c>
      <c r="D7" s="118" t="s">
        <v>75</v>
      </c>
      <c r="E7" s="117" t="s">
        <v>119</v>
      </c>
      <c r="F7" s="117" t="s">
        <v>120</v>
      </c>
      <c r="H7" s="117" t="s">
        <v>120</v>
      </c>
      <c r="I7" s="117" t="s">
        <v>121</v>
      </c>
      <c r="J7" s="117" t="s">
        <v>122</v>
      </c>
      <c r="L7" s="125" t="s">
        <v>123</v>
      </c>
      <c r="M7" s="116" t="s">
        <v>124</v>
      </c>
      <c r="N7" s="125" t="s">
        <v>419</v>
      </c>
      <c r="O7" s="119">
        <v>9</v>
      </c>
      <c r="P7" s="120">
        <v>5</v>
      </c>
      <c r="Q7" s="117" t="s">
        <v>231</v>
      </c>
      <c r="R7" s="116" t="s">
        <v>513</v>
      </c>
      <c r="S7" s="117" t="s">
        <v>236</v>
      </c>
      <c r="T7" s="107"/>
      <c r="U7" s="107"/>
      <c r="W7" s="116" t="s">
        <v>222</v>
      </c>
      <c r="X7" s="4"/>
      <c r="Z7" s="122" t="s">
        <v>454</v>
      </c>
      <c r="AA7" s="123" t="str">
        <f>IFERROR(VLOOKUP($Z7,【様式２】被派遣者略歴表!$AG$15:$AH$30,2,0),"-")</f>
        <v>-</v>
      </c>
      <c r="AB7" s="123" t="s">
        <v>487</v>
      </c>
      <c r="AC7" s="123"/>
      <c r="AD7" s="116" t="s">
        <v>150</v>
      </c>
      <c r="AE7" s="117" t="s">
        <v>329</v>
      </c>
      <c r="AF7" s="117" t="s">
        <v>339</v>
      </c>
      <c r="AG7" s="117" t="s">
        <v>270</v>
      </c>
      <c r="AH7" s="117" t="s">
        <v>353</v>
      </c>
      <c r="AL7" s="105" t="s">
        <v>661</v>
      </c>
      <c r="AM7" s="113">
        <f>【様式５】旅費計算書⑥!$F$6</f>
        <v>0</v>
      </c>
      <c r="AN7" s="159">
        <f>【様式５】旅費計算書⑥!$E$11</f>
        <v>0</v>
      </c>
      <c r="AO7" s="113" t="str">
        <f t="shared" si="0"/>
        <v/>
      </c>
      <c r="AP7" s="113" t="str">
        <f t="shared" si="1"/>
        <v/>
      </c>
    </row>
    <row r="8" spans="1:42" ht="18" customHeight="1" x14ac:dyDescent="0.4">
      <c r="A8" s="108">
        <v>6</v>
      </c>
      <c r="B8" s="116" t="s">
        <v>131</v>
      </c>
      <c r="D8" s="118" t="s">
        <v>76</v>
      </c>
      <c r="E8" s="117" t="s">
        <v>126</v>
      </c>
      <c r="I8" s="117" t="s">
        <v>127</v>
      </c>
      <c r="J8" s="117" t="s">
        <v>128</v>
      </c>
      <c r="L8" s="117" t="s">
        <v>129</v>
      </c>
      <c r="M8" s="117" t="s">
        <v>130</v>
      </c>
      <c r="N8" s="117" t="s">
        <v>420</v>
      </c>
      <c r="O8" s="119">
        <v>10</v>
      </c>
      <c r="P8" s="120">
        <v>6</v>
      </c>
      <c r="S8" s="117" t="s">
        <v>237</v>
      </c>
      <c r="T8" s="107"/>
      <c r="U8" s="107"/>
      <c r="W8" s="116" t="s">
        <v>223</v>
      </c>
      <c r="X8" s="4"/>
      <c r="Z8" s="122" t="s">
        <v>455</v>
      </c>
      <c r="AA8" s="123" t="str">
        <f>IFERROR(VLOOKUP($Z8,【様式２】被派遣者略歴表!$AG$15:$AH$30,2,0),"-")</f>
        <v>-</v>
      </c>
      <c r="AB8" s="123" t="s">
        <v>413</v>
      </c>
      <c r="AC8" s="123"/>
      <c r="AD8" s="116" t="s">
        <v>152</v>
      </c>
      <c r="AE8" s="117" t="s">
        <v>330</v>
      </c>
      <c r="AF8" s="117" t="s">
        <v>340</v>
      </c>
      <c r="AG8" s="117" t="s">
        <v>271</v>
      </c>
      <c r="AH8" s="117" t="s">
        <v>354</v>
      </c>
      <c r="AL8" s="105" t="s">
        <v>662</v>
      </c>
      <c r="AM8" s="113">
        <f>【様式５】旅費計算書⑦!$F$6</f>
        <v>0</v>
      </c>
      <c r="AN8" s="159">
        <f>【様式５】旅費計算書⑦!$E$11</f>
        <v>0</v>
      </c>
      <c r="AO8" s="113" t="str">
        <f t="shared" si="0"/>
        <v/>
      </c>
      <c r="AP8" s="113" t="str">
        <f t="shared" si="1"/>
        <v/>
      </c>
    </row>
    <row r="9" spans="1:42" ht="18" customHeight="1" x14ac:dyDescent="0.4">
      <c r="A9" s="108">
        <v>7</v>
      </c>
      <c r="B9" s="116" t="s">
        <v>135</v>
      </c>
      <c r="D9" s="118" t="s">
        <v>77</v>
      </c>
      <c r="E9" s="121" t="s">
        <v>132</v>
      </c>
      <c r="I9" s="117" t="s">
        <v>133</v>
      </c>
      <c r="J9" s="117" t="s">
        <v>134</v>
      </c>
      <c r="L9" s="117" t="s">
        <v>133</v>
      </c>
      <c r="N9" s="117" t="s">
        <v>421</v>
      </c>
      <c r="O9" s="119">
        <v>11</v>
      </c>
      <c r="P9" s="120">
        <v>7</v>
      </c>
      <c r="S9" s="117" t="s">
        <v>75</v>
      </c>
      <c r="T9" s="107"/>
      <c r="U9" s="107"/>
      <c r="W9" s="116" t="s">
        <v>224</v>
      </c>
      <c r="X9" s="4"/>
      <c r="Z9" s="122" t="s">
        <v>456</v>
      </c>
      <c r="AA9" s="123" t="str">
        <f>IFERROR(VLOOKUP($Z9,【様式２】被派遣者略歴表!$AG$15:$AH$30,2,0),"-")</f>
        <v>-</v>
      </c>
      <c r="AD9" s="116" t="s">
        <v>154</v>
      </c>
      <c r="AE9" s="117" t="s">
        <v>331</v>
      </c>
      <c r="AF9" s="117" t="s">
        <v>341</v>
      </c>
      <c r="AG9" s="117" t="s">
        <v>272</v>
      </c>
      <c r="AH9" s="117" t="s">
        <v>355</v>
      </c>
      <c r="AL9" s="105" t="s">
        <v>663</v>
      </c>
      <c r="AM9" s="113">
        <f>【様式５】旅費計算書⑧!$F$6</f>
        <v>0</v>
      </c>
      <c r="AN9" s="159">
        <f>【様式５】旅費計算書⑧!$E$11</f>
        <v>0</v>
      </c>
      <c r="AO9" s="113" t="str">
        <f t="shared" si="0"/>
        <v/>
      </c>
      <c r="AP9" s="113" t="str">
        <f t="shared" si="1"/>
        <v/>
      </c>
    </row>
    <row r="10" spans="1:42" ht="18" customHeight="1" x14ac:dyDescent="0.4">
      <c r="A10" s="108">
        <v>8</v>
      </c>
      <c r="B10" s="116" t="s">
        <v>137</v>
      </c>
      <c r="D10" s="118" t="s">
        <v>78</v>
      </c>
      <c r="E10" s="121" t="s">
        <v>136</v>
      </c>
      <c r="J10" s="117" t="s">
        <v>254</v>
      </c>
      <c r="O10" s="119">
        <v>12</v>
      </c>
      <c r="P10" s="120">
        <v>8</v>
      </c>
      <c r="S10" s="117" t="s">
        <v>238</v>
      </c>
      <c r="T10" s="107"/>
      <c r="U10" s="107"/>
      <c r="Z10" s="122" t="s">
        <v>457</v>
      </c>
      <c r="AA10" s="123" t="str">
        <f>IFERROR(VLOOKUP($Z10,【様式２】被派遣者略歴表!$AG$15:$AH$30,2,0),"-")</f>
        <v>-</v>
      </c>
      <c r="AD10" s="116" t="s">
        <v>156</v>
      </c>
      <c r="AE10" s="117" t="s">
        <v>332</v>
      </c>
      <c r="AF10" s="117" t="s">
        <v>342</v>
      </c>
      <c r="AG10" s="117" t="s">
        <v>273</v>
      </c>
      <c r="AH10" s="117" t="s">
        <v>356</v>
      </c>
      <c r="AL10" s="105" t="s">
        <v>664</v>
      </c>
      <c r="AM10" s="113">
        <f>【様式５】旅費計算書⑨!$F$6</f>
        <v>0</v>
      </c>
      <c r="AN10" s="159">
        <f>【様式５】旅費計算書⑨!$E$11</f>
        <v>0</v>
      </c>
      <c r="AO10" s="113" t="str">
        <f t="shared" si="0"/>
        <v/>
      </c>
      <c r="AP10" s="113" t="str">
        <f t="shared" si="1"/>
        <v/>
      </c>
    </row>
    <row r="11" spans="1:42" ht="18" customHeight="1" x14ac:dyDescent="0.4">
      <c r="A11" s="108">
        <v>9</v>
      </c>
      <c r="B11" s="116" t="s">
        <v>139</v>
      </c>
      <c r="D11" s="126" t="s">
        <v>79</v>
      </c>
      <c r="E11" s="116" t="s">
        <v>138</v>
      </c>
      <c r="J11" s="117" t="s">
        <v>255</v>
      </c>
      <c r="O11" s="119">
        <v>1</v>
      </c>
      <c r="P11" s="120">
        <v>9</v>
      </c>
      <c r="S11" s="117" t="s">
        <v>239</v>
      </c>
      <c r="T11" s="107"/>
      <c r="U11" s="107"/>
      <c r="Z11" s="122" t="s">
        <v>458</v>
      </c>
      <c r="AA11" s="123" t="str">
        <f>IFERROR(VLOOKUP($Z11,【様式２】被派遣者略歴表!$AG$15:$AH$30,2,0),"-")</f>
        <v>-</v>
      </c>
      <c r="AD11" s="116" t="s">
        <v>158</v>
      </c>
      <c r="AE11" s="117" t="s">
        <v>333</v>
      </c>
      <c r="AF11" s="117" t="s">
        <v>343</v>
      </c>
      <c r="AG11" s="117" t="s">
        <v>274</v>
      </c>
      <c r="AH11" s="117" t="s">
        <v>357</v>
      </c>
      <c r="AL11" s="105" t="s">
        <v>665</v>
      </c>
      <c r="AM11" s="113">
        <f>【様式５】旅費計算書⑩!$F$6</f>
        <v>0</v>
      </c>
      <c r="AN11" s="159">
        <f>【様式５】旅費計算書⑩!$E$11</f>
        <v>0</v>
      </c>
      <c r="AO11" s="113" t="str">
        <f t="shared" si="0"/>
        <v/>
      </c>
      <c r="AP11" s="113" t="str">
        <f t="shared" si="1"/>
        <v/>
      </c>
    </row>
    <row r="12" spans="1:42" ht="18" customHeight="1" x14ac:dyDescent="0.4">
      <c r="A12" s="108">
        <v>10</v>
      </c>
      <c r="B12" s="116" t="s">
        <v>140</v>
      </c>
      <c r="P12" s="120">
        <v>10</v>
      </c>
      <c r="S12" s="117" t="s">
        <v>240</v>
      </c>
      <c r="T12" s="107"/>
      <c r="U12" s="107"/>
      <c r="Z12" s="122" t="s">
        <v>459</v>
      </c>
      <c r="AA12" s="123" t="str">
        <f>IFERROR(VLOOKUP($Z12,【様式２】被派遣者略歴表!$AG$15:$AH$30,2,0),"-")</f>
        <v>-</v>
      </c>
      <c r="AD12" s="116" t="s">
        <v>160</v>
      </c>
      <c r="AE12" s="117" t="s">
        <v>334</v>
      </c>
      <c r="AF12" s="117" t="s">
        <v>344</v>
      </c>
      <c r="AG12" s="117" t="s">
        <v>275</v>
      </c>
      <c r="AH12" s="117" t="s">
        <v>358</v>
      </c>
      <c r="AL12" s="105" t="s">
        <v>666</v>
      </c>
      <c r="AM12" s="113">
        <f>【様式５】旅費計算書⑪!$F$6</f>
        <v>0</v>
      </c>
      <c r="AN12" s="159">
        <f>【様式５】旅費計算書⑪!$E$11</f>
        <v>0</v>
      </c>
      <c r="AO12" s="113" t="str">
        <f t="shared" si="0"/>
        <v/>
      </c>
      <c r="AP12" s="113" t="str">
        <f t="shared" si="1"/>
        <v/>
      </c>
    </row>
    <row r="13" spans="1:42" ht="18" customHeight="1" x14ac:dyDescent="0.4">
      <c r="A13" s="108">
        <v>11</v>
      </c>
      <c r="B13" s="116" t="s">
        <v>141</v>
      </c>
      <c r="P13" s="120">
        <v>11</v>
      </c>
      <c r="S13" s="117" t="s">
        <v>241</v>
      </c>
      <c r="T13" s="107"/>
      <c r="U13" s="107"/>
      <c r="Z13" s="122" t="s">
        <v>460</v>
      </c>
      <c r="AA13" s="123" t="str">
        <f>IFERROR(VLOOKUP($Z13,【様式２】被派遣者略歴表!$AG$15:$AH$30,2,0),"-")</f>
        <v>-</v>
      </c>
      <c r="AD13" s="116" t="s">
        <v>162</v>
      </c>
      <c r="AE13" s="117" t="s">
        <v>335</v>
      </c>
      <c r="AF13" s="117" t="s">
        <v>345</v>
      </c>
      <c r="AG13" s="117" t="s">
        <v>276</v>
      </c>
      <c r="AH13" s="117" t="s">
        <v>359</v>
      </c>
      <c r="AL13" s="105" t="s">
        <v>668</v>
      </c>
      <c r="AM13" s="113">
        <f>【様式５】旅費計算書⑫!$F$6</f>
        <v>0</v>
      </c>
      <c r="AN13" s="159">
        <f>【様式５】旅費計算書⑫!$E$11</f>
        <v>0</v>
      </c>
      <c r="AO13" s="113" t="str">
        <f t="shared" si="0"/>
        <v/>
      </c>
      <c r="AP13" s="113" t="str">
        <f t="shared" si="1"/>
        <v/>
      </c>
    </row>
    <row r="14" spans="1:42" ht="18" customHeight="1" x14ac:dyDescent="0.4">
      <c r="A14" s="108">
        <v>12</v>
      </c>
      <c r="B14" s="116" t="s">
        <v>143</v>
      </c>
      <c r="P14" s="120">
        <v>12</v>
      </c>
      <c r="T14" s="107"/>
      <c r="U14" s="107"/>
      <c r="Z14" s="122" t="s">
        <v>461</v>
      </c>
      <c r="AA14" s="123" t="str">
        <f>IFERROR(VLOOKUP($Z14,【様式２】被派遣者略歴表!$AG$15:$AH$30,2,0),"-")</f>
        <v>-</v>
      </c>
      <c r="AD14" s="116" t="s">
        <v>164</v>
      </c>
      <c r="AE14" s="117" t="s">
        <v>348</v>
      </c>
      <c r="AF14" s="117" t="s">
        <v>346</v>
      </c>
      <c r="AG14" s="117" t="s">
        <v>277</v>
      </c>
      <c r="AH14" s="117" t="s">
        <v>360</v>
      </c>
      <c r="AL14" s="105" t="s">
        <v>667</v>
      </c>
      <c r="AM14" s="113">
        <f>【様式５】旅費計算書⑬!$F$6</f>
        <v>0</v>
      </c>
      <c r="AN14" s="159">
        <f>【様式５】旅費計算書⑬!$E$11</f>
        <v>0</v>
      </c>
      <c r="AO14" s="113" t="str">
        <f t="shared" si="0"/>
        <v/>
      </c>
      <c r="AP14" s="113" t="str">
        <f t="shared" si="1"/>
        <v/>
      </c>
    </row>
    <row r="15" spans="1:42" ht="18" customHeight="1" x14ac:dyDescent="0.4">
      <c r="A15" s="108">
        <v>13</v>
      </c>
      <c r="B15" s="116" t="s">
        <v>145</v>
      </c>
      <c r="P15" s="120">
        <v>13</v>
      </c>
      <c r="T15" s="107"/>
      <c r="U15" s="107"/>
      <c r="Z15" s="122" t="s">
        <v>462</v>
      </c>
      <c r="AA15" s="123" t="str">
        <f>IFERROR(VLOOKUP($Z15,【様式２】被派遣者略歴表!$AG$15:$AH$30,2,0),"-")</f>
        <v>-</v>
      </c>
      <c r="AD15" s="116" t="s">
        <v>166</v>
      </c>
      <c r="AE15" s="117" t="s">
        <v>349</v>
      </c>
      <c r="AF15" s="117" t="s">
        <v>347</v>
      </c>
      <c r="AG15" s="117" t="s">
        <v>278</v>
      </c>
      <c r="AH15" s="117" t="s">
        <v>361</v>
      </c>
      <c r="AL15" s="105" t="s">
        <v>669</v>
      </c>
      <c r="AM15" s="113">
        <f>【様式５】旅費計算書⑭!$F$6</f>
        <v>0</v>
      </c>
      <c r="AN15" s="159">
        <f>【様式５】旅費計算書⑭!$E$11</f>
        <v>0</v>
      </c>
      <c r="AO15" s="113" t="str">
        <f t="shared" si="0"/>
        <v/>
      </c>
      <c r="AP15" s="113" t="str">
        <f t="shared" si="1"/>
        <v/>
      </c>
    </row>
    <row r="16" spans="1:42" ht="18" customHeight="1" x14ac:dyDescent="0.4">
      <c r="A16" s="108">
        <v>14</v>
      </c>
      <c r="B16" s="116" t="s">
        <v>147</v>
      </c>
      <c r="P16" s="120">
        <v>14</v>
      </c>
      <c r="T16" s="127"/>
      <c r="U16" s="127"/>
      <c r="Z16" s="122" t="s">
        <v>463</v>
      </c>
      <c r="AA16" s="123" t="str">
        <f>IFERROR(VLOOKUP($Z16,【様式２】被派遣者略歴表!$AG$15:$AH$30,2,0),"-")</f>
        <v>-</v>
      </c>
      <c r="AG16" s="117" t="s">
        <v>279</v>
      </c>
      <c r="AH16" s="117" t="s">
        <v>362</v>
      </c>
      <c r="AL16" s="105" t="s">
        <v>670</v>
      </c>
      <c r="AM16" s="113">
        <f>【様式５】旅費計算書⑮!$F$6</f>
        <v>0</v>
      </c>
      <c r="AN16" s="159">
        <f>【様式５】旅費計算書⑮!$E$11</f>
        <v>0</v>
      </c>
      <c r="AO16" s="113" t="str">
        <f t="shared" si="0"/>
        <v/>
      </c>
      <c r="AP16" s="113" t="str">
        <f t="shared" si="1"/>
        <v/>
      </c>
    </row>
    <row r="17" spans="1:42" ht="18" customHeight="1" x14ac:dyDescent="0.4">
      <c r="A17" s="108">
        <v>15</v>
      </c>
      <c r="B17" s="116" t="s">
        <v>149</v>
      </c>
      <c r="P17" s="120">
        <v>15</v>
      </c>
      <c r="T17" s="127"/>
      <c r="U17" s="127"/>
      <c r="Z17" s="122" t="s">
        <v>464</v>
      </c>
      <c r="AA17" s="123" t="str">
        <f>IFERROR(VLOOKUP($Z17,【様式２】被派遣者略歴表!$AG$15:$AH$30,2,0),"-")</f>
        <v>-</v>
      </c>
      <c r="AG17" s="117" t="s">
        <v>280</v>
      </c>
      <c r="AH17" s="117" t="s">
        <v>363</v>
      </c>
      <c r="AL17" s="105" t="s">
        <v>671</v>
      </c>
      <c r="AM17" s="113">
        <f>【様式５】旅費計算書⑯!$F$6</f>
        <v>0</v>
      </c>
      <c r="AN17" s="159">
        <f>【様式５】旅費計算書⑯!$E$11</f>
        <v>0</v>
      </c>
      <c r="AO17" s="113" t="str">
        <f t="shared" si="0"/>
        <v/>
      </c>
      <c r="AP17" s="113" t="str">
        <f t="shared" si="1"/>
        <v/>
      </c>
    </row>
    <row r="18" spans="1:42" ht="18" customHeight="1" x14ac:dyDescent="0.4">
      <c r="A18" s="108">
        <v>16</v>
      </c>
      <c r="B18" s="116" t="s">
        <v>151</v>
      </c>
      <c r="P18" s="120">
        <v>16</v>
      </c>
      <c r="T18" s="127"/>
      <c r="U18" s="127"/>
      <c r="AG18" s="117" t="s">
        <v>281</v>
      </c>
      <c r="AH18" s="117" t="s">
        <v>364</v>
      </c>
      <c r="AN18" s="160">
        <f>SUM(AN2:AN17)</f>
        <v>0</v>
      </c>
    </row>
    <row r="19" spans="1:42" ht="18" customHeight="1" x14ac:dyDescent="0.4">
      <c r="A19" s="108">
        <v>17</v>
      </c>
      <c r="B19" s="116" t="s">
        <v>153</v>
      </c>
      <c r="P19" s="120">
        <v>17</v>
      </c>
      <c r="T19" s="127"/>
      <c r="U19" s="127"/>
      <c r="AG19" s="117" t="s">
        <v>282</v>
      </c>
      <c r="AH19" s="117" t="s">
        <v>365</v>
      </c>
    </row>
    <row r="20" spans="1:42" ht="18" customHeight="1" x14ac:dyDescent="0.4">
      <c r="A20" s="108">
        <v>18</v>
      </c>
      <c r="B20" s="116" t="s">
        <v>155</v>
      </c>
      <c r="P20" s="120">
        <v>18</v>
      </c>
      <c r="T20" s="127"/>
      <c r="U20" s="127"/>
      <c r="AG20" s="117" t="s">
        <v>283</v>
      </c>
      <c r="AH20" s="117" t="s">
        <v>366</v>
      </c>
      <c r="AO20" s="98" t="s">
        <v>678</v>
      </c>
      <c r="AP20" s="98">
        <f>COUNTIFS(AP2:AP17,"●")</f>
        <v>0</v>
      </c>
    </row>
    <row r="21" spans="1:42" ht="18" customHeight="1" x14ac:dyDescent="0.4">
      <c r="A21" s="108">
        <v>19</v>
      </c>
      <c r="B21" s="116" t="s">
        <v>157</v>
      </c>
      <c r="P21" s="120">
        <v>19</v>
      </c>
      <c r="T21" s="127"/>
      <c r="U21" s="127"/>
      <c r="AG21" s="117" t="s">
        <v>284</v>
      </c>
      <c r="AH21" s="117" t="s">
        <v>367</v>
      </c>
    </row>
    <row r="22" spans="1:42" ht="18" customHeight="1" x14ac:dyDescent="0.4">
      <c r="A22" s="108">
        <v>20</v>
      </c>
      <c r="B22" s="116" t="s">
        <v>159</v>
      </c>
      <c r="P22" s="120">
        <v>20</v>
      </c>
      <c r="T22" s="127"/>
      <c r="U22" s="127"/>
      <c r="AG22" s="117" t="s">
        <v>285</v>
      </c>
      <c r="AH22" s="117" t="s">
        <v>368</v>
      </c>
    </row>
    <row r="23" spans="1:42" ht="18" customHeight="1" x14ac:dyDescent="0.4">
      <c r="A23" s="108">
        <v>21</v>
      </c>
      <c r="B23" s="116" t="s">
        <v>161</v>
      </c>
      <c r="P23" s="120">
        <v>21</v>
      </c>
      <c r="T23" s="127"/>
      <c r="U23" s="127"/>
      <c r="AG23" s="117" t="s">
        <v>286</v>
      </c>
      <c r="AH23" s="117" t="s">
        <v>369</v>
      </c>
    </row>
    <row r="24" spans="1:42" ht="18" customHeight="1" x14ac:dyDescent="0.4">
      <c r="A24" s="108">
        <v>22</v>
      </c>
      <c r="B24" s="116" t="s">
        <v>163</v>
      </c>
      <c r="P24" s="120">
        <v>22</v>
      </c>
      <c r="T24" s="127"/>
      <c r="U24" s="127"/>
      <c r="AG24" s="117" t="s">
        <v>287</v>
      </c>
      <c r="AH24" s="117" t="s">
        <v>370</v>
      </c>
    </row>
    <row r="25" spans="1:42" ht="18" customHeight="1" x14ac:dyDescent="0.4">
      <c r="A25" s="108">
        <v>23</v>
      </c>
      <c r="B25" s="116" t="s">
        <v>165</v>
      </c>
      <c r="P25" s="120">
        <v>23</v>
      </c>
      <c r="T25" s="127"/>
      <c r="U25" s="127"/>
      <c r="AG25" s="117" t="s">
        <v>288</v>
      </c>
      <c r="AH25" s="117" t="s">
        <v>371</v>
      </c>
    </row>
    <row r="26" spans="1:42" ht="18" customHeight="1" x14ac:dyDescent="0.4">
      <c r="A26" s="108">
        <v>24</v>
      </c>
      <c r="B26" s="116" t="s">
        <v>167</v>
      </c>
      <c r="P26" s="120">
        <v>24</v>
      </c>
      <c r="T26" s="127"/>
      <c r="U26" s="127"/>
      <c r="AG26" s="117" t="s">
        <v>289</v>
      </c>
      <c r="AH26" s="117" t="s">
        <v>372</v>
      </c>
    </row>
    <row r="27" spans="1:42" ht="18" customHeight="1" x14ac:dyDescent="0.4">
      <c r="A27" s="108">
        <v>25</v>
      </c>
      <c r="B27" s="116" t="s">
        <v>168</v>
      </c>
      <c r="P27" s="120">
        <v>25</v>
      </c>
      <c r="T27" s="127"/>
      <c r="U27" s="127"/>
      <c r="AG27" s="117" t="s">
        <v>290</v>
      </c>
      <c r="AH27" s="117" t="s">
        <v>373</v>
      </c>
    </row>
    <row r="28" spans="1:42" ht="18" customHeight="1" x14ac:dyDescent="0.4">
      <c r="A28" s="108">
        <v>26</v>
      </c>
      <c r="B28" s="116" t="s">
        <v>169</v>
      </c>
      <c r="D28" s="128"/>
      <c r="P28" s="120">
        <v>26</v>
      </c>
      <c r="T28" s="127"/>
      <c r="U28" s="127"/>
      <c r="AG28" s="117" t="s">
        <v>291</v>
      </c>
      <c r="AH28" s="117" t="s">
        <v>374</v>
      </c>
    </row>
    <row r="29" spans="1:42" ht="18" customHeight="1" x14ac:dyDescent="0.4">
      <c r="A29" s="108">
        <v>27</v>
      </c>
      <c r="B29" s="116" t="s">
        <v>170</v>
      </c>
      <c r="D29" s="128"/>
      <c r="P29" s="120">
        <v>27</v>
      </c>
      <c r="T29" s="127"/>
      <c r="U29" s="127"/>
      <c r="AG29" s="117" t="s">
        <v>292</v>
      </c>
      <c r="AH29" s="117" t="s">
        <v>375</v>
      </c>
    </row>
    <row r="30" spans="1:42" ht="18" customHeight="1" x14ac:dyDescent="0.4">
      <c r="A30" s="108">
        <v>28</v>
      </c>
      <c r="B30" s="116" t="s">
        <v>171</v>
      </c>
      <c r="D30" s="128"/>
      <c r="P30" s="120">
        <v>28</v>
      </c>
      <c r="T30" s="127"/>
      <c r="U30" s="127"/>
      <c r="AG30" s="117" t="s">
        <v>293</v>
      </c>
      <c r="AH30" s="117" t="s">
        <v>376</v>
      </c>
    </row>
    <row r="31" spans="1:42" ht="18" customHeight="1" x14ac:dyDescent="0.4">
      <c r="A31" s="108">
        <v>29</v>
      </c>
      <c r="B31" s="116" t="s">
        <v>172</v>
      </c>
      <c r="D31" s="128"/>
      <c r="P31" s="120">
        <v>29</v>
      </c>
      <c r="T31" s="127"/>
      <c r="U31" s="127"/>
      <c r="AG31" s="117" t="s">
        <v>294</v>
      </c>
      <c r="AH31" s="117" t="s">
        <v>377</v>
      </c>
    </row>
    <row r="32" spans="1:42" ht="18" customHeight="1" x14ac:dyDescent="0.4">
      <c r="A32" s="108">
        <v>30</v>
      </c>
      <c r="B32" s="116" t="s">
        <v>173</v>
      </c>
      <c r="D32" s="128"/>
      <c r="P32" s="120">
        <v>30</v>
      </c>
      <c r="T32" s="127"/>
      <c r="U32" s="127"/>
      <c r="AG32" s="117" t="s">
        <v>295</v>
      </c>
      <c r="AH32" s="117" t="s">
        <v>378</v>
      </c>
    </row>
    <row r="33" spans="1:34" ht="18" customHeight="1" x14ac:dyDescent="0.4">
      <c r="A33" s="108">
        <v>31</v>
      </c>
      <c r="B33" s="116" t="s">
        <v>174</v>
      </c>
      <c r="D33" s="128"/>
      <c r="P33" s="120">
        <v>31</v>
      </c>
      <c r="T33" s="127"/>
      <c r="U33" s="127"/>
      <c r="AG33" s="117" t="s">
        <v>296</v>
      </c>
      <c r="AH33" s="117" t="s">
        <v>379</v>
      </c>
    </row>
    <row r="34" spans="1:34" ht="18" customHeight="1" x14ac:dyDescent="0.4">
      <c r="A34" s="108">
        <v>32</v>
      </c>
      <c r="B34" s="116" t="s">
        <v>175</v>
      </c>
      <c r="D34" s="128"/>
      <c r="AG34" s="117" t="s">
        <v>297</v>
      </c>
      <c r="AH34" s="117" t="s">
        <v>380</v>
      </c>
    </row>
    <row r="35" spans="1:34" ht="18" customHeight="1" x14ac:dyDescent="0.4">
      <c r="A35" s="108">
        <v>33</v>
      </c>
      <c r="B35" s="116" t="s">
        <v>176</v>
      </c>
      <c r="D35" s="128"/>
      <c r="AG35" s="117" t="s">
        <v>298</v>
      </c>
      <c r="AH35" s="117" t="s">
        <v>381</v>
      </c>
    </row>
    <row r="36" spans="1:34" ht="18" customHeight="1" x14ac:dyDescent="0.4">
      <c r="A36" s="108">
        <v>34</v>
      </c>
      <c r="B36" s="116" t="s">
        <v>177</v>
      </c>
      <c r="D36" s="128"/>
      <c r="AG36" s="117" t="s">
        <v>299</v>
      </c>
      <c r="AH36" s="117" t="s">
        <v>382</v>
      </c>
    </row>
    <row r="37" spans="1:34" ht="18" customHeight="1" x14ac:dyDescent="0.4">
      <c r="A37" s="108">
        <v>35</v>
      </c>
      <c r="B37" s="116" t="s">
        <v>178</v>
      </c>
      <c r="D37" s="128"/>
      <c r="AG37" s="117" t="s">
        <v>300</v>
      </c>
      <c r="AH37" s="117" t="s">
        <v>383</v>
      </c>
    </row>
    <row r="38" spans="1:34" ht="18" customHeight="1" x14ac:dyDescent="0.4">
      <c r="A38" s="108">
        <v>36</v>
      </c>
      <c r="B38" s="116" t="s">
        <v>179</v>
      </c>
      <c r="D38" s="128"/>
      <c r="AG38" s="117" t="s">
        <v>301</v>
      </c>
      <c r="AH38" s="117" t="s">
        <v>384</v>
      </c>
    </row>
    <row r="39" spans="1:34" ht="18" customHeight="1" x14ac:dyDescent="0.4">
      <c r="A39" s="108">
        <v>37</v>
      </c>
      <c r="B39" s="116" t="s">
        <v>180</v>
      </c>
      <c r="AG39" s="117" t="s">
        <v>302</v>
      </c>
      <c r="AH39" s="117" t="s">
        <v>385</v>
      </c>
    </row>
    <row r="40" spans="1:34" ht="18" customHeight="1" x14ac:dyDescent="0.4">
      <c r="A40" s="108">
        <v>38</v>
      </c>
      <c r="B40" s="116" t="s">
        <v>181</v>
      </c>
      <c r="AG40" s="117" t="s">
        <v>303</v>
      </c>
      <c r="AH40" s="117" t="s">
        <v>386</v>
      </c>
    </row>
    <row r="41" spans="1:34" ht="18" customHeight="1" x14ac:dyDescent="0.4">
      <c r="A41" s="108">
        <v>39</v>
      </c>
      <c r="B41" s="116" t="s">
        <v>182</v>
      </c>
      <c r="AG41" s="117" t="s">
        <v>304</v>
      </c>
      <c r="AH41" s="117" t="s">
        <v>387</v>
      </c>
    </row>
    <row r="42" spans="1:34" ht="18" customHeight="1" x14ac:dyDescent="0.4">
      <c r="A42" s="108">
        <v>40</v>
      </c>
      <c r="B42" s="116" t="s">
        <v>183</v>
      </c>
      <c r="AG42" s="117" t="s">
        <v>305</v>
      </c>
      <c r="AH42" s="117" t="s">
        <v>388</v>
      </c>
    </row>
    <row r="43" spans="1:34" ht="18" customHeight="1" x14ac:dyDescent="0.4">
      <c r="A43" s="108">
        <v>41</v>
      </c>
      <c r="B43" s="116" t="s">
        <v>184</v>
      </c>
      <c r="AG43" s="117" t="s">
        <v>306</v>
      </c>
      <c r="AH43" s="117" t="s">
        <v>389</v>
      </c>
    </row>
    <row r="44" spans="1:34" ht="18" customHeight="1" x14ac:dyDescent="0.4">
      <c r="A44" s="108">
        <v>42</v>
      </c>
      <c r="B44" s="116" t="s">
        <v>185</v>
      </c>
      <c r="AG44" s="117" t="s">
        <v>307</v>
      </c>
      <c r="AH44" s="117" t="s">
        <v>390</v>
      </c>
    </row>
    <row r="45" spans="1:34" ht="18" customHeight="1" x14ac:dyDescent="0.4">
      <c r="A45" s="108">
        <v>43</v>
      </c>
      <c r="B45" s="116" t="s">
        <v>186</v>
      </c>
      <c r="AG45" s="117" t="s">
        <v>308</v>
      </c>
      <c r="AH45" s="117" t="s">
        <v>391</v>
      </c>
    </row>
    <row r="46" spans="1:34" ht="18" customHeight="1" x14ac:dyDescent="0.4">
      <c r="A46" s="108">
        <v>44</v>
      </c>
      <c r="B46" s="116" t="s">
        <v>187</v>
      </c>
      <c r="AG46" s="117" t="s">
        <v>309</v>
      </c>
      <c r="AH46" s="117" t="s">
        <v>392</v>
      </c>
    </row>
    <row r="47" spans="1:34" ht="18" customHeight="1" x14ac:dyDescent="0.4">
      <c r="A47" s="108">
        <v>45</v>
      </c>
      <c r="B47" s="116" t="s">
        <v>188</v>
      </c>
      <c r="AG47" s="117" t="s">
        <v>310</v>
      </c>
      <c r="AH47" s="117" t="s">
        <v>393</v>
      </c>
    </row>
    <row r="48" spans="1:34" ht="18" customHeight="1" x14ac:dyDescent="0.4">
      <c r="A48" s="108">
        <v>46</v>
      </c>
      <c r="B48" s="116" t="s">
        <v>189</v>
      </c>
      <c r="AG48" s="117" t="s">
        <v>311</v>
      </c>
      <c r="AH48" s="117" t="s">
        <v>394</v>
      </c>
    </row>
    <row r="49" spans="1:34" ht="18" customHeight="1" x14ac:dyDescent="0.4">
      <c r="A49" s="108">
        <v>47</v>
      </c>
      <c r="B49" s="116" t="s">
        <v>190</v>
      </c>
      <c r="AG49" s="117" t="s">
        <v>312</v>
      </c>
      <c r="AH49" s="117" t="s">
        <v>395</v>
      </c>
    </row>
    <row r="50" spans="1:34" ht="18" customHeight="1" x14ac:dyDescent="0.4">
      <c r="A50" s="108">
        <v>48</v>
      </c>
      <c r="B50" s="116" t="s">
        <v>191</v>
      </c>
    </row>
    <row r="51" spans="1:34" ht="18" customHeight="1" x14ac:dyDescent="0.4">
      <c r="A51" s="108">
        <v>49</v>
      </c>
      <c r="B51" s="116" t="s">
        <v>192</v>
      </c>
    </row>
    <row r="52" spans="1:34" ht="18" customHeight="1" x14ac:dyDescent="0.4">
      <c r="A52" s="108">
        <v>50</v>
      </c>
      <c r="B52" s="116" t="s">
        <v>193</v>
      </c>
    </row>
    <row r="53" spans="1:34" ht="18" customHeight="1" x14ac:dyDescent="0.4">
      <c r="A53" s="108">
        <v>51</v>
      </c>
      <c r="B53" s="116" t="s">
        <v>194</v>
      </c>
    </row>
    <row r="54" spans="1:34" ht="18" customHeight="1" x14ac:dyDescent="0.4">
      <c r="A54" s="108">
        <v>52</v>
      </c>
      <c r="B54" s="116" t="s">
        <v>195</v>
      </c>
    </row>
    <row r="55" spans="1:34" ht="18" customHeight="1" x14ac:dyDescent="0.4">
      <c r="A55" s="108">
        <v>53</v>
      </c>
      <c r="B55" s="116" t="s">
        <v>196</v>
      </c>
    </row>
    <row r="56" spans="1:34" ht="18" customHeight="1" x14ac:dyDescent="0.4">
      <c r="A56" s="108">
        <v>54</v>
      </c>
      <c r="B56" s="116" t="s">
        <v>197</v>
      </c>
    </row>
    <row r="57" spans="1:34" ht="18" customHeight="1" x14ac:dyDescent="0.4">
      <c r="A57" s="108">
        <v>55</v>
      </c>
      <c r="B57" s="116" t="s">
        <v>198</v>
      </c>
    </row>
    <row r="58" spans="1:34" ht="18" customHeight="1" x14ac:dyDescent="0.4">
      <c r="A58" s="108">
        <v>56</v>
      </c>
      <c r="B58" s="116" t="s">
        <v>199</v>
      </c>
    </row>
    <row r="59" spans="1:34" ht="18" customHeight="1" x14ac:dyDescent="0.4">
      <c r="A59" s="108">
        <v>57</v>
      </c>
      <c r="B59" s="116" t="s">
        <v>200</v>
      </c>
    </row>
    <row r="60" spans="1:34" ht="18" customHeight="1" x14ac:dyDescent="0.4">
      <c r="A60" s="108">
        <v>58</v>
      </c>
      <c r="B60" s="116" t="s">
        <v>201</v>
      </c>
    </row>
    <row r="61" spans="1:34" ht="18" customHeight="1" x14ac:dyDescent="0.4">
      <c r="A61" s="108">
        <v>59</v>
      </c>
      <c r="B61" s="116" t="s">
        <v>202</v>
      </c>
    </row>
    <row r="62" spans="1:34" ht="18" customHeight="1" x14ac:dyDescent="0.4">
      <c r="A62" s="108">
        <v>60</v>
      </c>
      <c r="B62" s="116" t="s">
        <v>203</v>
      </c>
    </row>
    <row r="63" spans="1:34" ht="18" customHeight="1" x14ac:dyDescent="0.4">
      <c r="A63" s="108">
        <v>61</v>
      </c>
      <c r="B63" s="116" t="s">
        <v>204</v>
      </c>
    </row>
    <row r="64" spans="1:34" ht="18" customHeight="1" x14ac:dyDescent="0.4">
      <c r="A64" s="108">
        <v>62</v>
      </c>
      <c r="B64" s="116" t="s">
        <v>205</v>
      </c>
    </row>
    <row r="65" spans="1:2" ht="18" customHeight="1" x14ac:dyDescent="0.4">
      <c r="A65" s="108">
        <v>63</v>
      </c>
      <c r="B65" s="116" t="s">
        <v>206</v>
      </c>
    </row>
    <row r="66" spans="1:2" ht="18" customHeight="1" x14ac:dyDescent="0.4">
      <c r="A66" s="108">
        <v>64</v>
      </c>
      <c r="B66" s="116" t="s">
        <v>207</v>
      </c>
    </row>
    <row r="67" spans="1:2" ht="18" customHeight="1" x14ac:dyDescent="0.4">
      <c r="A67" s="108">
        <v>65</v>
      </c>
      <c r="B67" s="116" t="s">
        <v>208</v>
      </c>
    </row>
    <row r="68" spans="1:2" ht="18" customHeight="1" x14ac:dyDescent="0.4">
      <c r="A68" s="108">
        <v>66</v>
      </c>
      <c r="B68" s="116" t="s">
        <v>209</v>
      </c>
    </row>
    <row r="69" spans="1:2" ht="18" customHeight="1" x14ac:dyDescent="0.4">
      <c r="A69" s="108">
        <v>67</v>
      </c>
      <c r="B69" s="116" t="s">
        <v>210</v>
      </c>
    </row>
    <row r="70" spans="1:2" ht="18" customHeight="1" x14ac:dyDescent="0.4"/>
    <row r="71" spans="1:2" ht="18" customHeight="1" x14ac:dyDescent="0.4"/>
    <row r="72" spans="1:2" ht="18" customHeight="1" x14ac:dyDescent="0.4"/>
    <row r="73" spans="1:2" ht="18" customHeight="1" x14ac:dyDescent="0.4"/>
    <row r="74" spans="1:2" ht="18" customHeight="1" x14ac:dyDescent="0.4"/>
    <row r="75" spans="1:2" ht="18" customHeight="1" x14ac:dyDescent="0.4"/>
    <row r="76" spans="1:2" ht="18" customHeight="1" x14ac:dyDescent="0.4"/>
    <row r="77" spans="1:2" ht="18" customHeight="1" x14ac:dyDescent="0.4"/>
    <row r="78" spans="1:2" ht="18" customHeight="1" x14ac:dyDescent="0.4"/>
    <row r="79" spans="1:2" ht="18" customHeight="1" x14ac:dyDescent="0.4"/>
    <row r="80" spans="1:2" ht="18" customHeight="1" x14ac:dyDescent="0.4"/>
    <row r="81" ht="18" customHeight="1" x14ac:dyDescent="0.4"/>
    <row r="82" ht="18" customHeight="1" x14ac:dyDescent="0.4"/>
    <row r="83" ht="18" customHeight="1" x14ac:dyDescent="0.4"/>
    <row r="84" ht="18" customHeight="1" x14ac:dyDescent="0.4"/>
    <row r="85" ht="18" customHeight="1" x14ac:dyDescent="0.4"/>
    <row r="86" ht="18" customHeight="1" x14ac:dyDescent="0.4"/>
    <row r="87" ht="18" customHeight="1" x14ac:dyDescent="0.4"/>
    <row r="88" ht="18" customHeight="1" x14ac:dyDescent="0.4"/>
    <row r="89" ht="18" customHeight="1" x14ac:dyDescent="0.4"/>
    <row r="90" ht="18" customHeight="1" x14ac:dyDescent="0.4"/>
    <row r="91" ht="18" customHeight="1" x14ac:dyDescent="0.4"/>
    <row r="92" ht="18" customHeight="1" x14ac:dyDescent="0.4"/>
    <row r="93" ht="18" customHeight="1" x14ac:dyDescent="0.4"/>
    <row r="94" ht="18" customHeight="1" x14ac:dyDescent="0.4"/>
  </sheetData>
  <mergeCells count="1">
    <mergeCell ref="E1:M1"/>
  </mergeCells>
  <phoneticPr fontId="4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C000"/>
    <pageSetUpPr fitToPage="1"/>
  </sheetPr>
  <dimension ref="A1:AR371"/>
  <sheetViews>
    <sheetView showGridLines="0" tabSelected="1" view="pageBreakPreview" zoomScaleNormal="100" zoomScaleSheetLayoutView="100" workbookViewId="0">
      <selection activeCell="D1" sqref="D1:AC2"/>
    </sheetView>
  </sheetViews>
  <sheetFormatPr defaultColWidth="3.109375" defaultRowHeight="20.399999999999999" x14ac:dyDescent="0.4"/>
  <cols>
    <col min="1" max="5" width="3.109375" style="13" customWidth="1"/>
    <col min="6" max="7" width="3.109375" style="2"/>
    <col min="8" max="10" width="3.109375" style="2" customWidth="1"/>
    <col min="11" max="15" width="3.109375" style="2"/>
    <col min="16" max="17" width="3.109375" style="2" customWidth="1"/>
    <col min="18" max="18" width="3.109375" style="2"/>
    <col min="19" max="19" width="3.109375" style="2" customWidth="1"/>
    <col min="20" max="21" width="3.109375" style="2"/>
    <col min="22" max="22" width="3.109375" style="2" customWidth="1"/>
    <col min="23" max="23" width="3.109375" style="2"/>
    <col min="24" max="24" width="3.109375" style="2" customWidth="1"/>
    <col min="25" max="31" width="3.109375" style="2"/>
    <col min="32" max="32" width="3.109375" style="2" customWidth="1"/>
    <col min="33" max="33" width="3.44140625" style="2" hidden="1" customWidth="1"/>
    <col min="34" max="34" width="3.109375" style="2" customWidth="1"/>
    <col min="35" max="35" width="3.109375" style="2"/>
    <col min="36" max="36" width="3.109375" style="2" customWidth="1"/>
    <col min="37" max="37" width="3.109375" style="2"/>
    <col min="38" max="42" width="3.109375" style="13" customWidth="1"/>
    <col min="43" max="44" width="3.109375" style="2"/>
    <col min="45" max="46" width="3.109375" style="2" customWidth="1"/>
    <col min="47" max="51" width="3.109375" style="2"/>
    <col min="52" max="53" width="3.109375" style="2" customWidth="1"/>
    <col min="54" max="54" width="3.109375" style="2"/>
    <col min="55" max="55" width="3.109375" style="2" customWidth="1"/>
    <col min="56" max="57" width="3.109375" style="2"/>
    <col min="58" max="58" width="3.109375" style="2" customWidth="1"/>
    <col min="59" max="59" width="3.109375" style="2"/>
    <col min="60" max="60" width="3.109375" style="2" customWidth="1"/>
    <col min="61" max="16384" width="3.109375" style="2"/>
  </cols>
  <sheetData>
    <row r="1" spans="1:34" s="3" customFormat="1" ht="21.25" customHeight="1" x14ac:dyDescent="0.4">
      <c r="A1" s="217" t="s">
        <v>0</v>
      </c>
      <c r="B1" s="217"/>
      <c r="C1" s="217"/>
      <c r="D1" s="231" t="s">
        <v>680</v>
      </c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  <c r="AA1" s="231"/>
      <c r="AB1" s="231"/>
      <c r="AC1" s="231"/>
      <c r="AD1" s="4"/>
      <c r="AE1" s="4"/>
      <c r="AF1" s="4"/>
    </row>
    <row r="2" spans="1:34" s="3" customFormat="1" ht="21.25" customHeight="1" x14ac:dyDescent="0.4"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1"/>
      <c r="AA2" s="231"/>
      <c r="AB2" s="231"/>
      <c r="AC2" s="231"/>
      <c r="AD2" s="5"/>
      <c r="AE2" s="5"/>
      <c r="AF2" s="5"/>
    </row>
    <row r="3" spans="1:34" s="6" customFormat="1" ht="14.3" customHeight="1" x14ac:dyDescent="0.4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</row>
    <row r="4" spans="1:34" s="8" customFormat="1" ht="22.75" customHeight="1" thickBot="1" x14ac:dyDescent="0.45">
      <c r="A4" s="218" t="s">
        <v>407</v>
      </c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19"/>
      <c r="Y4" s="219"/>
      <c r="Z4" s="219"/>
      <c r="AA4" s="219"/>
      <c r="AB4" s="219"/>
      <c r="AC4" s="219"/>
      <c r="AD4" s="219"/>
      <c r="AE4" s="219"/>
      <c r="AF4" s="220"/>
    </row>
    <row r="5" spans="1:34" s="9" customFormat="1" ht="21.75" customHeight="1" x14ac:dyDescent="0.45">
      <c r="A5" s="221" t="s">
        <v>211</v>
      </c>
      <c r="B5" s="222"/>
      <c r="C5" s="222"/>
      <c r="D5" s="223"/>
      <c r="E5" s="227"/>
      <c r="F5" s="227"/>
      <c r="G5" s="227"/>
      <c r="H5" s="227"/>
      <c r="I5" s="227"/>
      <c r="J5" s="227"/>
      <c r="K5" s="227"/>
      <c r="L5" s="227"/>
      <c r="M5" s="227"/>
      <c r="N5" s="227"/>
      <c r="O5" s="227"/>
      <c r="P5" s="227"/>
      <c r="Q5" s="227"/>
      <c r="R5" s="227"/>
      <c r="S5" s="227"/>
      <c r="T5" s="227"/>
      <c r="U5" s="227"/>
      <c r="V5" s="227"/>
      <c r="W5" s="227"/>
      <c r="X5" s="227"/>
      <c r="Y5" s="227"/>
      <c r="Z5" s="227"/>
      <c r="AA5" s="227"/>
      <c r="AB5" s="227"/>
      <c r="AC5" s="227"/>
      <c r="AD5" s="227"/>
      <c r="AE5" s="227"/>
      <c r="AF5" s="228"/>
    </row>
    <row r="6" spans="1:34" s="10" customFormat="1" ht="48.75" customHeight="1" x14ac:dyDescent="0.4">
      <c r="A6" s="224" t="s">
        <v>2</v>
      </c>
      <c r="B6" s="225"/>
      <c r="C6" s="225"/>
      <c r="D6" s="226"/>
      <c r="E6" s="229"/>
      <c r="F6" s="229"/>
      <c r="G6" s="229"/>
      <c r="H6" s="229"/>
      <c r="I6" s="229"/>
      <c r="J6" s="229"/>
      <c r="K6" s="229"/>
      <c r="L6" s="229"/>
      <c r="M6" s="229"/>
      <c r="N6" s="229"/>
      <c r="O6" s="229"/>
      <c r="P6" s="229"/>
      <c r="Q6" s="229"/>
      <c r="R6" s="229"/>
      <c r="S6" s="229"/>
      <c r="T6" s="229"/>
      <c r="U6" s="229"/>
      <c r="V6" s="229"/>
      <c r="W6" s="229"/>
      <c r="X6" s="229"/>
      <c r="Y6" s="229"/>
      <c r="Z6" s="229"/>
      <c r="AA6" s="229"/>
      <c r="AB6" s="229"/>
      <c r="AC6" s="229"/>
      <c r="AD6" s="229"/>
      <c r="AE6" s="229"/>
      <c r="AF6" s="230"/>
    </row>
    <row r="7" spans="1:34" s="10" customFormat="1" ht="27" customHeight="1" x14ac:dyDescent="0.4">
      <c r="A7" s="235" t="s">
        <v>6</v>
      </c>
      <c r="B7" s="236"/>
      <c r="C7" s="236"/>
      <c r="D7" s="23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32"/>
      <c r="R7" s="233"/>
      <c r="S7" s="233"/>
      <c r="T7" s="233"/>
      <c r="U7" s="233"/>
      <c r="V7" s="233"/>
      <c r="W7" s="233"/>
      <c r="X7" s="233"/>
      <c r="Y7" s="233"/>
      <c r="Z7" s="233"/>
      <c r="AA7" s="233"/>
      <c r="AB7" s="233"/>
      <c r="AC7" s="233"/>
      <c r="AD7" s="233"/>
      <c r="AE7" s="233"/>
      <c r="AF7" s="234"/>
    </row>
    <row r="8" spans="1:34" s="10" customFormat="1" ht="14.95" customHeight="1" x14ac:dyDescent="0.4">
      <c r="A8" s="188" t="s">
        <v>1</v>
      </c>
      <c r="B8" s="189"/>
      <c r="C8" s="189"/>
      <c r="D8" s="190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60"/>
      <c r="Q8" s="268" t="s">
        <v>506</v>
      </c>
      <c r="R8" s="258"/>
      <c r="S8" s="258"/>
      <c r="T8" s="258"/>
      <c r="U8" s="258"/>
      <c r="V8" s="258"/>
      <c r="W8" s="258"/>
      <c r="X8" s="258" t="s">
        <v>507</v>
      </c>
      <c r="Y8" s="258"/>
      <c r="Z8" s="258"/>
      <c r="AA8" s="258"/>
      <c r="AB8" s="258"/>
      <c r="AC8" s="258" t="s">
        <v>508</v>
      </c>
      <c r="AD8" s="258"/>
      <c r="AE8" s="258"/>
      <c r="AF8" s="269"/>
    </row>
    <row r="9" spans="1:34" s="10" customFormat="1" ht="27" customHeight="1" x14ac:dyDescent="0.4">
      <c r="A9" s="255"/>
      <c r="B9" s="179"/>
      <c r="C9" s="179"/>
      <c r="D9" s="256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2"/>
      <c r="Q9" s="270" t="str">
        <f>IFERROR(VLOOKUP(LEFT($E$8,2),選択肢!$AE$3:$AF$15,2,0),"")</f>
        <v/>
      </c>
      <c r="R9" s="271"/>
      <c r="S9" s="271"/>
      <c r="T9" s="271"/>
      <c r="U9" s="271"/>
      <c r="V9" s="271"/>
      <c r="W9" s="271"/>
      <c r="X9" s="263" t="str">
        <f>IFERROR(VLOOKUP(MID($E$8,3,2),選択肢!$AG$3:$AH$49,2,0),"")</f>
        <v/>
      </c>
      <c r="Y9" s="264"/>
      <c r="Z9" s="264"/>
      <c r="AA9" s="264"/>
      <c r="AB9" s="265"/>
      <c r="AC9" s="266" t="str">
        <f>IFERROR(VLOOKUP(MID($E$8,5,1),選択肢!$AI$3:$AJ$5,2,0),"")</f>
        <v/>
      </c>
      <c r="AD9" s="266"/>
      <c r="AE9" s="266"/>
      <c r="AF9" s="267"/>
    </row>
    <row r="10" spans="1:34" s="10" customFormat="1" ht="27" customHeight="1" x14ac:dyDescent="0.4">
      <c r="A10" s="244" t="s">
        <v>3</v>
      </c>
      <c r="B10" s="245"/>
      <c r="C10" s="245"/>
      <c r="D10" s="246"/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2"/>
    </row>
    <row r="11" spans="1:34" s="10" customFormat="1" ht="27" customHeight="1" x14ac:dyDescent="0.4">
      <c r="A11" s="247"/>
      <c r="B11" s="248"/>
      <c r="C11" s="248"/>
      <c r="D11" s="249"/>
      <c r="E11" s="243"/>
      <c r="F11" s="243"/>
      <c r="G11" s="272" t="s">
        <v>262</v>
      </c>
      <c r="H11" s="272"/>
      <c r="I11" s="272"/>
      <c r="J11" s="272"/>
      <c r="K11" s="272"/>
      <c r="L11" s="272"/>
      <c r="M11" s="272"/>
      <c r="N11" s="272"/>
      <c r="O11" s="272"/>
      <c r="P11" s="272"/>
      <c r="Q11" s="272"/>
      <c r="R11" s="272"/>
      <c r="S11" s="272"/>
      <c r="T11" s="272"/>
      <c r="U11" s="272"/>
      <c r="V11" s="272"/>
      <c r="W11" s="272"/>
      <c r="X11" s="272"/>
      <c r="Y11" s="272"/>
      <c r="Z11" s="272"/>
      <c r="AA11" s="272"/>
      <c r="AB11" s="272"/>
      <c r="AC11" s="272"/>
      <c r="AD11" s="272"/>
      <c r="AE11" s="64" t="str">
        <f>IF(AF11=TRUE,"引継ぎOK","")</f>
        <v/>
      </c>
      <c r="AF11" s="65" t="b">
        <v>0</v>
      </c>
    </row>
    <row r="12" spans="1:34" s="10" customFormat="1" ht="27" customHeight="1" x14ac:dyDescent="0.4">
      <c r="A12" s="238" t="s">
        <v>4</v>
      </c>
      <c r="B12" s="239"/>
      <c r="C12" s="239"/>
      <c r="D12" s="240"/>
      <c r="E12" s="250"/>
      <c r="F12" s="250"/>
      <c r="G12" s="250"/>
      <c r="H12" s="77" t="s">
        <v>263</v>
      </c>
      <c r="I12" s="250"/>
      <c r="J12" s="250"/>
      <c r="K12" s="250"/>
      <c r="L12" s="250"/>
      <c r="M12" s="77" t="s">
        <v>263</v>
      </c>
      <c r="N12" s="250"/>
      <c r="O12" s="250"/>
      <c r="P12" s="251"/>
      <c r="Q12" s="252" t="s">
        <v>264</v>
      </c>
      <c r="R12" s="239"/>
      <c r="S12" s="239"/>
      <c r="T12" s="240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4"/>
      <c r="AG12" s="10" t="str">
        <f>E12&amp;"-"&amp;I12&amp;"-"&amp;N12</f>
        <v>--</v>
      </c>
      <c r="AH12" s="12"/>
    </row>
    <row r="13" spans="1:34" s="10" customFormat="1" ht="27" customHeight="1" x14ac:dyDescent="0.4">
      <c r="A13" s="238" t="s">
        <v>70</v>
      </c>
      <c r="B13" s="239"/>
      <c r="C13" s="239"/>
      <c r="D13" s="240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294"/>
      <c r="P13" s="294"/>
      <c r="Q13" s="294"/>
      <c r="R13" s="294"/>
      <c r="S13" s="294"/>
      <c r="T13" s="294"/>
      <c r="U13" s="294"/>
      <c r="V13" s="294"/>
      <c r="W13" s="294"/>
      <c r="X13" s="294"/>
      <c r="Y13" s="294"/>
      <c r="Z13" s="294"/>
      <c r="AA13" s="294"/>
      <c r="AB13" s="294"/>
      <c r="AC13" s="294"/>
      <c r="AD13" s="294"/>
      <c r="AE13" s="294"/>
      <c r="AF13" s="295"/>
      <c r="AH13" s="12"/>
    </row>
    <row r="14" spans="1:34" s="10" customFormat="1" ht="27" customHeight="1" x14ac:dyDescent="0.4">
      <c r="A14" s="288" t="s">
        <v>265</v>
      </c>
      <c r="B14" s="289"/>
      <c r="C14" s="289"/>
      <c r="D14" s="290"/>
      <c r="E14" s="184"/>
      <c r="F14" s="184"/>
      <c r="G14" s="184"/>
      <c r="H14" s="184"/>
      <c r="I14" s="184"/>
      <c r="J14" s="184"/>
      <c r="K14" s="184"/>
      <c r="L14" s="184"/>
      <c r="M14" s="184"/>
      <c r="N14" s="216" t="s">
        <v>69</v>
      </c>
      <c r="O14" s="216"/>
      <c r="P14" s="287"/>
      <c r="Q14" s="291"/>
      <c r="R14" s="292"/>
      <c r="S14" s="292"/>
      <c r="T14" s="292"/>
      <c r="U14" s="292"/>
      <c r="V14" s="292"/>
      <c r="W14" s="292"/>
      <c r="X14" s="292"/>
      <c r="Y14" s="292"/>
      <c r="Z14" s="292"/>
      <c r="AA14" s="292"/>
      <c r="AB14" s="292"/>
      <c r="AC14" s="292"/>
      <c r="AD14" s="292"/>
      <c r="AE14" s="292"/>
      <c r="AF14" s="293"/>
    </row>
    <row r="15" spans="1:34" s="8" customFormat="1" ht="66.75" customHeight="1" thickBot="1" x14ac:dyDescent="0.45">
      <c r="A15" s="282" t="s">
        <v>403</v>
      </c>
      <c r="B15" s="283"/>
      <c r="C15" s="283"/>
      <c r="D15" s="284"/>
      <c r="E15" s="285"/>
      <c r="F15" s="285"/>
      <c r="G15" s="285"/>
      <c r="H15" s="285"/>
      <c r="I15" s="285"/>
      <c r="J15" s="285"/>
      <c r="K15" s="285"/>
      <c r="L15" s="285"/>
      <c r="M15" s="285"/>
      <c r="N15" s="285"/>
      <c r="O15" s="285"/>
      <c r="P15" s="285"/>
      <c r="Q15" s="285"/>
      <c r="R15" s="285"/>
      <c r="S15" s="285"/>
      <c r="T15" s="285"/>
      <c r="U15" s="285"/>
      <c r="V15" s="285"/>
      <c r="W15" s="285"/>
      <c r="X15" s="285"/>
      <c r="Y15" s="285"/>
      <c r="Z15" s="285"/>
      <c r="AA15" s="285"/>
      <c r="AB15" s="285"/>
      <c r="AC15" s="285"/>
      <c r="AD15" s="285"/>
      <c r="AE15" s="285"/>
      <c r="AF15" s="286"/>
    </row>
    <row r="17" spans="1:40" ht="22.75" customHeight="1" thickBot="1" x14ac:dyDescent="0.45">
      <c r="A17" s="218" t="s">
        <v>408</v>
      </c>
      <c r="B17" s="219"/>
      <c r="C17" s="219"/>
      <c r="D17" s="219"/>
      <c r="E17" s="219"/>
      <c r="F17" s="219"/>
      <c r="G17" s="219"/>
      <c r="H17" s="219"/>
      <c r="I17" s="219"/>
      <c r="J17" s="219"/>
      <c r="K17" s="219"/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V17" s="219"/>
      <c r="W17" s="219"/>
      <c r="X17" s="219"/>
      <c r="Y17" s="219"/>
      <c r="Z17" s="219"/>
      <c r="AA17" s="219"/>
      <c r="AB17" s="219"/>
      <c r="AC17" s="219"/>
      <c r="AD17" s="219"/>
      <c r="AE17" s="219"/>
      <c r="AF17" s="220"/>
    </row>
    <row r="18" spans="1:40" ht="27.7" customHeight="1" x14ac:dyDescent="0.4">
      <c r="A18" s="276" t="s">
        <v>11</v>
      </c>
      <c r="B18" s="277"/>
      <c r="C18" s="277"/>
      <c r="D18" s="278"/>
      <c r="E18" s="279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280"/>
      <c r="Q18" s="281" t="str">
        <f>IF(E18="文化施設等","施設名","")</f>
        <v/>
      </c>
      <c r="R18" s="281"/>
      <c r="S18" s="281"/>
      <c r="T18" s="281"/>
      <c r="U18" s="186"/>
      <c r="V18" s="186"/>
      <c r="W18" s="186"/>
      <c r="X18" s="186"/>
      <c r="Y18" s="186"/>
      <c r="Z18" s="186"/>
      <c r="AA18" s="186"/>
      <c r="AB18" s="186"/>
      <c r="AC18" s="186"/>
      <c r="AD18" s="186"/>
      <c r="AE18" s="186"/>
      <c r="AF18" s="187"/>
    </row>
    <row r="19" spans="1:40" ht="27.7" customHeight="1" x14ac:dyDescent="0.4">
      <c r="A19" s="213" t="s">
        <v>444</v>
      </c>
      <c r="B19" s="214"/>
      <c r="C19" s="214"/>
      <c r="D19" s="215"/>
      <c r="E19" s="296"/>
      <c r="F19" s="297"/>
      <c r="G19" s="297"/>
      <c r="H19" s="297"/>
      <c r="I19" s="297"/>
      <c r="J19" s="297"/>
      <c r="K19" s="297"/>
      <c r="L19" s="297"/>
      <c r="M19" s="297"/>
      <c r="N19" s="297"/>
      <c r="O19" s="297"/>
      <c r="P19" s="298"/>
      <c r="Q19" s="214" t="str">
        <f>IF(E19="あり","参加校名","")</f>
        <v/>
      </c>
      <c r="R19" s="214"/>
      <c r="S19" s="214"/>
      <c r="T19" s="214"/>
      <c r="U19" s="184"/>
      <c r="V19" s="184"/>
      <c r="W19" s="184"/>
      <c r="X19" s="184"/>
      <c r="Y19" s="184"/>
      <c r="Z19" s="184"/>
      <c r="AA19" s="184"/>
      <c r="AB19" s="184"/>
      <c r="AC19" s="184"/>
      <c r="AD19" s="184"/>
      <c r="AE19" s="184"/>
      <c r="AF19" s="185"/>
      <c r="AL19" s="2"/>
      <c r="AM19" s="2"/>
      <c r="AN19" s="2"/>
    </row>
    <row r="20" spans="1:40" ht="27.7" customHeight="1" x14ac:dyDescent="0.4">
      <c r="A20" s="188" t="s">
        <v>12</v>
      </c>
      <c r="B20" s="189"/>
      <c r="C20" s="189"/>
      <c r="D20" s="190"/>
      <c r="E20" s="162" t="s">
        <v>13</v>
      </c>
      <c r="F20" s="163"/>
      <c r="G20" s="164"/>
      <c r="H20" s="168"/>
      <c r="I20" s="169"/>
      <c r="J20" s="169"/>
      <c r="K20" s="169"/>
      <c r="L20" s="169"/>
      <c r="M20" s="169"/>
      <c r="N20" s="169"/>
      <c r="O20" s="169"/>
      <c r="P20" s="170"/>
      <c r="Q20" s="176" t="s">
        <v>679</v>
      </c>
      <c r="R20" s="177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  <c r="AE20" s="177"/>
      <c r="AF20" s="178"/>
      <c r="AL20" s="2"/>
      <c r="AM20" s="2"/>
      <c r="AN20" s="2"/>
    </row>
    <row r="21" spans="1:40" ht="27.7" customHeight="1" x14ac:dyDescent="0.4">
      <c r="A21" s="273"/>
      <c r="B21" s="274"/>
      <c r="C21" s="274"/>
      <c r="D21" s="275"/>
      <c r="E21" s="165" t="s">
        <v>14</v>
      </c>
      <c r="F21" s="166"/>
      <c r="G21" s="167"/>
      <c r="H21" s="171"/>
      <c r="I21" s="172"/>
      <c r="J21" s="172"/>
      <c r="K21" s="172"/>
      <c r="L21" s="172"/>
      <c r="M21" s="172"/>
      <c r="N21" s="172"/>
      <c r="O21" s="172"/>
      <c r="P21" s="173"/>
      <c r="Q21" s="179" t="str">
        <f>IF(RIGHT(H21,3)="その他","その他の場合","")</f>
        <v/>
      </c>
      <c r="R21" s="179"/>
      <c r="S21" s="179"/>
      <c r="T21" s="179"/>
      <c r="U21" s="180"/>
      <c r="V21" s="180"/>
      <c r="W21" s="180"/>
      <c r="X21" s="180"/>
      <c r="Y21" s="180"/>
      <c r="Z21" s="180"/>
      <c r="AA21" s="180"/>
      <c r="AB21" s="180"/>
      <c r="AC21" s="180"/>
      <c r="AD21" s="180"/>
      <c r="AE21" s="180"/>
      <c r="AF21" s="181"/>
    </row>
    <row r="22" spans="1:40" ht="27.7" customHeight="1" x14ac:dyDescent="0.4">
      <c r="A22" s="213" t="s">
        <v>15</v>
      </c>
      <c r="B22" s="214"/>
      <c r="C22" s="214"/>
      <c r="D22" s="215"/>
      <c r="E22" s="174">
        <f>【様式３】実施希望調書【様式４】経費計画書!$F$5</f>
        <v>0</v>
      </c>
      <c r="F22" s="175"/>
      <c r="G22" s="175"/>
      <c r="H22" s="175"/>
      <c r="I22" s="175"/>
      <c r="J22" s="216" t="s">
        <v>16</v>
      </c>
      <c r="K22" s="216"/>
      <c r="L22" s="182" t="str">
        <f>TEXT(【様式３】実施希望調書【様式４】経費計画書!$I$68,"yyyy/mm/dd")</f>
        <v/>
      </c>
      <c r="M22" s="182"/>
      <c r="N22" s="182"/>
      <c r="O22" s="182"/>
      <c r="P22" s="182"/>
      <c r="Q22" s="182"/>
      <c r="R22" s="182"/>
      <c r="S22" s="182" t="str">
        <f>TEXT(【様式３】実施希望調書【様式４】経費計画書!$Q$68,"yyyy/mm/dd")</f>
        <v/>
      </c>
      <c r="T22" s="182"/>
      <c r="U22" s="182"/>
      <c r="V22" s="182"/>
      <c r="W22" s="182"/>
      <c r="X22" s="182"/>
      <c r="Y22" s="182"/>
      <c r="Z22" s="182" t="str">
        <f>TEXT(【様式３】実施希望調書【様式４】経費計画書!$Y$68,"yyyy/mm/dd")</f>
        <v/>
      </c>
      <c r="AA22" s="182"/>
      <c r="AB22" s="182"/>
      <c r="AC22" s="182"/>
      <c r="AD22" s="182"/>
      <c r="AE22" s="182"/>
      <c r="AF22" s="183"/>
    </row>
    <row r="23" spans="1:40" ht="27.7" customHeight="1" x14ac:dyDescent="0.4">
      <c r="A23" s="202" t="s">
        <v>409</v>
      </c>
      <c r="B23" s="203"/>
      <c r="C23" s="203"/>
      <c r="D23" s="204"/>
      <c r="E23" s="197" t="str">
        <f>IFERROR(VLOOKUP("○",【様式２】被派遣者略歴表!$A$15:$H$30,3,0),"")</f>
        <v/>
      </c>
      <c r="F23" s="197"/>
      <c r="G23" s="197"/>
      <c r="H23" s="197"/>
      <c r="I23" s="197"/>
      <c r="J23" s="197"/>
      <c r="K23" s="197"/>
      <c r="L23" s="197"/>
      <c r="M23" s="197"/>
      <c r="N23" s="197"/>
      <c r="O23" s="197"/>
      <c r="P23" s="197"/>
      <c r="Q23" s="211" t="s">
        <v>412</v>
      </c>
      <c r="R23" s="211"/>
      <c r="S23" s="211"/>
      <c r="T23" s="211"/>
      <c r="U23" s="211"/>
      <c r="V23" s="211"/>
      <c r="W23" s="211"/>
      <c r="X23" s="211"/>
      <c r="Y23" s="211"/>
      <c r="Z23" s="211"/>
      <c r="AA23" s="211"/>
      <c r="AB23" s="211"/>
      <c r="AC23" s="211"/>
      <c r="AD23" s="211"/>
      <c r="AE23" s="211"/>
      <c r="AF23" s="212"/>
    </row>
    <row r="24" spans="1:40" ht="27.7" customHeight="1" x14ac:dyDescent="0.4">
      <c r="A24" s="198" t="s">
        <v>17</v>
      </c>
      <c r="B24" s="199"/>
      <c r="C24" s="199"/>
      <c r="D24" s="200"/>
      <c r="E24" s="209" t="str">
        <f>IF(【様式２】被派遣者略歴表!$E$6="","",【様式２】被派遣者略歴表!$E$6)</f>
        <v/>
      </c>
      <c r="F24" s="209"/>
      <c r="G24" s="209"/>
      <c r="H24" s="209"/>
      <c r="I24" s="209"/>
      <c r="J24" s="209"/>
      <c r="K24" s="209"/>
      <c r="L24" s="209"/>
      <c r="M24" s="209"/>
      <c r="N24" s="209"/>
      <c r="O24" s="209"/>
      <c r="P24" s="209"/>
      <c r="Q24" s="209"/>
      <c r="R24" s="209"/>
      <c r="S24" s="209"/>
      <c r="T24" s="209"/>
      <c r="U24" s="209"/>
      <c r="V24" s="209"/>
      <c r="W24" s="209"/>
      <c r="X24" s="209"/>
      <c r="Y24" s="209"/>
      <c r="Z24" s="209"/>
      <c r="AA24" s="209"/>
      <c r="AB24" s="209"/>
      <c r="AC24" s="209"/>
      <c r="AD24" s="209"/>
      <c r="AE24" s="209"/>
      <c r="AF24" s="210"/>
    </row>
    <row r="25" spans="1:40" ht="27.7" customHeight="1" x14ac:dyDescent="0.4">
      <c r="A25" s="188" t="s">
        <v>18</v>
      </c>
      <c r="B25" s="189"/>
      <c r="C25" s="189"/>
      <c r="D25" s="190"/>
      <c r="E25" s="201"/>
      <c r="F25" s="201"/>
      <c r="G25" s="201"/>
      <c r="H25" s="201"/>
      <c r="I25" s="201"/>
      <c r="J25" s="201"/>
      <c r="K25" s="201"/>
      <c r="L25" s="201"/>
      <c r="M25" s="201"/>
      <c r="N25" s="201"/>
      <c r="O25" s="201"/>
      <c r="P25" s="201"/>
      <c r="Q25" s="205" t="str">
        <f>IF($E$25="その他","その他の場合","")</f>
        <v/>
      </c>
      <c r="R25" s="206"/>
      <c r="S25" s="206"/>
      <c r="T25" s="206"/>
      <c r="U25" s="207"/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208"/>
    </row>
    <row r="26" spans="1:40" ht="27.7" customHeight="1" thickBot="1" x14ac:dyDescent="0.45">
      <c r="A26" s="191"/>
      <c r="B26" s="192"/>
      <c r="C26" s="192"/>
      <c r="D26" s="193"/>
      <c r="E26" s="194"/>
      <c r="F26" s="194"/>
      <c r="G26" s="195" t="s">
        <v>405</v>
      </c>
      <c r="H26" s="195"/>
      <c r="I26" s="195"/>
      <c r="J26" s="195"/>
      <c r="K26" s="195"/>
      <c r="L26" s="195"/>
      <c r="M26" s="195"/>
      <c r="N26" s="195"/>
      <c r="O26" s="195"/>
      <c r="P26" s="195"/>
      <c r="Q26" s="196"/>
      <c r="R26" s="196"/>
      <c r="S26" s="196"/>
      <c r="T26" s="196"/>
      <c r="U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66" t="str">
        <f>IF(AF26=TRUE,"連携OK","")</f>
        <v/>
      </c>
      <c r="AF26" s="67" t="b">
        <v>0</v>
      </c>
    </row>
    <row r="75" spans="42:44" ht="27.85" x14ac:dyDescent="0.45">
      <c r="AP75" s="13" ph="1"/>
      <c r="AQ75" s="2" ph="1"/>
      <c r="AR75" s="2" ph="1"/>
    </row>
    <row r="76" spans="42:44" ht="27.85" x14ac:dyDescent="0.45">
      <c r="AP76" s="13" ph="1"/>
      <c r="AQ76" s="2" ph="1"/>
      <c r="AR76" s="2" ph="1"/>
    </row>
    <row r="77" spans="42:44" ht="27.85" x14ac:dyDescent="0.45">
      <c r="AP77" s="13" ph="1"/>
      <c r="AQ77" s="2" ph="1"/>
      <c r="AR77" s="2" ph="1"/>
    </row>
    <row r="78" spans="42:44" ht="27.85" x14ac:dyDescent="0.45">
      <c r="AP78" s="13" ph="1"/>
      <c r="AQ78" s="2" ph="1"/>
      <c r="AR78" s="2" ph="1"/>
    </row>
    <row r="80" spans="42:44" ht="27.85" x14ac:dyDescent="0.45">
      <c r="AP80" s="13" ph="1"/>
      <c r="AQ80" s="2" ph="1"/>
      <c r="AR80" s="2" ph="1"/>
    </row>
    <row r="81" spans="42:44" ht="27.85" x14ac:dyDescent="0.45">
      <c r="AP81" s="13" ph="1"/>
      <c r="AQ81" s="2" ph="1"/>
      <c r="AR81" s="2" ph="1"/>
    </row>
    <row r="82" spans="42:44" ht="27.85" x14ac:dyDescent="0.45">
      <c r="AP82" s="13" ph="1"/>
      <c r="AQ82" s="2" ph="1"/>
      <c r="AR82" s="2" ph="1"/>
    </row>
    <row r="83" spans="42:44" ht="27.85" x14ac:dyDescent="0.45">
      <c r="AP83" s="13" ph="1"/>
      <c r="AQ83" s="2" ph="1"/>
      <c r="AR83" s="2" ph="1"/>
    </row>
    <row r="84" spans="42:44" ht="27.85" x14ac:dyDescent="0.45">
      <c r="AP84" s="13" ph="1"/>
      <c r="AQ84" s="2" ph="1"/>
      <c r="AR84" s="2" ph="1"/>
    </row>
    <row r="85" spans="42:44" ht="27.85" x14ac:dyDescent="0.45">
      <c r="AP85" s="13" ph="1"/>
      <c r="AQ85" s="2" ph="1"/>
      <c r="AR85" s="2" ph="1"/>
    </row>
    <row r="86" spans="42:44" ht="27.85" x14ac:dyDescent="0.45">
      <c r="AP86" s="13" ph="1"/>
      <c r="AQ86" s="2" ph="1"/>
      <c r="AR86" s="2" ph="1"/>
    </row>
    <row r="87" spans="42:44" ht="27.85" x14ac:dyDescent="0.45">
      <c r="AP87" s="13" ph="1"/>
      <c r="AQ87" s="2" ph="1"/>
      <c r="AR87" s="2" ph="1"/>
    </row>
    <row r="88" spans="42:44" ht="27.85" x14ac:dyDescent="0.45">
      <c r="AP88" s="13" ph="1"/>
      <c r="AQ88" s="2" ph="1"/>
      <c r="AR88" s="2" ph="1"/>
    </row>
    <row r="89" spans="42:44" ht="27.85" x14ac:dyDescent="0.45">
      <c r="AP89" s="13" ph="1"/>
      <c r="AQ89" s="2" ph="1"/>
      <c r="AR89" s="2" ph="1"/>
    </row>
    <row r="90" spans="42:44" ht="27.85" x14ac:dyDescent="0.45">
      <c r="AP90" s="13" ph="1"/>
      <c r="AQ90" s="2" ph="1"/>
      <c r="AR90" s="2" ph="1"/>
    </row>
    <row r="91" spans="42:44" ht="27.85" x14ac:dyDescent="0.45">
      <c r="AP91" s="13" ph="1"/>
      <c r="AQ91" s="2" ph="1"/>
      <c r="AR91" s="2" ph="1"/>
    </row>
    <row r="92" spans="42:44" ht="27.85" x14ac:dyDescent="0.45">
      <c r="AP92" s="13" ph="1"/>
      <c r="AQ92" s="2" ph="1"/>
      <c r="AR92" s="2" ph="1"/>
    </row>
    <row r="93" spans="42:44" ht="27.85" x14ac:dyDescent="0.45">
      <c r="AP93" s="13" ph="1"/>
      <c r="AQ93" s="2" ph="1"/>
      <c r="AR93" s="2" ph="1"/>
    </row>
    <row r="94" spans="42:44" ht="27.85" x14ac:dyDescent="0.45">
      <c r="AP94" s="13" ph="1"/>
      <c r="AQ94" s="2" ph="1"/>
      <c r="AR94" s="2" ph="1"/>
    </row>
    <row r="95" spans="42:44" ht="27.85" x14ac:dyDescent="0.45">
      <c r="AP95" s="13" ph="1"/>
      <c r="AQ95" s="2" ph="1"/>
      <c r="AR95" s="2" ph="1"/>
    </row>
    <row r="96" spans="42:44" ht="27.85" x14ac:dyDescent="0.45">
      <c r="AP96" s="13" ph="1"/>
      <c r="AQ96" s="2" ph="1"/>
      <c r="AR96" s="2" ph="1"/>
    </row>
    <row r="97" spans="42:44" ht="27.85" x14ac:dyDescent="0.45">
      <c r="AP97" s="13" ph="1"/>
      <c r="AQ97" s="2" ph="1"/>
      <c r="AR97" s="2" ph="1"/>
    </row>
    <row r="98" spans="42:44" ht="27.85" x14ac:dyDescent="0.45">
      <c r="AP98" s="13" ph="1"/>
      <c r="AQ98" s="2" ph="1"/>
      <c r="AR98" s="2" ph="1"/>
    </row>
    <row r="99" spans="42:44" ht="27.85" x14ac:dyDescent="0.45">
      <c r="AP99" s="13" ph="1"/>
      <c r="AQ99" s="2" ph="1"/>
      <c r="AR99" s="2" ph="1"/>
    </row>
    <row r="100" spans="42:44" ht="27.85" x14ac:dyDescent="0.45">
      <c r="AP100" s="13" ph="1"/>
      <c r="AQ100" s="2" ph="1"/>
      <c r="AR100" s="2" ph="1"/>
    </row>
    <row r="101" spans="42:44" ht="27.85" x14ac:dyDescent="0.45">
      <c r="AP101" s="13" ph="1"/>
      <c r="AQ101" s="2" ph="1"/>
      <c r="AR101" s="2" ph="1"/>
    </row>
    <row r="102" spans="42:44" ht="27.85" x14ac:dyDescent="0.45">
      <c r="AP102" s="13" ph="1"/>
      <c r="AQ102" s="2" ph="1"/>
      <c r="AR102" s="2" ph="1"/>
    </row>
    <row r="103" spans="42:44" ht="27.85" x14ac:dyDescent="0.45">
      <c r="AP103" s="13" ph="1"/>
      <c r="AQ103" s="2" ph="1"/>
      <c r="AR103" s="2" ph="1"/>
    </row>
    <row r="104" spans="42:44" ht="27.85" x14ac:dyDescent="0.45">
      <c r="AP104" s="13" ph="1"/>
      <c r="AQ104" s="2" ph="1"/>
      <c r="AR104" s="2" ph="1"/>
    </row>
    <row r="106" spans="42:44" ht="27.85" x14ac:dyDescent="0.45">
      <c r="AP106" s="13" ph="1"/>
      <c r="AQ106" s="2" ph="1"/>
      <c r="AR106" s="2" ph="1"/>
    </row>
    <row r="109" spans="42:44" ht="27.85" x14ac:dyDescent="0.45">
      <c r="AP109" s="13" ph="1"/>
      <c r="AQ109" s="2" ph="1"/>
      <c r="AR109" s="2" ph="1"/>
    </row>
    <row r="110" spans="42:44" ht="27.85" x14ac:dyDescent="0.45">
      <c r="AP110" s="13" ph="1"/>
      <c r="AQ110" s="2" ph="1"/>
      <c r="AR110" s="2" ph="1"/>
    </row>
    <row r="112" spans="42:44" ht="27.85" x14ac:dyDescent="0.45">
      <c r="AP112" s="13" ph="1"/>
      <c r="AQ112" s="2" ph="1"/>
      <c r="AR112" s="2" ph="1"/>
    </row>
    <row r="114" spans="5:44" ht="27.85" x14ac:dyDescent="0.45">
      <c r="AP114" s="13" ph="1"/>
      <c r="AQ114" s="2" ph="1"/>
      <c r="AR114" s="2" ph="1"/>
    </row>
    <row r="115" spans="5:44" ht="27.85" x14ac:dyDescent="0.45">
      <c r="AP115" s="13" ph="1"/>
      <c r="AQ115" s="2" ph="1"/>
      <c r="AR115" s="2" ph="1"/>
    </row>
    <row r="116" spans="5:44" ht="27.85" x14ac:dyDescent="0.45">
      <c r="AP116" s="13" ph="1"/>
      <c r="AQ116" s="2" ph="1"/>
      <c r="AR116" s="2" ph="1"/>
    </row>
    <row r="117" spans="5:44" ht="27.85" x14ac:dyDescent="0.45">
      <c r="AP117" s="13" ph="1"/>
      <c r="AQ117" s="2" ph="1"/>
      <c r="AR117" s="2" ph="1"/>
    </row>
    <row r="119" spans="5:44" ht="27.85" x14ac:dyDescent="0.45">
      <c r="AP119" s="13" ph="1"/>
      <c r="AQ119" s="2" ph="1"/>
      <c r="AR119" s="2" ph="1"/>
    </row>
    <row r="120" spans="5:44" ht="27.85" x14ac:dyDescent="0.45">
      <c r="E120" s="13" ph="1"/>
      <c r="F120" s="2" ph="1"/>
      <c r="G120" s="2" ph="1"/>
      <c r="AP120" s="13" ph="1"/>
      <c r="AQ120" s="2" ph="1"/>
      <c r="AR120" s="2" ph="1"/>
    </row>
    <row r="121" spans="5:44" ht="27.85" x14ac:dyDescent="0.45">
      <c r="E121" s="13" ph="1"/>
      <c r="F121" s="2" ph="1"/>
      <c r="G121" s="2" ph="1"/>
      <c r="AP121" s="13" ph="1"/>
      <c r="AQ121" s="2" ph="1"/>
      <c r="AR121" s="2" ph="1"/>
    </row>
    <row r="122" spans="5:44" ht="27.85" x14ac:dyDescent="0.45">
      <c r="E122" s="13" ph="1"/>
      <c r="F122" s="2" ph="1"/>
      <c r="G122" s="2" ph="1"/>
      <c r="AP122" s="13" ph="1"/>
      <c r="AQ122" s="2" ph="1"/>
      <c r="AR122" s="2" ph="1"/>
    </row>
    <row r="123" spans="5:44" ht="27.85" x14ac:dyDescent="0.45">
      <c r="E123" s="13" ph="1"/>
      <c r="F123" s="2" ph="1"/>
      <c r="G123" s="2" ph="1"/>
      <c r="AP123" s="13" ph="1"/>
      <c r="AQ123" s="2" ph="1"/>
      <c r="AR123" s="2" ph="1"/>
    </row>
    <row r="124" spans="5:44" ht="27.85" x14ac:dyDescent="0.45">
      <c r="E124" s="13" ph="1"/>
      <c r="F124" s="2" ph="1"/>
      <c r="G124" s="2" ph="1"/>
      <c r="AP124" s="13" ph="1"/>
      <c r="AQ124" s="2" ph="1"/>
      <c r="AR124" s="2" ph="1"/>
    </row>
    <row r="125" spans="5:44" ht="27.85" x14ac:dyDescent="0.45">
      <c r="E125" s="13" ph="1"/>
      <c r="F125" s="2" ph="1"/>
      <c r="G125" s="2" ph="1"/>
      <c r="AP125" s="13" ph="1"/>
      <c r="AQ125" s="2" ph="1"/>
      <c r="AR125" s="2" ph="1"/>
    </row>
    <row r="127" spans="5:44" ht="27.85" x14ac:dyDescent="0.45">
      <c r="E127" s="13" ph="1"/>
      <c r="F127" s="2" ph="1"/>
      <c r="G127" s="2" ph="1"/>
      <c r="AP127" s="13" ph="1"/>
      <c r="AQ127" s="2" ph="1"/>
      <c r="AR127" s="2" ph="1"/>
    </row>
    <row r="129" spans="5:44" ht="27.85" x14ac:dyDescent="0.45">
      <c r="E129" s="13" ph="1"/>
      <c r="F129" s="2" ph="1"/>
      <c r="G129" s="2" ph="1"/>
      <c r="AP129" s="13" ph="1"/>
      <c r="AQ129" s="2" ph="1"/>
      <c r="AR129" s="2" ph="1"/>
    </row>
    <row r="130" spans="5:44" ht="27.85" x14ac:dyDescent="0.45">
      <c r="E130" s="13" ph="1"/>
      <c r="F130" s="2" ph="1"/>
      <c r="G130" s="2" ph="1"/>
      <c r="AP130" s="13" ph="1"/>
      <c r="AQ130" s="2" ph="1"/>
      <c r="AR130" s="2" ph="1"/>
    </row>
    <row r="131" spans="5:44" ht="27.85" x14ac:dyDescent="0.45">
      <c r="E131" s="13" ph="1"/>
      <c r="F131" s="2" ph="1"/>
      <c r="G131" s="2" ph="1"/>
      <c r="AP131" s="13" ph="1"/>
      <c r="AQ131" s="2" ph="1"/>
      <c r="AR131" s="2" ph="1"/>
    </row>
    <row r="132" spans="5:44" ht="27.85" x14ac:dyDescent="0.45">
      <c r="E132" s="13" ph="1"/>
      <c r="F132" s="2" ph="1"/>
      <c r="G132" s="2" ph="1"/>
      <c r="AP132" s="13" ph="1"/>
      <c r="AQ132" s="2" ph="1"/>
      <c r="AR132" s="2" ph="1"/>
    </row>
    <row r="133" spans="5:44" ht="27.85" x14ac:dyDescent="0.45">
      <c r="E133" s="13" ph="1"/>
      <c r="F133" s="2" ph="1"/>
      <c r="G133" s="2" ph="1"/>
      <c r="AP133" s="13" ph="1"/>
      <c r="AQ133" s="2" ph="1"/>
      <c r="AR133" s="2" ph="1"/>
    </row>
    <row r="135" spans="5:44" ht="27.85" x14ac:dyDescent="0.45">
      <c r="E135" s="13" ph="1"/>
      <c r="F135" s="2" ph="1"/>
      <c r="G135" s="2" ph="1"/>
      <c r="AP135" s="13" ph="1"/>
      <c r="AQ135" s="2" ph="1"/>
      <c r="AR135" s="2" ph="1"/>
    </row>
    <row r="136" spans="5:44" ht="27.85" x14ac:dyDescent="0.45">
      <c r="E136" s="13" ph="1"/>
      <c r="F136" s="2" ph="1"/>
      <c r="G136" s="2" ph="1"/>
      <c r="AP136" s="13" ph="1"/>
      <c r="AQ136" s="2" ph="1"/>
      <c r="AR136" s="2" ph="1"/>
    </row>
    <row r="137" spans="5:44" ht="27.85" x14ac:dyDescent="0.45">
      <c r="E137" s="13" ph="1"/>
      <c r="F137" s="2" ph="1"/>
      <c r="G137" s="2" ph="1"/>
      <c r="AP137" s="13" ph="1"/>
      <c r="AQ137" s="2" ph="1"/>
      <c r="AR137" s="2" ph="1"/>
    </row>
    <row r="138" spans="5:44" ht="27.85" x14ac:dyDescent="0.45">
      <c r="E138" s="13" ph="1"/>
      <c r="F138" s="2" ph="1"/>
      <c r="G138" s="2" ph="1"/>
      <c r="AP138" s="13" ph="1"/>
      <c r="AQ138" s="2" ph="1"/>
      <c r="AR138" s="2" ph="1"/>
    </row>
    <row r="139" spans="5:44" ht="27.85" x14ac:dyDescent="0.45">
      <c r="E139" s="13" ph="1"/>
      <c r="F139" s="2" ph="1"/>
      <c r="G139" s="2" ph="1"/>
      <c r="AP139" s="13" ph="1"/>
      <c r="AQ139" s="2" ph="1"/>
      <c r="AR139" s="2" ph="1"/>
    </row>
    <row r="140" spans="5:44" ht="27.85" x14ac:dyDescent="0.45">
      <c r="E140" s="13" ph="1"/>
      <c r="F140" s="2" ph="1"/>
      <c r="G140" s="2" ph="1"/>
      <c r="AP140" s="13" ph="1"/>
      <c r="AQ140" s="2" ph="1"/>
      <c r="AR140" s="2" ph="1"/>
    </row>
    <row r="141" spans="5:44" ht="27.85" x14ac:dyDescent="0.45">
      <c r="E141" s="13" ph="1"/>
      <c r="F141" s="2" ph="1"/>
      <c r="G141" s="2" ph="1"/>
      <c r="AP141" s="13" ph="1"/>
      <c r="AQ141" s="2" ph="1"/>
      <c r="AR141" s="2" ph="1"/>
    </row>
    <row r="143" spans="5:44" ht="27.85" x14ac:dyDescent="0.45">
      <c r="E143" s="13" ph="1"/>
      <c r="F143" s="2" ph="1"/>
      <c r="G143" s="2" ph="1"/>
      <c r="AP143" s="13" ph="1"/>
      <c r="AQ143" s="2" ph="1"/>
      <c r="AR143" s="2" ph="1"/>
    </row>
    <row r="144" spans="5:44" ht="27.85" x14ac:dyDescent="0.45">
      <c r="E144" s="13" ph="1"/>
      <c r="F144" s="2" ph="1"/>
      <c r="G144" s="2" ph="1"/>
      <c r="AP144" s="13" ph="1"/>
      <c r="AQ144" s="2" ph="1"/>
      <c r="AR144" s="2" ph="1"/>
    </row>
    <row r="145" spans="5:44" ht="27.85" x14ac:dyDescent="0.45">
      <c r="E145" s="13" ph="1"/>
      <c r="F145" s="2" ph="1"/>
      <c r="G145" s="2" ph="1"/>
      <c r="AP145" s="13" ph="1"/>
      <c r="AQ145" s="2" ph="1"/>
      <c r="AR145" s="2" ph="1"/>
    </row>
    <row r="146" spans="5:44" ht="27.85" x14ac:dyDescent="0.45">
      <c r="E146" s="13" ph="1"/>
      <c r="F146" s="2" ph="1"/>
      <c r="G146" s="2" ph="1"/>
      <c r="AP146" s="13" ph="1"/>
      <c r="AQ146" s="2" ph="1"/>
      <c r="AR146" s="2" ph="1"/>
    </row>
    <row r="147" spans="5:44" ht="27.85" x14ac:dyDescent="0.45">
      <c r="E147" s="13" ph="1"/>
      <c r="F147" s="2" ph="1"/>
      <c r="G147" s="2" ph="1"/>
      <c r="AP147" s="13" ph="1"/>
      <c r="AQ147" s="2" ph="1"/>
      <c r="AR147" s="2" ph="1"/>
    </row>
    <row r="149" spans="5:44" ht="27.85" x14ac:dyDescent="0.45">
      <c r="E149" s="13" ph="1"/>
      <c r="F149" s="2" ph="1"/>
      <c r="G149" s="2" ph="1"/>
      <c r="AP149" s="13" ph="1"/>
      <c r="AQ149" s="2" ph="1"/>
      <c r="AR149" s="2" ph="1"/>
    </row>
    <row r="150" spans="5:44" ht="27.85" x14ac:dyDescent="0.45">
      <c r="E150" s="13" ph="1"/>
      <c r="F150" s="2" ph="1"/>
      <c r="G150" s="2" ph="1"/>
      <c r="AP150" s="13" ph="1"/>
      <c r="AQ150" s="2" ph="1"/>
      <c r="AR150" s="2" ph="1"/>
    </row>
    <row r="151" spans="5:44" ht="27.85" x14ac:dyDescent="0.45">
      <c r="E151" s="13" ph="1"/>
      <c r="F151" s="2" ph="1"/>
      <c r="G151" s="2" ph="1"/>
      <c r="AP151" s="13" ph="1"/>
      <c r="AQ151" s="2" ph="1"/>
      <c r="AR151" s="2" ph="1"/>
    </row>
    <row r="152" spans="5:44" ht="27.85" x14ac:dyDescent="0.45">
      <c r="E152" s="13" ph="1"/>
      <c r="F152" s="2" ph="1"/>
      <c r="G152" s="2" ph="1"/>
      <c r="AP152" s="13" ph="1"/>
      <c r="AQ152" s="2" ph="1"/>
      <c r="AR152" s="2" ph="1"/>
    </row>
    <row r="153" spans="5:44" ht="27.85" x14ac:dyDescent="0.45">
      <c r="E153" s="13" ph="1"/>
      <c r="F153" s="2" ph="1"/>
      <c r="G153" s="2" ph="1"/>
      <c r="AP153" s="13" ph="1"/>
      <c r="AQ153" s="2" ph="1"/>
      <c r="AR153" s="2" ph="1"/>
    </row>
    <row r="154" spans="5:44" ht="27.85" x14ac:dyDescent="0.45">
      <c r="E154" s="13" ph="1"/>
      <c r="F154" s="2" ph="1"/>
      <c r="G154" s="2" ph="1"/>
      <c r="AP154" s="13" ph="1"/>
      <c r="AQ154" s="2" ph="1"/>
      <c r="AR154" s="2" ph="1"/>
    </row>
    <row r="155" spans="5:44" ht="27.85" x14ac:dyDescent="0.45">
      <c r="E155" s="13" ph="1"/>
      <c r="F155" s="2" ph="1"/>
      <c r="G155" s="2" ph="1"/>
      <c r="AP155" s="13" ph="1"/>
      <c r="AQ155" s="2" ph="1"/>
      <c r="AR155" s="2" ph="1"/>
    </row>
    <row r="156" spans="5:44" ht="27.85" x14ac:dyDescent="0.45">
      <c r="E156" s="13" ph="1"/>
      <c r="F156" s="2" ph="1"/>
      <c r="G156" s="2" ph="1"/>
      <c r="AP156" s="13" ph="1"/>
      <c r="AQ156" s="2" ph="1"/>
      <c r="AR156" s="2" ph="1"/>
    </row>
    <row r="157" spans="5:44" ht="27.85" x14ac:dyDescent="0.45">
      <c r="E157" s="13" ph="1"/>
      <c r="F157" s="2" ph="1"/>
      <c r="G157" s="2" ph="1"/>
      <c r="AP157" s="13" ph="1"/>
      <c r="AQ157" s="2" ph="1"/>
      <c r="AR157" s="2" ph="1"/>
    </row>
    <row r="158" spans="5:44" ht="27.85" x14ac:dyDescent="0.45">
      <c r="E158" s="13" ph="1"/>
      <c r="F158" s="2" ph="1"/>
      <c r="G158" s="2" ph="1"/>
      <c r="AP158" s="13" ph="1"/>
      <c r="AQ158" s="2" ph="1"/>
      <c r="AR158" s="2" ph="1"/>
    </row>
    <row r="160" spans="5:44" ht="27.85" x14ac:dyDescent="0.45">
      <c r="E160" s="13" ph="1"/>
      <c r="F160" s="2" ph="1"/>
      <c r="G160" s="2" ph="1"/>
      <c r="AP160" s="13" ph="1"/>
      <c r="AQ160" s="2" ph="1"/>
      <c r="AR160" s="2" ph="1"/>
    </row>
    <row r="161" spans="5:44" ht="27.85" x14ac:dyDescent="0.45">
      <c r="E161" s="13" ph="1"/>
      <c r="F161" s="2" ph="1"/>
      <c r="G161" s="2" ph="1"/>
      <c r="AP161" s="13" ph="1"/>
      <c r="AQ161" s="2" ph="1"/>
      <c r="AR161" s="2" ph="1"/>
    </row>
    <row r="162" spans="5:44" ht="27.85" x14ac:dyDescent="0.45">
      <c r="E162" s="13" ph="1"/>
      <c r="F162" s="2" ph="1"/>
      <c r="G162" s="2" ph="1"/>
      <c r="AP162" s="13" ph="1"/>
      <c r="AQ162" s="2" ph="1"/>
      <c r="AR162" s="2" ph="1"/>
    </row>
    <row r="163" spans="5:44" ht="27.85" x14ac:dyDescent="0.45">
      <c r="E163" s="13" ph="1"/>
      <c r="F163" s="2" ph="1"/>
      <c r="G163" s="2" ph="1"/>
      <c r="AP163" s="13" ph="1"/>
      <c r="AQ163" s="2" ph="1"/>
      <c r="AR163" s="2" ph="1"/>
    </row>
    <row r="164" spans="5:44" ht="27.85" x14ac:dyDescent="0.45">
      <c r="E164" s="13" ph="1"/>
      <c r="F164" s="2" ph="1"/>
      <c r="G164" s="2" ph="1"/>
      <c r="AP164" s="13" ph="1"/>
      <c r="AQ164" s="2" ph="1"/>
      <c r="AR164" s="2" ph="1"/>
    </row>
    <row r="165" spans="5:44" ht="27.85" x14ac:dyDescent="0.45">
      <c r="E165" s="13" ph="1"/>
      <c r="F165" s="2" ph="1"/>
      <c r="G165" s="2" ph="1"/>
      <c r="AP165" s="13" ph="1"/>
      <c r="AQ165" s="2" ph="1"/>
      <c r="AR165" s="2" ph="1"/>
    </row>
    <row r="166" spans="5:44" ht="27.85" x14ac:dyDescent="0.45">
      <c r="E166" s="13" ph="1"/>
      <c r="F166" s="2" ph="1"/>
      <c r="G166" s="2" ph="1"/>
      <c r="AP166" s="13" ph="1"/>
      <c r="AQ166" s="2" ph="1"/>
      <c r="AR166" s="2" ph="1"/>
    </row>
    <row r="168" spans="5:44" ht="27.85" x14ac:dyDescent="0.45">
      <c r="E168" s="13" ph="1"/>
      <c r="F168" s="2" ph="1"/>
      <c r="G168" s="2" ph="1"/>
      <c r="AP168" s="13" ph="1"/>
      <c r="AQ168" s="2" ph="1"/>
      <c r="AR168" s="2" ph="1"/>
    </row>
    <row r="170" spans="5:44" ht="27.85" x14ac:dyDescent="0.45">
      <c r="E170" s="13" ph="1"/>
      <c r="F170" s="2" ph="1"/>
      <c r="G170" s="2" ph="1"/>
      <c r="AP170" s="13" ph="1"/>
      <c r="AQ170" s="2" ph="1"/>
      <c r="AR170" s="2" ph="1"/>
    </row>
    <row r="172" spans="5:44" ht="27.85" x14ac:dyDescent="0.45">
      <c r="E172" s="13" ph="1"/>
      <c r="F172" s="2" ph="1"/>
      <c r="G172" s="2" ph="1"/>
      <c r="AP172" s="13" ph="1"/>
      <c r="AQ172" s="2" ph="1"/>
      <c r="AR172" s="2" ph="1"/>
    </row>
    <row r="173" spans="5:44" ht="27.85" x14ac:dyDescent="0.45">
      <c r="E173" s="13" ph="1"/>
      <c r="F173" s="2" ph="1"/>
      <c r="G173" s="2" ph="1"/>
      <c r="AP173" s="13" ph="1"/>
      <c r="AQ173" s="2" ph="1"/>
      <c r="AR173" s="2" ph="1"/>
    </row>
    <row r="174" spans="5:44" ht="27.85" x14ac:dyDescent="0.45">
      <c r="E174" s="13" ph="1"/>
      <c r="F174" s="2" ph="1"/>
      <c r="G174" s="2" ph="1"/>
      <c r="AP174" s="13" ph="1"/>
      <c r="AQ174" s="2" ph="1"/>
      <c r="AR174" s="2" ph="1"/>
    </row>
    <row r="175" spans="5:44" ht="27.85" x14ac:dyDescent="0.45">
      <c r="E175" s="13" ph="1"/>
      <c r="F175" s="2" ph="1"/>
      <c r="G175" s="2" ph="1"/>
      <c r="AP175" s="13" ph="1"/>
      <c r="AQ175" s="2" ph="1"/>
      <c r="AR175" s="2" ph="1"/>
    </row>
    <row r="176" spans="5:44" ht="27.85" x14ac:dyDescent="0.45">
      <c r="E176" s="13" ph="1"/>
      <c r="F176" s="2" ph="1"/>
      <c r="G176" s="2" ph="1"/>
      <c r="AP176" s="13" ph="1"/>
      <c r="AQ176" s="2" ph="1"/>
      <c r="AR176" s="2" ph="1"/>
    </row>
    <row r="178" spans="5:44" ht="27.85" x14ac:dyDescent="0.45">
      <c r="E178" s="13" ph="1"/>
      <c r="F178" s="2" ph="1"/>
      <c r="G178" s="2" ph="1"/>
      <c r="AP178" s="13" ph="1"/>
      <c r="AQ178" s="2" ph="1"/>
      <c r="AR178" s="2" ph="1"/>
    </row>
    <row r="179" spans="5:44" ht="27.85" x14ac:dyDescent="0.45">
      <c r="E179" s="13" ph="1"/>
      <c r="F179" s="2" ph="1"/>
      <c r="G179" s="2" ph="1"/>
      <c r="AP179" s="13" ph="1"/>
      <c r="AQ179" s="2" ph="1"/>
      <c r="AR179" s="2" ph="1"/>
    </row>
    <row r="180" spans="5:44" ht="27.85" x14ac:dyDescent="0.45">
      <c r="E180" s="13" ph="1"/>
      <c r="F180" s="2" ph="1"/>
      <c r="G180" s="2" ph="1"/>
      <c r="AP180" s="13" ph="1"/>
      <c r="AQ180" s="2" ph="1"/>
      <c r="AR180" s="2" ph="1"/>
    </row>
    <row r="181" spans="5:44" ht="27.85" x14ac:dyDescent="0.45">
      <c r="E181" s="13" ph="1"/>
      <c r="F181" s="2" ph="1"/>
      <c r="G181" s="2" ph="1"/>
      <c r="AP181" s="13" ph="1"/>
      <c r="AQ181" s="2" ph="1"/>
      <c r="AR181" s="2" ph="1"/>
    </row>
    <row r="182" spans="5:44" ht="27.85" x14ac:dyDescent="0.45">
      <c r="E182" s="13" ph="1"/>
      <c r="F182" s="2" ph="1"/>
      <c r="G182" s="2" ph="1"/>
      <c r="AP182" s="13" ph="1"/>
      <c r="AQ182" s="2" ph="1"/>
      <c r="AR182" s="2" ph="1"/>
    </row>
    <row r="183" spans="5:44" ht="27.85" x14ac:dyDescent="0.45">
      <c r="E183" s="13" ph="1"/>
      <c r="F183" s="2" ph="1"/>
      <c r="G183" s="2" ph="1"/>
      <c r="AP183" s="13" ph="1"/>
      <c r="AQ183" s="2" ph="1"/>
      <c r="AR183" s="2" ph="1"/>
    </row>
    <row r="184" spans="5:44" ht="27.85" x14ac:dyDescent="0.45">
      <c r="E184" s="13" ph="1"/>
      <c r="F184" s="2" ph="1"/>
      <c r="G184" s="2" ph="1"/>
      <c r="AP184" s="13" ph="1"/>
      <c r="AQ184" s="2" ph="1"/>
      <c r="AR184" s="2" ph="1"/>
    </row>
    <row r="186" spans="5:44" ht="27.85" x14ac:dyDescent="0.45">
      <c r="E186" s="13" ph="1"/>
      <c r="F186" s="2" ph="1"/>
      <c r="G186" s="2" ph="1"/>
      <c r="AP186" s="13" ph="1"/>
      <c r="AQ186" s="2" ph="1"/>
      <c r="AR186" s="2" ph="1"/>
    </row>
    <row r="188" spans="5:44" ht="27.85" x14ac:dyDescent="0.45">
      <c r="E188" s="13" ph="1"/>
      <c r="F188" s="2" ph="1"/>
      <c r="G188" s="2" ph="1"/>
      <c r="AP188" s="13" ph="1"/>
      <c r="AQ188" s="2" ph="1"/>
      <c r="AR188" s="2" ph="1"/>
    </row>
    <row r="189" spans="5:44" ht="27.85" x14ac:dyDescent="0.45">
      <c r="E189" s="13" ph="1"/>
      <c r="F189" s="2" ph="1"/>
      <c r="G189" s="2" ph="1"/>
      <c r="AP189" s="13" ph="1"/>
      <c r="AQ189" s="2" ph="1"/>
      <c r="AR189" s="2" ph="1"/>
    </row>
    <row r="190" spans="5:44" ht="27.85" x14ac:dyDescent="0.45">
      <c r="E190" s="13" ph="1"/>
      <c r="F190" s="2" ph="1"/>
      <c r="G190" s="2" ph="1"/>
      <c r="AP190" s="13" ph="1"/>
      <c r="AQ190" s="2" ph="1"/>
      <c r="AR190" s="2" ph="1"/>
    </row>
    <row r="191" spans="5:44" ht="27.85" x14ac:dyDescent="0.45">
      <c r="E191" s="13" ph="1"/>
      <c r="F191" s="2" ph="1"/>
      <c r="G191" s="2" ph="1"/>
      <c r="AP191" s="13" ph="1"/>
      <c r="AQ191" s="2" ph="1"/>
      <c r="AR191" s="2" ph="1"/>
    </row>
    <row r="192" spans="5:44" ht="27.85" x14ac:dyDescent="0.45">
      <c r="E192" s="13" ph="1"/>
      <c r="F192" s="2" ph="1"/>
      <c r="G192" s="2" ph="1"/>
      <c r="AP192" s="13" ph="1"/>
      <c r="AQ192" s="2" ph="1"/>
      <c r="AR192" s="2" ph="1"/>
    </row>
    <row r="194" spans="5:44" ht="27.85" x14ac:dyDescent="0.45">
      <c r="E194" s="13" ph="1"/>
      <c r="F194" s="2" ph="1"/>
      <c r="G194" s="2" ph="1"/>
      <c r="AP194" s="13" ph="1"/>
      <c r="AQ194" s="2" ph="1"/>
      <c r="AR194" s="2" ph="1"/>
    </row>
    <row r="195" spans="5:44" ht="27.85" x14ac:dyDescent="0.45">
      <c r="E195" s="13" ph="1"/>
      <c r="F195" s="2" ph="1"/>
      <c r="G195" s="2" ph="1"/>
      <c r="AP195" s="13" ph="1"/>
      <c r="AQ195" s="2" ph="1"/>
      <c r="AR195" s="2" ph="1"/>
    </row>
    <row r="196" spans="5:44" ht="27.85" x14ac:dyDescent="0.45">
      <c r="E196" s="13" ph="1"/>
      <c r="F196" s="2" ph="1"/>
      <c r="G196" s="2" ph="1"/>
      <c r="AP196" s="13" ph="1"/>
      <c r="AQ196" s="2" ph="1"/>
      <c r="AR196" s="2" ph="1"/>
    </row>
    <row r="197" spans="5:44" ht="27.85" x14ac:dyDescent="0.45">
      <c r="E197" s="13" ph="1"/>
      <c r="F197" s="2" ph="1"/>
      <c r="G197" s="2" ph="1"/>
      <c r="AP197" s="13" ph="1"/>
      <c r="AQ197" s="2" ph="1"/>
      <c r="AR197" s="2" ph="1"/>
    </row>
    <row r="198" spans="5:44" ht="27.85" x14ac:dyDescent="0.45">
      <c r="E198" s="13" ph="1"/>
      <c r="F198" s="2" ph="1"/>
      <c r="G198" s="2" ph="1"/>
      <c r="AP198" s="13" ph="1"/>
      <c r="AQ198" s="2" ph="1"/>
      <c r="AR198" s="2" ph="1"/>
    </row>
    <row r="199" spans="5:44" ht="27.85" x14ac:dyDescent="0.45">
      <c r="E199" s="13" ph="1"/>
      <c r="F199" s="2" ph="1"/>
      <c r="G199" s="2" ph="1"/>
      <c r="AP199" s="13" ph="1"/>
      <c r="AQ199" s="2" ph="1"/>
      <c r="AR199" s="2" ph="1"/>
    </row>
    <row r="200" spans="5:44" ht="27.85" x14ac:dyDescent="0.45">
      <c r="E200" s="13" ph="1"/>
      <c r="F200" s="2" ph="1"/>
      <c r="G200" s="2" ph="1"/>
      <c r="AP200" s="13" ph="1"/>
      <c r="AQ200" s="2" ph="1"/>
      <c r="AR200" s="2" ph="1"/>
    </row>
    <row r="202" spans="5:44" ht="27.85" x14ac:dyDescent="0.45">
      <c r="E202" s="13" ph="1"/>
      <c r="F202" s="2" ph="1"/>
      <c r="G202" s="2" ph="1"/>
      <c r="AP202" s="13" ph="1"/>
      <c r="AQ202" s="2" ph="1"/>
      <c r="AR202" s="2" ph="1"/>
    </row>
    <row r="203" spans="5:44" ht="27.85" x14ac:dyDescent="0.45">
      <c r="E203" s="13" ph="1"/>
      <c r="F203" s="2" ph="1"/>
      <c r="G203" s="2" ph="1"/>
      <c r="AP203" s="13" ph="1"/>
      <c r="AQ203" s="2" ph="1"/>
      <c r="AR203" s="2" ph="1"/>
    </row>
    <row r="204" spans="5:44" ht="27.85" x14ac:dyDescent="0.45">
      <c r="E204" s="13" ph="1"/>
      <c r="F204" s="2" ph="1"/>
      <c r="G204" s="2" ph="1"/>
      <c r="AP204" s="13" ph="1"/>
      <c r="AQ204" s="2" ph="1"/>
      <c r="AR204" s="2" ph="1"/>
    </row>
    <row r="205" spans="5:44" ht="27.85" x14ac:dyDescent="0.45">
      <c r="E205" s="13" ph="1"/>
      <c r="F205" s="2" ph="1"/>
      <c r="G205" s="2" ph="1"/>
      <c r="AP205" s="13" ph="1"/>
      <c r="AQ205" s="2" ph="1"/>
      <c r="AR205" s="2" ph="1"/>
    </row>
    <row r="206" spans="5:44" ht="27.85" x14ac:dyDescent="0.45">
      <c r="E206" s="13" ph="1"/>
      <c r="F206" s="2" ph="1"/>
      <c r="G206" s="2" ph="1"/>
      <c r="AP206" s="13" ph="1"/>
      <c r="AQ206" s="2" ph="1"/>
      <c r="AR206" s="2" ph="1"/>
    </row>
    <row r="208" spans="5:44" ht="27.85" x14ac:dyDescent="0.45">
      <c r="E208" s="13" ph="1"/>
      <c r="F208" s="2" ph="1"/>
      <c r="G208" s="2" ph="1"/>
      <c r="AP208" s="13" ph="1"/>
      <c r="AQ208" s="2" ph="1"/>
      <c r="AR208" s="2" ph="1"/>
    </row>
    <row r="209" spans="5:44" ht="27.85" x14ac:dyDescent="0.45">
      <c r="E209" s="13" ph="1"/>
      <c r="F209" s="2" ph="1"/>
      <c r="G209" s="2" ph="1"/>
      <c r="AP209" s="13" ph="1"/>
      <c r="AQ209" s="2" ph="1"/>
      <c r="AR209" s="2" ph="1"/>
    </row>
    <row r="210" spans="5:44" ht="27.85" x14ac:dyDescent="0.45">
      <c r="E210" s="13" ph="1"/>
      <c r="F210" s="2" ph="1"/>
      <c r="G210" s="2" ph="1"/>
      <c r="AP210" s="13" ph="1"/>
      <c r="AQ210" s="2" ph="1"/>
      <c r="AR210" s="2" ph="1"/>
    </row>
    <row r="211" spans="5:44" ht="27.85" x14ac:dyDescent="0.45">
      <c r="E211" s="13" ph="1"/>
      <c r="F211" s="2" ph="1"/>
      <c r="G211" s="2" ph="1"/>
      <c r="AP211" s="13" ph="1"/>
      <c r="AQ211" s="2" ph="1"/>
      <c r="AR211" s="2" ph="1"/>
    </row>
    <row r="212" spans="5:44" ht="27.85" x14ac:dyDescent="0.45">
      <c r="E212" s="13" ph="1"/>
      <c r="F212" s="2" ph="1"/>
      <c r="G212" s="2" ph="1"/>
      <c r="AP212" s="13" ph="1"/>
      <c r="AQ212" s="2" ph="1"/>
      <c r="AR212" s="2" ph="1"/>
    </row>
    <row r="213" spans="5:44" ht="27.85" x14ac:dyDescent="0.45">
      <c r="E213" s="13" ph="1"/>
      <c r="F213" s="2" ph="1"/>
      <c r="G213" s="2" ph="1"/>
      <c r="AP213" s="13" ph="1"/>
      <c r="AQ213" s="2" ph="1"/>
      <c r="AR213" s="2" ph="1"/>
    </row>
    <row r="214" spans="5:44" ht="27.85" x14ac:dyDescent="0.45">
      <c r="E214" s="13" ph="1"/>
      <c r="F214" s="2" ph="1"/>
      <c r="G214" s="2" ph="1"/>
      <c r="AP214" s="13" ph="1"/>
      <c r="AQ214" s="2" ph="1"/>
      <c r="AR214" s="2" ph="1"/>
    </row>
    <row r="215" spans="5:44" ht="27.85" x14ac:dyDescent="0.45">
      <c r="E215" s="13" ph="1"/>
      <c r="F215" s="2" ph="1"/>
      <c r="G215" s="2" ph="1"/>
      <c r="AP215" s="13" ph="1"/>
      <c r="AQ215" s="2" ph="1"/>
      <c r="AR215" s="2" ph="1"/>
    </row>
    <row r="216" spans="5:44" ht="27.85" x14ac:dyDescent="0.45">
      <c r="E216" s="13" ph="1"/>
      <c r="F216" s="2" ph="1"/>
      <c r="G216" s="2" ph="1"/>
      <c r="AP216" s="13" ph="1"/>
      <c r="AQ216" s="2" ph="1"/>
      <c r="AR216" s="2" ph="1"/>
    </row>
    <row r="217" spans="5:44" ht="27.85" x14ac:dyDescent="0.45">
      <c r="E217" s="13" ph="1"/>
      <c r="F217" s="2" ph="1"/>
      <c r="G217" s="2" ph="1"/>
      <c r="AP217" s="13" ph="1"/>
      <c r="AQ217" s="2" ph="1"/>
      <c r="AR217" s="2" ph="1"/>
    </row>
    <row r="219" spans="5:44" ht="27.85" x14ac:dyDescent="0.45">
      <c r="E219" s="13" ph="1"/>
      <c r="F219" s="2" ph="1"/>
      <c r="G219" s="2" ph="1"/>
      <c r="AP219" s="13" ph="1"/>
      <c r="AQ219" s="2" ph="1"/>
      <c r="AR219" s="2" ph="1"/>
    </row>
    <row r="220" spans="5:44" ht="27.85" x14ac:dyDescent="0.45">
      <c r="E220" s="13" ph="1"/>
      <c r="F220" s="2" ph="1"/>
      <c r="G220" s="2" ph="1"/>
      <c r="AP220" s="13" ph="1"/>
      <c r="AQ220" s="2" ph="1"/>
      <c r="AR220" s="2" ph="1"/>
    </row>
    <row r="221" spans="5:44" ht="27.85" x14ac:dyDescent="0.45">
      <c r="E221" s="13" ph="1"/>
      <c r="F221" s="2" ph="1"/>
      <c r="G221" s="2" ph="1"/>
      <c r="AP221" s="13" ph="1"/>
      <c r="AQ221" s="2" ph="1"/>
      <c r="AR221" s="2" ph="1"/>
    </row>
    <row r="222" spans="5:44" ht="27.85" x14ac:dyDescent="0.45">
      <c r="E222" s="13" ph="1"/>
      <c r="F222" s="2" ph="1"/>
      <c r="G222" s="2" ph="1"/>
      <c r="AP222" s="13" ph="1"/>
      <c r="AQ222" s="2" ph="1"/>
      <c r="AR222" s="2" ph="1"/>
    </row>
    <row r="224" spans="5:44" ht="27.85" x14ac:dyDescent="0.45">
      <c r="E224" s="13" ph="1"/>
      <c r="F224" s="2" ph="1"/>
      <c r="G224" s="2" ph="1"/>
      <c r="AP224" s="13" ph="1"/>
      <c r="AQ224" s="2" ph="1"/>
      <c r="AR224" s="2" ph="1"/>
    </row>
    <row r="225" spans="5:44" ht="27.85" x14ac:dyDescent="0.45">
      <c r="E225" s="13" ph="1"/>
      <c r="F225" s="2" ph="1"/>
      <c r="G225" s="2" ph="1"/>
      <c r="AP225" s="13" ph="1"/>
      <c r="AQ225" s="2" ph="1"/>
      <c r="AR225" s="2" ph="1"/>
    </row>
    <row r="226" spans="5:44" ht="27.85" x14ac:dyDescent="0.45">
      <c r="E226" s="13" ph="1"/>
      <c r="F226" s="2" ph="1"/>
      <c r="G226" s="2" ph="1"/>
      <c r="AP226" s="13" ph="1"/>
      <c r="AQ226" s="2" ph="1"/>
      <c r="AR226" s="2" ph="1"/>
    </row>
    <row r="227" spans="5:44" ht="27.85" x14ac:dyDescent="0.45">
      <c r="E227" s="13" ph="1"/>
      <c r="F227" s="2" ph="1"/>
      <c r="G227" s="2" ph="1"/>
      <c r="AP227" s="13" ph="1"/>
      <c r="AQ227" s="2" ph="1"/>
      <c r="AR227" s="2" ph="1"/>
    </row>
    <row r="228" spans="5:44" ht="27.85" x14ac:dyDescent="0.45">
      <c r="E228" s="13" ph="1"/>
      <c r="F228" s="2" ph="1"/>
      <c r="G228" s="2" ph="1"/>
      <c r="AP228" s="13" ph="1"/>
      <c r="AQ228" s="2" ph="1"/>
      <c r="AR228" s="2" ph="1"/>
    </row>
    <row r="229" spans="5:44" ht="27.85" x14ac:dyDescent="0.45">
      <c r="E229" s="13" ph="1"/>
      <c r="F229" s="2" ph="1"/>
      <c r="G229" s="2" ph="1"/>
      <c r="AP229" s="13" ph="1"/>
      <c r="AQ229" s="2" ph="1"/>
      <c r="AR229" s="2" ph="1"/>
    </row>
    <row r="231" spans="5:44" ht="27.85" x14ac:dyDescent="0.45">
      <c r="E231" s="13" ph="1"/>
      <c r="F231" s="2" ph="1"/>
      <c r="G231" s="2" ph="1"/>
      <c r="AP231" s="13" ph="1"/>
      <c r="AQ231" s="2" ph="1"/>
      <c r="AR231" s="2" ph="1"/>
    </row>
    <row r="232" spans="5:44" ht="27.85" x14ac:dyDescent="0.45">
      <c r="E232" s="13" ph="1"/>
      <c r="F232" s="2" ph="1"/>
      <c r="G232" s="2" ph="1"/>
      <c r="AP232" s="13" ph="1"/>
      <c r="AQ232" s="2" ph="1"/>
      <c r="AR232" s="2" ph="1"/>
    </row>
    <row r="233" spans="5:44" ht="27.85" x14ac:dyDescent="0.45">
      <c r="E233" s="13" ph="1"/>
      <c r="F233" s="2" ph="1"/>
      <c r="G233" s="2" ph="1"/>
      <c r="AP233" s="13" ph="1"/>
      <c r="AQ233" s="2" ph="1"/>
      <c r="AR233" s="2" ph="1"/>
    </row>
    <row r="234" spans="5:44" ht="27.85" x14ac:dyDescent="0.45">
      <c r="E234" s="13" ph="1"/>
      <c r="F234" s="2" ph="1"/>
      <c r="G234" s="2" ph="1"/>
      <c r="AP234" s="13" ph="1"/>
      <c r="AQ234" s="2" ph="1"/>
      <c r="AR234" s="2" ph="1"/>
    </row>
    <row r="235" spans="5:44" ht="27.85" x14ac:dyDescent="0.45">
      <c r="E235" s="13" ph="1"/>
      <c r="F235" s="2" ph="1"/>
      <c r="G235" s="2" ph="1"/>
      <c r="AP235" s="13" ph="1"/>
      <c r="AQ235" s="2" ph="1"/>
      <c r="AR235" s="2" ph="1"/>
    </row>
    <row r="236" spans="5:44" ht="27.85" x14ac:dyDescent="0.45">
      <c r="E236" s="13" ph="1"/>
      <c r="F236" s="2" ph="1"/>
      <c r="G236" s="2" ph="1"/>
      <c r="AP236" s="13" ph="1"/>
      <c r="AQ236" s="2" ph="1"/>
      <c r="AR236" s="2" ph="1"/>
    </row>
    <row r="237" spans="5:44" ht="27.85" x14ac:dyDescent="0.45">
      <c r="E237" s="13" ph="1"/>
      <c r="F237" s="2" ph="1"/>
      <c r="G237" s="2" ph="1"/>
      <c r="AP237" s="13" ph="1"/>
      <c r="AQ237" s="2" ph="1"/>
      <c r="AR237" s="2" ph="1"/>
    </row>
    <row r="238" spans="5:44" ht="27.85" x14ac:dyDescent="0.45">
      <c r="E238" s="13" ph="1"/>
      <c r="F238" s="2" ph="1"/>
      <c r="G238" s="2" ph="1"/>
      <c r="AP238" s="13" ph="1"/>
      <c r="AQ238" s="2" ph="1"/>
      <c r="AR238" s="2" ph="1"/>
    </row>
    <row r="239" spans="5:44" ht="27.85" x14ac:dyDescent="0.45">
      <c r="E239" s="13" ph="1"/>
      <c r="F239" s="2" ph="1"/>
      <c r="G239" s="2" ph="1"/>
      <c r="AP239" s="13" ph="1"/>
      <c r="AQ239" s="2" ph="1"/>
      <c r="AR239" s="2" ph="1"/>
    </row>
    <row r="240" spans="5:44" ht="27.85" x14ac:dyDescent="0.45">
      <c r="E240" s="13" ph="1"/>
      <c r="F240" s="2" ph="1"/>
      <c r="G240" s="2" ph="1"/>
      <c r="AP240" s="13" ph="1"/>
      <c r="AQ240" s="2" ph="1"/>
      <c r="AR240" s="2" ph="1"/>
    </row>
    <row r="241" spans="5:44" ht="27.85" x14ac:dyDescent="0.45">
      <c r="E241" s="13" ph="1"/>
      <c r="F241" s="2" ph="1"/>
      <c r="G241" s="2" ph="1"/>
      <c r="AP241" s="13" ph="1"/>
      <c r="AQ241" s="2" ph="1"/>
      <c r="AR241" s="2" ph="1"/>
    </row>
    <row r="242" spans="5:44" ht="27.85" x14ac:dyDescent="0.45">
      <c r="E242" s="13" ph="1"/>
      <c r="F242" s="2" ph="1"/>
      <c r="G242" s="2" ph="1"/>
      <c r="AP242" s="13" ph="1"/>
      <c r="AQ242" s="2" ph="1"/>
      <c r="AR242" s="2" ph="1"/>
    </row>
    <row r="243" spans="5:44" ht="27.85" x14ac:dyDescent="0.45">
      <c r="E243" s="13" ph="1"/>
      <c r="F243" s="2" ph="1"/>
      <c r="G243" s="2" ph="1"/>
      <c r="AP243" s="13" ph="1"/>
      <c r="AQ243" s="2" ph="1"/>
      <c r="AR243" s="2" ph="1"/>
    </row>
    <row r="244" spans="5:44" ht="27.85" x14ac:dyDescent="0.45">
      <c r="E244" s="13" ph="1"/>
      <c r="F244" s="2" ph="1"/>
      <c r="G244" s="2" ph="1"/>
      <c r="AP244" s="13" ph="1"/>
      <c r="AQ244" s="2" ph="1"/>
      <c r="AR244" s="2" ph="1"/>
    </row>
    <row r="245" spans="5:44" ht="27.85" x14ac:dyDescent="0.45">
      <c r="E245" s="13" ph="1"/>
      <c r="F245" s="2" ph="1"/>
      <c r="G245" s="2" ph="1"/>
      <c r="AP245" s="13" ph="1"/>
      <c r="AQ245" s="2" ph="1"/>
      <c r="AR245" s="2" ph="1"/>
    </row>
    <row r="246" spans="5:44" ht="27.85" x14ac:dyDescent="0.45">
      <c r="E246" s="13" ph="1"/>
      <c r="F246" s="2" ph="1"/>
      <c r="G246" s="2" ph="1"/>
      <c r="AP246" s="13" ph="1"/>
      <c r="AQ246" s="2" ph="1"/>
      <c r="AR246" s="2" ph="1"/>
    </row>
    <row r="247" spans="5:44" ht="27.85" x14ac:dyDescent="0.45">
      <c r="E247" s="13" ph="1"/>
      <c r="F247" s="2" ph="1"/>
      <c r="G247" s="2" ph="1"/>
      <c r="AP247" s="13" ph="1"/>
      <c r="AQ247" s="2" ph="1"/>
      <c r="AR247" s="2" ph="1"/>
    </row>
    <row r="248" spans="5:44" ht="27.85" x14ac:dyDescent="0.45">
      <c r="E248" s="13" ph="1"/>
      <c r="F248" s="2" ph="1"/>
      <c r="G248" s="2" ph="1"/>
      <c r="AP248" s="13" ph="1"/>
      <c r="AQ248" s="2" ph="1"/>
      <c r="AR248" s="2" ph="1"/>
    </row>
    <row r="249" spans="5:44" ht="27.85" x14ac:dyDescent="0.45">
      <c r="E249" s="13" ph="1"/>
      <c r="F249" s="2" ph="1"/>
      <c r="G249" s="2" ph="1"/>
      <c r="AP249" s="13" ph="1"/>
      <c r="AQ249" s="2" ph="1"/>
      <c r="AR249" s="2" ph="1"/>
    </row>
    <row r="250" spans="5:44" ht="27.85" x14ac:dyDescent="0.45">
      <c r="E250" s="13" ph="1"/>
      <c r="F250" s="2" ph="1"/>
      <c r="G250" s="2" ph="1"/>
      <c r="AP250" s="13" ph="1"/>
      <c r="AQ250" s="2" ph="1"/>
      <c r="AR250" s="2" ph="1"/>
    </row>
    <row r="251" spans="5:44" ht="27.85" x14ac:dyDescent="0.45">
      <c r="E251" s="13" ph="1"/>
      <c r="F251" s="2" ph="1"/>
      <c r="G251" s="2" ph="1"/>
      <c r="AP251" s="13" ph="1"/>
      <c r="AQ251" s="2" ph="1"/>
      <c r="AR251" s="2" ph="1"/>
    </row>
    <row r="252" spans="5:44" ht="27.85" x14ac:dyDescent="0.45">
      <c r="E252" s="13" ph="1"/>
      <c r="F252" s="2" ph="1"/>
      <c r="G252" s="2" ph="1"/>
      <c r="AP252" s="13" ph="1"/>
      <c r="AQ252" s="2" ph="1"/>
      <c r="AR252" s="2" ph="1"/>
    </row>
    <row r="253" spans="5:44" ht="27.85" x14ac:dyDescent="0.45">
      <c r="E253" s="13" ph="1"/>
      <c r="F253" s="2" ph="1"/>
      <c r="G253" s="2" ph="1"/>
      <c r="AP253" s="13" ph="1"/>
      <c r="AQ253" s="2" ph="1"/>
      <c r="AR253" s="2" ph="1"/>
    </row>
    <row r="254" spans="5:44" ht="27.85" x14ac:dyDescent="0.45">
      <c r="E254" s="13" ph="1"/>
      <c r="F254" s="2" ph="1"/>
      <c r="G254" s="2" ph="1"/>
      <c r="AP254" s="13" ph="1"/>
      <c r="AQ254" s="2" ph="1"/>
      <c r="AR254" s="2" ph="1"/>
    </row>
    <row r="255" spans="5:44" ht="27.85" x14ac:dyDescent="0.45">
      <c r="E255" s="13" ph="1"/>
      <c r="F255" s="2" ph="1"/>
      <c r="G255" s="2" ph="1"/>
      <c r="AP255" s="13" ph="1"/>
      <c r="AQ255" s="2" ph="1"/>
      <c r="AR255" s="2" ph="1"/>
    </row>
    <row r="257" spans="5:44" ht="27.85" x14ac:dyDescent="0.45">
      <c r="E257" s="13" ph="1"/>
      <c r="F257" s="2" ph="1"/>
      <c r="G257" s="2" ph="1"/>
      <c r="AP257" s="13" ph="1"/>
      <c r="AQ257" s="2" ph="1"/>
      <c r="AR257" s="2" ph="1"/>
    </row>
    <row r="258" spans="5:44" ht="27.85" x14ac:dyDescent="0.45">
      <c r="E258" s="13" ph="1"/>
      <c r="F258" s="2" ph="1"/>
      <c r="G258" s="2" ph="1"/>
      <c r="AP258" s="13" ph="1"/>
      <c r="AQ258" s="2" ph="1"/>
      <c r="AR258" s="2" ph="1"/>
    </row>
    <row r="259" spans="5:44" ht="27.85" x14ac:dyDescent="0.45">
      <c r="E259" s="13" ph="1"/>
      <c r="F259" s="2" ph="1"/>
      <c r="G259" s="2" ph="1"/>
      <c r="AP259" s="13" ph="1"/>
      <c r="AQ259" s="2" ph="1"/>
      <c r="AR259" s="2" ph="1"/>
    </row>
    <row r="260" spans="5:44" ht="27.85" x14ac:dyDescent="0.45">
      <c r="E260" s="13" ph="1"/>
      <c r="F260" s="2" ph="1"/>
      <c r="G260" s="2" ph="1"/>
      <c r="AP260" s="13" ph="1"/>
      <c r="AQ260" s="2" ph="1"/>
      <c r="AR260" s="2" ph="1"/>
    </row>
    <row r="262" spans="5:44" ht="27.85" x14ac:dyDescent="0.45">
      <c r="E262" s="13" ph="1"/>
      <c r="F262" s="2" ph="1"/>
      <c r="G262" s="2" ph="1"/>
      <c r="AP262" s="13" ph="1"/>
      <c r="AQ262" s="2" ph="1"/>
      <c r="AR262" s="2" ph="1"/>
    </row>
    <row r="263" spans="5:44" ht="27.85" x14ac:dyDescent="0.45">
      <c r="E263" s="13" ph="1"/>
      <c r="F263" s="2" ph="1"/>
      <c r="G263" s="2" ph="1"/>
      <c r="AP263" s="13" ph="1"/>
      <c r="AQ263" s="2" ph="1"/>
      <c r="AR263" s="2" ph="1"/>
    </row>
    <row r="264" spans="5:44" ht="27.85" x14ac:dyDescent="0.45">
      <c r="E264" s="13" ph="1"/>
      <c r="F264" s="2" ph="1"/>
      <c r="G264" s="2" ph="1"/>
      <c r="AP264" s="13" ph="1"/>
      <c r="AQ264" s="2" ph="1"/>
      <c r="AR264" s="2" ph="1"/>
    </row>
    <row r="265" spans="5:44" ht="27.85" x14ac:dyDescent="0.45">
      <c r="E265" s="13" ph="1"/>
      <c r="F265" s="2" ph="1"/>
      <c r="G265" s="2" ph="1"/>
      <c r="AP265" s="13" ph="1"/>
      <c r="AQ265" s="2" ph="1"/>
      <c r="AR265" s="2" ph="1"/>
    </row>
    <row r="266" spans="5:44" ht="27.85" x14ac:dyDescent="0.45">
      <c r="E266" s="13" ph="1"/>
      <c r="F266" s="2" ph="1"/>
      <c r="G266" s="2" ph="1"/>
      <c r="AP266" s="13" ph="1"/>
      <c r="AQ266" s="2" ph="1"/>
      <c r="AR266" s="2" ph="1"/>
    </row>
    <row r="267" spans="5:44" ht="27.85" x14ac:dyDescent="0.45">
      <c r="E267" s="13" ph="1"/>
      <c r="F267" s="2" ph="1"/>
      <c r="G267" s="2" ph="1"/>
      <c r="AP267" s="13" ph="1"/>
      <c r="AQ267" s="2" ph="1"/>
      <c r="AR267" s="2" ph="1"/>
    </row>
    <row r="269" spans="5:44" ht="27.85" x14ac:dyDescent="0.45">
      <c r="E269" s="13" ph="1"/>
      <c r="F269" s="2" ph="1"/>
      <c r="G269" s="2" ph="1"/>
      <c r="AP269" s="13" ph="1"/>
      <c r="AQ269" s="2" ph="1"/>
      <c r="AR269" s="2" ph="1"/>
    </row>
    <row r="270" spans="5:44" ht="27.85" x14ac:dyDescent="0.45">
      <c r="E270" s="13" ph="1"/>
      <c r="F270" s="2" ph="1"/>
      <c r="G270" s="2" ph="1"/>
      <c r="AP270" s="13" ph="1"/>
      <c r="AQ270" s="2" ph="1"/>
      <c r="AR270" s="2" ph="1"/>
    </row>
    <row r="271" spans="5:44" ht="27.85" x14ac:dyDescent="0.45">
      <c r="E271" s="13" ph="1"/>
      <c r="F271" s="2" ph="1"/>
      <c r="G271" s="2" ph="1"/>
      <c r="AP271" s="13" ph="1"/>
      <c r="AQ271" s="2" ph="1"/>
      <c r="AR271" s="2" ph="1"/>
    </row>
    <row r="272" spans="5:44" ht="27.85" x14ac:dyDescent="0.45">
      <c r="E272" s="13" ph="1"/>
      <c r="F272" s="2" ph="1"/>
      <c r="G272" s="2" ph="1"/>
      <c r="AP272" s="13" ph="1"/>
      <c r="AQ272" s="2" ph="1"/>
      <c r="AR272" s="2" ph="1"/>
    </row>
    <row r="273" spans="5:44" ht="27.85" x14ac:dyDescent="0.45">
      <c r="E273" s="13" ph="1"/>
      <c r="F273" s="2" ph="1"/>
      <c r="G273" s="2" ph="1"/>
      <c r="AP273" s="13" ph="1"/>
      <c r="AQ273" s="2" ph="1"/>
      <c r="AR273" s="2" ph="1"/>
    </row>
    <row r="274" spans="5:44" ht="27.85" x14ac:dyDescent="0.45">
      <c r="E274" s="13" ph="1"/>
      <c r="F274" s="2" ph="1"/>
      <c r="G274" s="2" ph="1"/>
      <c r="AP274" s="13" ph="1"/>
      <c r="AQ274" s="2" ph="1"/>
      <c r="AR274" s="2" ph="1"/>
    </row>
    <row r="275" spans="5:44" ht="27.85" x14ac:dyDescent="0.45">
      <c r="E275" s="13" ph="1"/>
      <c r="F275" s="2" ph="1"/>
      <c r="G275" s="2" ph="1"/>
      <c r="AP275" s="13" ph="1"/>
      <c r="AQ275" s="2" ph="1"/>
      <c r="AR275" s="2" ph="1"/>
    </row>
    <row r="276" spans="5:44" ht="27.85" x14ac:dyDescent="0.45">
      <c r="E276" s="13" ph="1"/>
      <c r="F276" s="2" ph="1"/>
      <c r="G276" s="2" ph="1"/>
      <c r="AP276" s="13" ph="1"/>
      <c r="AQ276" s="2" ph="1"/>
      <c r="AR276" s="2" ph="1"/>
    </row>
    <row r="277" spans="5:44" ht="27.85" x14ac:dyDescent="0.45">
      <c r="E277" s="13" ph="1"/>
      <c r="F277" s="2" ph="1"/>
      <c r="G277" s="2" ph="1"/>
      <c r="AP277" s="13" ph="1"/>
      <c r="AQ277" s="2" ph="1"/>
      <c r="AR277" s="2" ph="1"/>
    </row>
    <row r="278" spans="5:44" ht="27.85" x14ac:dyDescent="0.45">
      <c r="E278" s="13" ph="1"/>
      <c r="F278" s="2" ph="1"/>
      <c r="G278" s="2" ph="1"/>
      <c r="AP278" s="13" ph="1"/>
      <c r="AQ278" s="2" ph="1"/>
      <c r="AR278" s="2" ph="1"/>
    </row>
    <row r="279" spans="5:44" ht="27.85" x14ac:dyDescent="0.45">
      <c r="E279" s="13" ph="1"/>
      <c r="F279" s="2" ph="1"/>
      <c r="G279" s="2" ph="1"/>
      <c r="AP279" s="13" ph="1"/>
      <c r="AQ279" s="2" ph="1"/>
      <c r="AR279" s="2" ph="1"/>
    </row>
    <row r="280" spans="5:44" ht="27.85" x14ac:dyDescent="0.45">
      <c r="E280" s="13" ph="1"/>
      <c r="F280" s="2" ph="1"/>
      <c r="G280" s="2" ph="1"/>
      <c r="AP280" s="13" ph="1"/>
      <c r="AQ280" s="2" ph="1"/>
      <c r="AR280" s="2" ph="1"/>
    </row>
    <row r="281" spans="5:44" ht="27.85" x14ac:dyDescent="0.45">
      <c r="E281" s="13" ph="1"/>
      <c r="F281" s="2" ph="1"/>
      <c r="G281" s="2" ph="1"/>
      <c r="AP281" s="13" ph="1"/>
      <c r="AQ281" s="2" ph="1"/>
      <c r="AR281" s="2" ph="1"/>
    </row>
    <row r="282" spans="5:44" ht="27.85" x14ac:dyDescent="0.45">
      <c r="E282" s="13" ph="1"/>
      <c r="F282" s="2" ph="1"/>
      <c r="G282" s="2" ph="1"/>
      <c r="AP282" s="13" ph="1"/>
      <c r="AQ282" s="2" ph="1"/>
      <c r="AR282" s="2" ph="1"/>
    </row>
    <row r="283" spans="5:44" ht="27.85" x14ac:dyDescent="0.45">
      <c r="E283" s="13" ph="1"/>
      <c r="F283" s="2" ph="1"/>
      <c r="G283" s="2" ph="1"/>
      <c r="AP283" s="13" ph="1"/>
      <c r="AQ283" s="2" ph="1"/>
      <c r="AR283" s="2" ph="1"/>
    </row>
    <row r="285" spans="5:44" ht="27.85" x14ac:dyDescent="0.45">
      <c r="E285" s="13" ph="1"/>
      <c r="F285" s="2" ph="1"/>
      <c r="G285" s="2" ph="1"/>
      <c r="AP285" s="13" ph="1"/>
      <c r="AQ285" s="2" ph="1"/>
      <c r="AR285" s="2" ph="1"/>
    </row>
    <row r="286" spans="5:44" ht="27.85" x14ac:dyDescent="0.45">
      <c r="E286" s="13" ph="1"/>
      <c r="F286" s="2" ph="1"/>
      <c r="G286" s="2" ph="1"/>
      <c r="AP286" s="13" ph="1"/>
      <c r="AQ286" s="2" ph="1"/>
      <c r="AR286" s="2" ph="1"/>
    </row>
    <row r="287" spans="5:44" ht="27.85" x14ac:dyDescent="0.45">
      <c r="E287" s="13" ph="1"/>
      <c r="F287" s="2" ph="1"/>
      <c r="G287" s="2" ph="1"/>
      <c r="AP287" s="13" ph="1"/>
      <c r="AQ287" s="2" ph="1"/>
      <c r="AR287" s="2" ph="1"/>
    </row>
    <row r="288" spans="5:44" ht="27.85" x14ac:dyDescent="0.45">
      <c r="E288" s="13" ph="1"/>
      <c r="F288" s="2" ph="1"/>
      <c r="G288" s="2" ph="1"/>
      <c r="AP288" s="13" ph="1"/>
      <c r="AQ288" s="2" ph="1"/>
      <c r="AR288" s="2" ph="1"/>
    </row>
    <row r="289" spans="5:44" ht="27.85" x14ac:dyDescent="0.45">
      <c r="E289" s="13" ph="1"/>
      <c r="F289" s="2" ph="1"/>
      <c r="G289" s="2" ph="1"/>
      <c r="AP289" s="13" ph="1"/>
      <c r="AQ289" s="2" ph="1"/>
      <c r="AR289" s="2" ph="1"/>
    </row>
    <row r="290" spans="5:44" ht="27.85" x14ac:dyDescent="0.45">
      <c r="E290" s="13" ph="1"/>
      <c r="F290" s="2" ph="1"/>
      <c r="G290" s="2" ph="1"/>
      <c r="AP290" s="13" ph="1"/>
      <c r="AQ290" s="2" ph="1"/>
      <c r="AR290" s="2" ph="1"/>
    </row>
    <row r="291" spans="5:44" ht="27.85" x14ac:dyDescent="0.45">
      <c r="E291" s="13" ph="1"/>
      <c r="F291" s="2" ph="1"/>
      <c r="G291" s="2" ph="1"/>
      <c r="AP291" s="13" ph="1"/>
      <c r="AQ291" s="2" ph="1"/>
      <c r="AR291" s="2" ph="1"/>
    </row>
    <row r="292" spans="5:44" ht="27.85" x14ac:dyDescent="0.45">
      <c r="E292" s="13" ph="1"/>
      <c r="F292" s="2" ph="1"/>
      <c r="G292" s="2" ph="1"/>
      <c r="AP292" s="13" ph="1"/>
      <c r="AQ292" s="2" ph="1"/>
      <c r="AR292" s="2" ph="1"/>
    </row>
    <row r="293" spans="5:44" ht="27.85" x14ac:dyDescent="0.45">
      <c r="E293" s="13" ph="1"/>
      <c r="F293" s="2" ph="1"/>
      <c r="G293" s="2" ph="1"/>
      <c r="AP293" s="13" ph="1"/>
      <c r="AQ293" s="2" ph="1"/>
      <c r="AR293" s="2" ph="1"/>
    </row>
    <row r="294" spans="5:44" ht="27.85" x14ac:dyDescent="0.45">
      <c r="E294" s="13" ph="1"/>
      <c r="F294" s="2" ph="1"/>
      <c r="G294" s="2" ph="1"/>
      <c r="AP294" s="13" ph="1"/>
      <c r="AQ294" s="2" ph="1"/>
      <c r="AR294" s="2" ph="1"/>
    </row>
    <row r="295" spans="5:44" ht="27.85" x14ac:dyDescent="0.45">
      <c r="E295" s="13" ph="1"/>
      <c r="F295" s="2" ph="1"/>
      <c r="G295" s="2" ph="1"/>
      <c r="AP295" s="13" ph="1"/>
      <c r="AQ295" s="2" ph="1"/>
      <c r="AR295" s="2" ph="1"/>
    </row>
    <row r="296" spans="5:44" ht="27.85" x14ac:dyDescent="0.45">
      <c r="E296" s="13" ph="1"/>
      <c r="F296" s="2" ph="1"/>
      <c r="G296" s="2" ph="1"/>
      <c r="AP296" s="13" ph="1"/>
      <c r="AQ296" s="2" ph="1"/>
      <c r="AR296" s="2" ph="1"/>
    </row>
    <row r="298" spans="5:44" ht="27.85" x14ac:dyDescent="0.45">
      <c r="E298" s="13" ph="1"/>
      <c r="F298" s="2" ph="1"/>
      <c r="G298" s="2" ph="1"/>
      <c r="AP298" s="13" ph="1"/>
      <c r="AQ298" s="2" ph="1"/>
      <c r="AR298" s="2" ph="1"/>
    </row>
    <row r="299" spans="5:44" ht="27.85" x14ac:dyDescent="0.45">
      <c r="E299" s="13" ph="1"/>
      <c r="F299" s="2" ph="1"/>
      <c r="G299" s="2" ph="1"/>
      <c r="AP299" s="13" ph="1"/>
      <c r="AQ299" s="2" ph="1"/>
      <c r="AR299" s="2" ph="1"/>
    </row>
    <row r="300" spans="5:44" ht="27.85" x14ac:dyDescent="0.45">
      <c r="E300" s="13" ph="1"/>
      <c r="F300" s="2" ph="1"/>
      <c r="G300" s="2" ph="1"/>
      <c r="AP300" s="13" ph="1"/>
      <c r="AQ300" s="2" ph="1"/>
      <c r="AR300" s="2" ph="1"/>
    </row>
    <row r="301" spans="5:44" ht="27.85" x14ac:dyDescent="0.45">
      <c r="E301" s="13" ph="1"/>
      <c r="F301" s="2" ph="1"/>
      <c r="G301" s="2" ph="1"/>
      <c r="AP301" s="13" ph="1"/>
      <c r="AQ301" s="2" ph="1"/>
      <c r="AR301" s="2" ph="1"/>
    </row>
    <row r="302" spans="5:44" ht="27.85" x14ac:dyDescent="0.45">
      <c r="E302" s="13" ph="1"/>
      <c r="F302" s="2" ph="1"/>
      <c r="G302" s="2" ph="1"/>
      <c r="AP302" s="13" ph="1"/>
      <c r="AQ302" s="2" ph="1"/>
      <c r="AR302" s="2" ph="1"/>
    </row>
    <row r="303" spans="5:44" ht="27.85" x14ac:dyDescent="0.45">
      <c r="E303" s="13" ph="1"/>
      <c r="F303" s="2" ph="1"/>
      <c r="G303" s="2" ph="1"/>
      <c r="AP303" s="13" ph="1"/>
      <c r="AQ303" s="2" ph="1"/>
      <c r="AR303" s="2" ph="1"/>
    </row>
    <row r="304" spans="5:44" ht="27.85" x14ac:dyDescent="0.45">
      <c r="E304" s="13" ph="1"/>
      <c r="F304" s="2" ph="1"/>
      <c r="G304" s="2" ph="1"/>
      <c r="AP304" s="13" ph="1"/>
      <c r="AQ304" s="2" ph="1"/>
      <c r="AR304" s="2" ph="1"/>
    </row>
    <row r="306" spans="5:44" ht="27.85" x14ac:dyDescent="0.45">
      <c r="E306" s="13" ph="1"/>
      <c r="F306" s="2" ph="1"/>
      <c r="G306" s="2" ph="1"/>
      <c r="AP306" s="13" ph="1"/>
      <c r="AQ306" s="2" ph="1"/>
      <c r="AR306" s="2" ph="1"/>
    </row>
    <row r="307" spans="5:44" ht="27.85" x14ac:dyDescent="0.45">
      <c r="E307" s="13" ph="1"/>
      <c r="F307" s="2" ph="1"/>
      <c r="G307" s="2" ph="1"/>
      <c r="AP307" s="13" ph="1"/>
      <c r="AQ307" s="2" ph="1"/>
      <c r="AR307" s="2" ph="1"/>
    </row>
    <row r="308" spans="5:44" ht="27.85" x14ac:dyDescent="0.45">
      <c r="E308" s="13" ph="1"/>
      <c r="F308" s="2" ph="1"/>
      <c r="G308" s="2" ph="1"/>
      <c r="AP308" s="13" ph="1"/>
      <c r="AQ308" s="2" ph="1"/>
      <c r="AR308" s="2" ph="1"/>
    </row>
    <row r="309" spans="5:44" ht="27.85" x14ac:dyDescent="0.45">
      <c r="E309" s="13" ph="1"/>
      <c r="F309" s="2" ph="1"/>
      <c r="G309" s="2" ph="1"/>
      <c r="AP309" s="13" ph="1"/>
      <c r="AQ309" s="2" ph="1"/>
      <c r="AR309" s="2" ph="1"/>
    </row>
    <row r="310" spans="5:44" ht="27.85" x14ac:dyDescent="0.45">
      <c r="E310" s="13" ph="1"/>
      <c r="F310" s="2" ph="1"/>
      <c r="G310" s="2" ph="1"/>
      <c r="AP310" s="13" ph="1"/>
      <c r="AQ310" s="2" ph="1"/>
      <c r="AR310" s="2" ph="1"/>
    </row>
    <row r="311" spans="5:44" ht="27.85" x14ac:dyDescent="0.45">
      <c r="E311" s="13" ph="1"/>
      <c r="F311" s="2" ph="1"/>
      <c r="G311" s="2" ph="1"/>
      <c r="AP311" s="13" ph="1"/>
      <c r="AQ311" s="2" ph="1"/>
      <c r="AR311" s="2" ph="1"/>
    </row>
    <row r="312" spans="5:44" ht="27.85" x14ac:dyDescent="0.45">
      <c r="E312" s="13" ph="1"/>
      <c r="F312" s="2" ph="1"/>
      <c r="G312" s="2" ph="1"/>
      <c r="AP312" s="13" ph="1"/>
      <c r="AQ312" s="2" ph="1"/>
      <c r="AR312" s="2" ph="1"/>
    </row>
    <row r="313" spans="5:44" ht="27.85" x14ac:dyDescent="0.45">
      <c r="E313" s="13" ph="1"/>
      <c r="F313" s="2" ph="1"/>
      <c r="G313" s="2" ph="1"/>
      <c r="AP313" s="13" ph="1"/>
      <c r="AQ313" s="2" ph="1"/>
      <c r="AR313" s="2" ph="1"/>
    </row>
    <row r="314" spans="5:44" ht="27.85" x14ac:dyDescent="0.45">
      <c r="E314" s="13" ph="1"/>
      <c r="F314" s="2" ph="1"/>
      <c r="G314" s="2" ph="1"/>
      <c r="AP314" s="13" ph="1"/>
      <c r="AQ314" s="2" ph="1"/>
      <c r="AR314" s="2" ph="1"/>
    </row>
    <row r="315" spans="5:44" ht="27.85" x14ac:dyDescent="0.45">
      <c r="E315" s="13" ph="1"/>
      <c r="F315" s="2" ph="1"/>
      <c r="G315" s="2" ph="1"/>
      <c r="AP315" s="13" ph="1"/>
      <c r="AQ315" s="2" ph="1"/>
      <c r="AR315" s="2" ph="1"/>
    </row>
    <row r="316" spans="5:44" ht="27.85" x14ac:dyDescent="0.45">
      <c r="E316" s="13" ph="1"/>
      <c r="F316" s="2" ph="1"/>
      <c r="G316" s="2" ph="1"/>
      <c r="AP316" s="13" ph="1"/>
      <c r="AQ316" s="2" ph="1"/>
      <c r="AR316" s="2" ph="1"/>
    </row>
    <row r="317" spans="5:44" ht="27.85" x14ac:dyDescent="0.45">
      <c r="E317" s="13" ph="1"/>
      <c r="F317" s="2" ph="1"/>
      <c r="G317" s="2" ph="1"/>
      <c r="AP317" s="13" ph="1"/>
      <c r="AQ317" s="2" ph="1"/>
      <c r="AR317" s="2" ph="1"/>
    </row>
    <row r="319" spans="5:44" ht="27.85" x14ac:dyDescent="0.45">
      <c r="E319" s="13" ph="1"/>
      <c r="F319" s="2" ph="1"/>
      <c r="G319" s="2" ph="1"/>
      <c r="AP319" s="13" ph="1"/>
      <c r="AQ319" s="2" ph="1"/>
      <c r="AR319" s="2" ph="1"/>
    </row>
    <row r="320" spans="5:44" ht="27.85" x14ac:dyDescent="0.45">
      <c r="E320" s="13" ph="1"/>
      <c r="F320" s="2" ph="1"/>
      <c r="G320" s="2" ph="1"/>
      <c r="AP320" s="13" ph="1"/>
      <c r="AQ320" s="2" ph="1"/>
      <c r="AR320" s="2" ph="1"/>
    </row>
    <row r="321" spans="5:44" ht="27.85" x14ac:dyDescent="0.45">
      <c r="E321" s="13" ph="1"/>
      <c r="F321" s="2" ph="1"/>
      <c r="G321" s="2" ph="1"/>
      <c r="AP321" s="13" ph="1"/>
      <c r="AQ321" s="2" ph="1"/>
      <c r="AR321" s="2" ph="1"/>
    </row>
    <row r="322" spans="5:44" ht="27.85" x14ac:dyDescent="0.45">
      <c r="E322" s="13" ph="1"/>
      <c r="F322" s="2" ph="1"/>
      <c r="G322" s="2" ph="1"/>
      <c r="AP322" s="13" ph="1"/>
      <c r="AQ322" s="2" ph="1"/>
      <c r="AR322" s="2" ph="1"/>
    </row>
    <row r="323" spans="5:44" ht="27.85" x14ac:dyDescent="0.45">
      <c r="E323" s="13" ph="1"/>
      <c r="F323" s="2" ph="1"/>
      <c r="G323" s="2" ph="1"/>
      <c r="AP323" s="13" ph="1"/>
      <c r="AQ323" s="2" ph="1"/>
      <c r="AR323" s="2" ph="1"/>
    </row>
    <row r="324" spans="5:44" ht="27.85" x14ac:dyDescent="0.45">
      <c r="E324" s="13" ph="1"/>
      <c r="F324" s="2" ph="1"/>
      <c r="G324" s="2" ph="1"/>
      <c r="AP324" s="13" ph="1"/>
      <c r="AQ324" s="2" ph="1"/>
      <c r="AR324" s="2" ph="1"/>
    </row>
    <row r="325" spans="5:44" ht="27.85" x14ac:dyDescent="0.45">
      <c r="E325" s="13" ph="1"/>
      <c r="F325" s="2" ph="1"/>
      <c r="G325" s="2" ph="1"/>
      <c r="AP325" s="13" ph="1"/>
      <c r="AQ325" s="2" ph="1"/>
      <c r="AR325" s="2" ph="1"/>
    </row>
    <row r="326" spans="5:44" ht="27.85" x14ac:dyDescent="0.45">
      <c r="E326" s="13" ph="1"/>
      <c r="F326" s="2" ph="1"/>
      <c r="G326" s="2" ph="1"/>
      <c r="AP326" s="13" ph="1"/>
      <c r="AQ326" s="2" ph="1"/>
      <c r="AR326" s="2" ph="1"/>
    </row>
    <row r="327" spans="5:44" ht="27.85" x14ac:dyDescent="0.45">
      <c r="E327" s="13" ph="1"/>
      <c r="F327" s="2" ph="1"/>
      <c r="G327" s="2" ph="1"/>
      <c r="AP327" s="13" ph="1"/>
      <c r="AQ327" s="2" ph="1"/>
      <c r="AR327" s="2" ph="1"/>
    </row>
    <row r="328" spans="5:44" ht="27.85" x14ac:dyDescent="0.45">
      <c r="E328" s="13" ph="1"/>
      <c r="F328" s="2" ph="1"/>
      <c r="G328" s="2" ph="1"/>
      <c r="AP328" s="13" ph="1"/>
      <c r="AQ328" s="2" ph="1"/>
      <c r="AR328" s="2" ph="1"/>
    </row>
    <row r="329" spans="5:44" ht="27.85" x14ac:dyDescent="0.45">
      <c r="E329" s="13" ph="1"/>
      <c r="F329" s="2" ph="1"/>
      <c r="G329" s="2" ph="1"/>
      <c r="AP329" s="13" ph="1"/>
      <c r="AQ329" s="2" ph="1"/>
      <c r="AR329" s="2" ph="1"/>
    </row>
    <row r="330" spans="5:44" ht="27.85" x14ac:dyDescent="0.45">
      <c r="E330" s="13" ph="1"/>
      <c r="F330" s="2" ph="1"/>
      <c r="G330" s="2" ph="1"/>
      <c r="AP330" s="13" ph="1"/>
      <c r="AQ330" s="2" ph="1"/>
      <c r="AR330" s="2" ph="1"/>
    </row>
    <row r="331" spans="5:44" ht="27.85" x14ac:dyDescent="0.45">
      <c r="E331" s="13" ph="1"/>
      <c r="F331" s="2" ph="1"/>
      <c r="G331" s="2" ph="1"/>
      <c r="AP331" s="13" ph="1"/>
      <c r="AQ331" s="2" ph="1"/>
      <c r="AR331" s="2" ph="1"/>
    </row>
    <row r="332" spans="5:44" ht="27.85" x14ac:dyDescent="0.45">
      <c r="E332" s="13" ph="1"/>
      <c r="F332" s="2" ph="1"/>
      <c r="G332" s="2" ph="1"/>
      <c r="AP332" s="13" ph="1"/>
      <c r="AQ332" s="2" ph="1"/>
      <c r="AR332" s="2" ph="1"/>
    </row>
    <row r="333" spans="5:44" ht="27.85" x14ac:dyDescent="0.45">
      <c r="E333" s="13" ph="1"/>
      <c r="F333" s="2" ph="1"/>
      <c r="G333" s="2" ph="1"/>
      <c r="AP333" s="13" ph="1"/>
      <c r="AQ333" s="2" ph="1"/>
      <c r="AR333" s="2" ph="1"/>
    </row>
    <row r="334" spans="5:44" ht="27.85" x14ac:dyDescent="0.45">
      <c r="E334" s="13" ph="1"/>
      <c r="F334" s="2" ph="1"/>
      <c r="G334" s="2" ph="1"/>
      <c r="AP334" s="13" ph="1"/>
      <c r="AQ334" s="2" ph="1"/>
      <c r="AR334" s="2" ph="1"/>
    </row>
    <row r="335" spans="5:44" ht="27.85" x14ac:dyDescent="0.45">
      <c r="E335" s="13" ph="1"/>
      <c r="F335" s="2" ph="1"/>
      <c r="G335" s="2" ph="1"/>
      <c r="AP335" s="13" ph="1"/>
      <c r="AQ335" s="2" ph="1"/>
      <c r="AR335" s="2" ph="1"/>
    </row>
    <row r="336" spans="5:44" ht="27.85" x14ac:dyDescent="0.45">
      <c r="E336" s="13" ph="1"/>
      <c r="F336" s="2" ph="1"/>
      <c r="G336" s="2" ph="1"/>
      <c r="AP336" s="13" ph="1"/>
      <c r="AQ336" s="2" ph="1"/>
      <c r="AR336" s="2" ph="1"/>
    </row>
    <row r="337" spans="5:44" ht="27.85" x14ac:dyDescent="0.45">
      <c r="E337" s="13" ph="1"/>
      <c r="F337" s="2" ph="1"/>
      <c r="G337" s="2" ph="1"/>
      <c r="AP337" s="13" ph="1"/>
      <c r="AQ337" s="2" ph="1"/>
      <c r="AR337" s="2" ph="1"/>
    </row>
    <row r="338" spans="5:44" ht="27.85" x14ac:dyDescent="0.45">
      <c r="E338" s="13" ph="1"/>
      <c r="F338" s="2" ph="1"/>
      <c r="G338" s="2" ph="1"/>
      <c r="AP338" s="13" ph="1"/>
      <c r="AQ338" s="2" ph="1"/>
      <c r="AR338" s="2" ph="1"/>
    </row>
    <row r="339" spans="5:44" ht="27.85" x14ac:dyDescent="0.45">
      <c r="E339" s="13" ph="1"/>
      <c r="F339" s="2" ph="1"/>
      <c r="G339" s="2" ph="1"/>
      <c r="AP339" s="13" ph="1"/>
      <c r="AQ339" s="2" ph="1"/>
      <c r="AR339" s="2" ph="1"/>
    </row>
    <row r="340" spans="5:44" ht="27.85" x14ac:dyDescent="0.45">
      <c r="E340" s="13" ph="1"/>
      <c r="F340" s="2" ph="1"/>
      <c r="G340" s="2" ph="1"/>
      <c r="AP340" s="13" ph="1"/>
      <c r="AQ340" s="2" ph="1"/>
      <c r="AR340" s="2" ph="1"/>
    </row>
    <row r="341" spans="5:44" ht="27.85" x14ac:dyDescent="0.45">
      <c r="E341" s="13" ph="1"/>
      <c r="F341" s="2" ph="1"/>
      <c r="G341" s="2" ph="1"/>
      <c r="AP341" s="13" ph="1"/>
      <c r="AQ341" s="2" ph="1"/>
      <c r="AR341" s="2" ph="1"/>
    </row>
    <row r="342" spans="5:44" ht="27.85" x14ac:dyDescent="0.45">
      <c r="E342" s="13" ph="1"/>
      <c r="F342" s="2" ph="1"/>
      <c r="G342" s="2" ph="1"/>
      <c r="AP342" s="13" ph="1"/>
      <c r="AQ342" s="2" ph="1"/>
      <c r="AR342" s="2" ph="1"/>
    </row>
    <row r="343" spans="5:44" ht="27.85" x14ac:dyDescent="0.45">
      <c r="E343" s="13" ph="1"/>
      <c r="F343" s="2" ph="1"/>
      <c r="G343" s="2" ph="1"/>
      <c r="AP343" s="13" ph="1"/>
      <c r="AQ343" s="2" ph="1"/>
      <c r="AR343" s="2" ph="1"/>
    </row>
    <row r="344" spans="5:44" ht="27.85" x14ac:dyDescent="0.45">
      <c r="E344" s="13" ph="1"/>
      <c r="F344" s="2" ph="1"/>
      <c r="G344" s="2" ph="1"/>
      <c r="AP344" s="13" ph="1"/>
      <c r="AQ344" s="2" ph="1"/>
      <c r="AR344" s="2" ph="1"/>
    </row>
    <row r="345" spans="5:44" ht="27.85" x14ac:dyDescent="0.45">
      <c r="E345" s="13" ph="1"/>
      <c r="F345" s="2" ph="1"/>
      <c r="G345" s="2" ph="1"/>
      <c r="AP345" s="13" ph="1"/>
      <c r="AQ345" s="2" ph="1"/>
      <c r="AR345" s="2" ph="1"/>
    </row>
    <row r="346" spans="5:44" ht="27.85" x14ac:dyDescent="0.45">
      <c r="E346" s="13" ph="1"/>
      <c r="F346" s="2" ph="1"/>
      <c r="G346" s="2" ph="1"/>
      <c r="AP346" s="13" ph="1"/>
      <c r="AQ346" s="2" ph="1"/>
      <c r="AR346" s="2" ph="1"/>
    </row>
    <row r="347" spans="5:44" ht="27.85" x14ac:dyDescent="0.45">
      <c r="E347" s="13" ph="1"/>
      <c r="F347" s="2" ph="1"/>
      <c r="G347" s="2" ph="1"/>
      <c r="AP347" s="13" ph="1"/>
      <c r="AQ347" s="2" ph="1"/>
      <c r="AR347" s="2" ph="1"/>
    </row>
    <row r="348" spans="5:44" ht="27.85" x14ac:dyDescent="0.45">
      <c r="E348" s="13" ph="1"/>
      <c r="F348" s="2" ph="1"/>
      <c r="G348" s="2" ph="1"/>
      <c r="AP348" s="13" ph="1"/>
      <c r="AQ348" s="2" ph="1"/>
      <c r="AR348" s="2" ph="1"/>
    </row>
    <row r="349" spans="5:44" ht="27.85" x14ac:dyDescent="0.45">
      <c r="E349" s="13" ph="1"/>
      <c r="F349" s="2" ph="1"/>
      <c r="G349" s="2" ph="1"/>
      <c r="AP349" s="13" ph="1"/>
      <c r="AQ349" s="2" ph="1"/>
      <c r="AR349" s="2" ph="1"/>
    </row>
    <row r="350" spans="5:44" ht="27.85" x14ac:dyDescent="0.45">
      <c r="E350" s="13" ph="1"/>
      <c r="F350" s="2" ph="1"/>
      <c r="G350" s="2" ph="1"/>
      <c r="AP350" s="13" ph="1"/>
      <c r="AQ350" s="2" ph="1"/>
      <c r="AR350" s="2" ph="1"/>
    </row>
    <row r="351" spans="5:44" ht="27.85" x14ac:dyDescent="0.45">
      <c r="E351" s="13" ph="1"/>
      <c r="F351" s="2" ph="1"/>
      <c r="G351" s="2" ph="1"/>
      <c r="AP351" s="13" ph="1"/>
      <c r="AQ351" s="2" ph="1"/>
      <c r="AR351" s="2" ph="1"/>
    </row>
    <row r="352" spans="5:44" ht="27.85" x14ac:dyDescent="0.45">
      <c r="E352" s="13" ph="1"/>
      <c r="F352" s="2" ph="1"/>
      <c r="G352" s="2" ph="1"/>
      <c r="AP352" s="13" ph="1"/>
      <c r="AQ352" s="2" ph="1"/>
      <c r="AR352" s="2" ph="1"/>
    </row>
    <row r="353" spans="5:44" ht="27.85" x14ac:dyDescent="0.45">
      <c r="E353" s="13" ph="1"/>
      <c r="F353" s="2" ph="1"/>
      <c r="G353" s="2" ph="1"/>
      <c r="AP353" s="13" ph="1"/>
      <c r="AQ353" s="2" ph="1"/>
      <c r="AR353" s="2" ph="1"/>
    </row>
    <row r="354" spans="5:44" ht="27.85" x14ac:dyDescent="0.45">
      <c r="E354" s="13" ph="1"/>
      <c r="F354" s="2" ph="1"/>
      <c r="G354" s="2" ph="1"/>
      <c r="AP354" s="13" ph="1"/>
      <c r="AQ354" s="2" ph="1"/>
      <c r="AR354" s="2" ph="1"/>
    </row>
    <row r="355" spans="5:44" ht="27.85" x14ac:dyDescent="0.45">
      <c r="E355" s="13" ph="1"/>
      <c r="F355" s="2" ph="1"/>
      <c r="G355" s="2" ph="1"/>
      <c r="AP355" s="13" ph="1"/>
      <c r="AQ355" s="2" ph="1"/>
      <c r="AR355" s="2" ph="1"/>
    </row>
    <row r="356" spans="5:44" ht="27.85" x14ac:dyDescent="0.45">
      <c r="E356" s="13" ph="1"/>
      <c r="F356" s="2" ph="1"/>
      <c r="G356" s="2" ph="1"/>
      <c r="AP356" s="13" ph="1"/>
      <c r="AQ356" s="2" ph="1"/>
      <c r="AR356" s="2" ph="1"/>
    </row>
    <row r="357" spans="5:44" ht="27.85" x14ac:dyDescent="0.45">
      <c r="E357" s="13" ph="1"/>
      <c r="F357" s="2" ph="1"/>
      <c r="G357" s="2" ph="1"/>
      <c r="AP357" s="13" ph="1"/>
      <c r="AQ357" s="2" ph="1"/>
      <c r="AR357" s="2" ph="1"/>
    </row>
    <row r="358" spans="5:44" ht="27.85" x14ac:dyDescent="0.45">
      <c r="E358" s="13" ph="1"/>
      <c r="F358" s="2" ph="1"/>
      <c r="G358" s="2" ph="1"/>
      <c r="AP358" s="13" ph="1"/>
      <c r="AQ358" s="2" ph="1"/>
      <c r="AR358" s="2" ph="1"/>
    </row>
    <row r="359" spans="5:44" ht="27.85" x14ac:dyDescent="0.45">
      <c r="E359" s="13" ph="1"/>
      <c r="F359" s="2" ph="1"/>
      <c r="G359" s="2" ph="1"/>
      <c r="AP359" s="13" ph="1"/>
      <c r="AQ359" s="2" ph="1"/>
      <c r="AR359" s="2" ph="1"/>
    </row>
    <row r="360" spans="5:44" ht="27.85" x14ac:dyDescent="0.45">
      <c r="E360" s="13" ph="1"/>
      <c r="F360" s="2" ph="1"/>
      <c r="G360" s="2" ph="1"/>
      <c r="AP360" s="13" ph="1"/>
      <c r="AQ360" s="2" ph="1"/>
      <c r="AR360" s="2" ph="1"/>
    </row>
    <row r="361" spans="5:44" ht="27.85" x14ac:dyDescent="0.45">
      <c r="E361" s="13" ph="1"/>
      <c r="F361" s="2" ph="1"/>
      <c r="G361" s="2" ph="1"/>
      <c r="AP361" s="13" ph="1"/>
      <c r="AQ361" s="2" ph="1"/>
      <c r="AR361" s="2" ph="1"/>
    </row>
    <row r="362" spans="5:44" ht="27.85" x14ac:dyDescent="0.45">
      <c r="E362" s="13" ph="1"/>
      <c r="F362" s="2" ph="1"/>
      <c r="G362" s="2" ph="1"/>
      <c r="AP362" s="13" ph="1"/>
      <c r="AQ362" s="2" ph="1"/>
      <c r="AR362" s="2" ph="1"/>
    </row>
    <row r="363" spans="5:44" ht="27.85" x14ac:dyDescent="0.45">
      <c r="E363" s="13" ph="1"/>
      <c r="F363" s="2" ph="1"/>
      <c r="G363" s="2" ph="1"/>
      <c r="AP363" s="13" ph="1"/>
      <c r="AQ363" s="2" ph="1"/>
      <c r="AR363" s="2" ph="1"/>
    </row>
    <row r="364" spans="5:44" ht="27.85" x14ac:dyDescent="0.45">
      <c r="E364" s="13" ph="1"/>
      <c r="F364" s="2" ph="1"/>
      <c r="G364" s="2" ph="1"/>
      <c r="AP364" s="13" ph="1"/>
      <c r="AQ364" s="2" ph="1"/>
      <c r="AR364" s="2" ph="1"/>
    </row>
    <row r="365" spans="5:44" ht="27.85" x14ac:dyDescent="0.45">
      <c r="E365" s="13" ph="1"/>
      <c r="F365" s="2" ph="1"/>
      <c r="G365" s="2" ph="1"/>
      <c r="AP365" s="13" ph="1"/>
      <c r="AQ365" s="2" ph="1"/>
      <c r="AR365" s="2" ph="1"/>
    </row>
    <row r="366" spans="5:44" ht="27.85" x14ac:dyDescent="0.45">
      <c r="E366" s="13" ph="1"/>
      <c r="F366" s="2" ph="1"/>
      <c r="G366" s="2" ph="1"/>
      <c r="AP366" s="13" ph="1"/>
      <c r="AQ366" s="2" ph="1"/>
      <c r="AR366" s="2" ph="1"/>
    </row>
    <row r="367" spans="5:44" ht="27.85" x14ac:dyDescent="0.45">
      <c r="E367" s="13" ph="1"/>
      <c r="F367" s="2" ph="1"/>
      <c r="G367" s="2" ph="1"/>
      <c r="AP367" s="13" ph="1"/>
      <c r="AQ367" s="2" ph="1"/>
      <c r="AR367" s="2" ph="1"/>
    </row>
    <row r="368" spans="5:44" ht="27.85" x14ac:dyDescent="0.45">
      <c r="E368" s="13" ph="1"/>
      <c r="F368" s="2" ph="1"/>
      <c r="G368" s="2" ph="1"/>
      <c r="AP368" s="13" ph="1"/>
      <c r="AQ368" s="2" ph="1"/>
      <c r="AR368" s="2" ph="1"/>
    </row>
    <row r="369" spans="5:44" ht="27.85" x14ac:dyDescent="0.45">
      <c r="E369" s="13" ph="1"/>
      <c r="F369" s="2" ph="1"/>
      <c r="G369" s="2" ph="1"/>
      <c r="AP369" s="13" ph="1"/>
      <c r="AQ369" s="2" ph="1"/>
      <c r="AR369" s="2" ph="1"/>
    </row>
    <row r="370" spans="5:44" ht="27.85" x14ac:dyDescent="0.45">
      <c r="E370" s="13" ph="1"/>
      <c r="F370" s="2" ph="1"/>
      <c r="G370" s="2" ph="1"/>
      <c r="AP370" s="13" ph="1"/>
      <c r="AQ370" s="2" ph="1"/>
      <c r="AR370" s="2" ph="1"/>
    </row>
    <row r="371" spans="5:44" ht="27.85" x14ac:dyDescent="0.45">
      <c r="E371" s="13" ph="1"/>
      <c r="F371" s="2" ph="1"/>
      <c r="G371" s="2" ph="1"/>
      <c r="AP371" s="13" ph="1"/>
      <c r="AQ371" s="2" ph="1"/>
      <c r="AR371" s="2" ph="1"/>
    </row>
  </sheetData>
  <sheetProtection formatRows="0" selectLockedCells="1"/>
  <mergeCells count="70">
    <mergeCell ref="G11:AD11"/>
    <mergeCell ref="A17:AF17"/>
    <mergeCell ref="A20:D21"/>
    <mergeCell ref="A18:D18"/>
    <mergeCell ref="E18:P18"/>
    <mergeCell ref="Q18:T18"/>
    <mergeCell ref="A19:D19"/>
    <mergeCell ref="A15:D15"/>
    <mergeCell ref="E15:AF15"/>
    <mergeCell ref="N14:P14"/>
    <mergeCell ref="A14:D14"/>
    <mergeCell ref="E14:M14"/>
    <mergeCell ref="Q14:AF14"/>
    <mergeCell ref="E13:AF13"/>
    <mergeCell ref="E19:P19"/>
    <mergeCell ref="Q19:T19"/>
    <mergeCell ref="X9:AB9"/>
    <mergeCell ref="AC9:AF9"/>
    <mergeCell ref="Q8:W8"/>
    <mergeCell ref="AC8:AF8"/>
    <mergeCell ref="Q9:W9"/>
    <mergeCell ref="Q7:AF7"/>
    <mergeCell ref="A7:D7"/>
    <mergeCell ref="A12:D12"/>
    <mergeCell ref="A13:D13"/>
    <mergeCell ref="E10:AF10"/>
    <mergeCell ref="E11:F11"/>
    <mergeCell ref="A10:D11"/>
    <mergeCell ref="E12:G12"/>
    <mergeCell ref="I12:L12"/>
    <mergeCell ref="N12:P12"/>
    <mergeCell ref="Q12:T12"/>
    <mergeCell ref="U12:AF12"/>
    <mergeCell ref="A8:D9"/>
    <mergeCell ref="E7:P7"/>
    <mergeCell ref="X8:AB8"/>
    <mergeCell ref="E8:P9"/>
    <mergeCell ref="A1:C1"/>
    <mergeCell ref="A4:AF4"/>
    <mergeCell ref="A5:D5"/>
    <mergeCell ref="A6:D6"/>
    <mergeCell ref="E5:AF5"/>
    <mergeCell ref="E6:AF6"/>
    <mergeCell ref="D1:AC2"/>
    <mergeCell ref="U19:AF19"/>
    <mergeCell ref="U18:AF18"/>
    <mergeCell ref="A25:D26"/>
    <mergeCell ref="E26:F26"/>
    <mergeCell ref="G26:AD26"/>
    <mergeCell ref="E23:P23"/>
    <mergeCell ref="A24:D24"/>
    <mergeCell ref="E25:P25"/>
    <mergeCell ref="A23:D23"/>
    <mergeCell ref="Q25:T25"/>
    <mergeCell ref="U25:AF25"/>
    <mergeCell ref="E24:AF24"/>
    <mergeCell ref="Q23:AF23"/>
    <mergeCell ref="A22:D22"/>
    <mergeCell ref="J22:K22"/>
    <mergeCell ref="S22:Y22"/>
    <mergeCell ref="Q20:AF20"/>
    <mergeCell ref="Q21:T21"/>
    <mergeCell ref="U21:AF21"/>
    <mergeCell ref="Z22:AF22"/>
    <mergeCell ref="L22:R22"/>
    <mergeCell ref="E20:G20"/>
    <mergeCell ref="E21:G21"/>
    <mergeCell ref="H20:P20"/>
    <mergeCell ref="H21:P21"/>
    <mergeCell ref="E22:I22"/>
  </mergeCells>
  <phoneticPr fontId="4" type="Hiragana" alignment="distributed"/>
  <conditionalFormatting sqref="E5:AF5">
    <cfRule type="containsBlanks" dxfId="406" priority="18">
      <formula>LEN(TRIM(E5))=0</formula>
    </cfRule>
  </conditionalFormatting>
  <conditionalFormatting sqref="E6:AF6">
    <cfRule type="containsBlanks" dxfId="405" priority="17">
      <formula>LEN(TRIM(E6))=0</formula>
    </cfRule>
  </conditionalFormatting>
  <conditionalFormatting sqref="E8:P9">
    <cfRule type="containsBlanks" dxfId="404" priority="16">
      <formula>LEN(TRIM(E8))=0</formula>
    </cfRule>
  </conditionalFormatting>
  <conditionalFormatting sqref="E10:AF10">
    <cfRule type="containsBlanks" dxfId="403" priority="15">
      <formula>LEN(TRIM(E10))=0</formula>
    </cfRule>
  </conditionalFormatting>
  <conditionalFormatting sqref="E12:G12">
    <cfRule type="containsBlanks" dxfId="402" priority="14">
      <formula>LEN(TRIM(E12))=0</formula>
    </cfRule>
  </conditionalFormatting>
  <conditionalFormatting sqref="I12:L12">
    <cfRule type="containsBlanks" dxfId="401" priority="13">
      <formula>LEN(TRIM(I12))=0</formula>
    </cfRule>
  </conditionalFormatting>
  <conditionalFormatting sqref="N12:P12">
    <cfRule type="containsBlanks" dxfId="400" priority="12">
      <formula>LEN(TRIM(N12))=0</formula>
    </cfRule>
  </conditionalFormatting>
  <conditionalFormatting sqref="E13:AF13">
    <cfRule type="containsBlanks" dxfId="399" priority="19" stopIfTrue="1">
      <formula>LEN(TRIM(E13))=0</formula>
    </cfRule>
  </conditionalFormatting>
  <conditionalFormatting sqref="U12:AF12">
    <cfRule type="containsBlanks" dxfId="398" priority="20" stopIfTrue="1">
      <formula>LEN(TRIM(U12))=0</formula>
    </cfRule>
  </conditionalFormatting>
  <conditionalFormatting sqref="E7:P7">
    <cfRule type="containsBlanks" dxfId="397" priority="21" stopIfTrue="1">
      <formula>LEN(TRIM(E7))=0</formula>
    </cfRule>
  </conditionalFormatting>
  <conditionalFormatting sqref="E14:M14">
    <cfRule type="containsBlanks" dxfId="396" priority="22" stopIfTrue="1">
      <formula>LEN(TRIM(E14))=0</formula>
    </cfRule>
  </conditionalFormatting>
  <conditionalFormatting sqref="E15:AF15">
    <cfRule type="containsBlanks" dxfId="395" priority="23" stopIfTrue="1">
      <formula>LEN(TRIM(E15))=0</formula>
    </cfRule>
  </conditionalFormatting>
  <conditionalFormatting sqref="E18:P18">
    <cfRule type="containsBlanks" dxfId="394" priority="24" stopIfTrue="1">
      <formula>LEN(TRIM(E18))=0</formula>
    </cfRule>
  </conditionalFormatting>
  <conditionalFormatting sqref="E19:P19">
    <cfRule type="containsBlanks" dxfId="393" priority="25" stopIfTrue="1">
      <formula>LEN(TRIM(E19))=0</formula>
    </cfRule>
  </conditionalFormatting>
  <conditionalFormatting sqref="H20:P20">
    <cfRule type="containsBlanks" dxfId="392" priority="26" stopIfTrue="1">
      <formula>LEN(TRIM(H20))=0</formula>
    </cfRule>
  </conditionalFormatting>
  <conditionalFormatting sqref="H21:P21">
    <cfRule type="containsBlanks" dxfId="391" priority="27" stopIfTrue="1">
      <formula>LEN(TRIM(H21))=0</formula>
    </cfRule>
  </conditionalFormatting>
  <conditionalFormatting sqref="E25:P25">
    <cfRule type="containsBlanks" dxfId="390" priority="28" stopIfTrue="1">
      <formula>LEN(TRIM(E25))=0</formula>
    </cfRule>
  </conditionalFormatting>
  <conditionalFormatting sqref="U18:AF18">
    <cfRule type="expression" dxfId="389" priority="9">
      <formula>$Q18=""</formula>
    </cfRule>
    <cfRule type="containsBlanks" dxfId="388" priority="29" stopIfTrue="1">
      <formula>LEN(TRIM(U18))=0</formula>
    </cfRule>
  </conditionalFormatting>
  <conditionalFormatting sqref="U19:AF19">
    <cfRule type="expression" dxfId="387" priority="7">
      <formula>$Q19=""</formula>
    </cfRule>
    <cfRule type="containsBlanks" dxfId="386" priority="30" stopIfTrue="1">
      <formula>LEN(TRIM(U19))=0</formula>
    </cfRule>
  </conditionalFormatting>
  <conditionalFormatting sqref="Q18:T18">
    <cfRule type="expression" dxfId="385" priority="11">
      <formula>$Q$18="施設名"</formula>
    </cfRule>
  </conditionalFormatting>
  <conditionalFormatting sqref="Q19:T19">
    <cfRule type="expression" dxfId="384" priority="8">
      <formula>$Q$18="施設名"</formula>
    </cfRule>
  </conditionalFormatting>
  <conditionalFormatting sqref="Q21:T21">
    <cfRule type="expression" dxfId="383" priority="6">
      <formula>$Q$21="その他の場合"</formula>
    </cfRule>
  </conditionalFormatting>
  <conditionalFormatting sqref="U21:AF21">
    <cfRule type="expression" dxfId="382" priority="4">
      <formula>$Q21=""</formula>
    </cfRule>
    <cfRule type="containsBlanks" dxfId="381" priority="5" stopIfTrue="1">
      <formula>LEN(TRIM(U21))=0</formula>
    </cfRule>
  </conditionalFormatting>
  <conditionalFormatting sqref="Q25:T25">
    <cfRule type="expression" dxfId="380" priority="3">
      <formula>$Q$21="その他の場合"</formula>
    </cfRule>
  </conditionalFormatting>
  <conditionalFormatting sqref="U25:AF25">
    <cfRule type="expression" dxfId="379" priority="1">
      <formula>$Q25=""</formula>
    </cfRule>
    <cfRule type="containsBlanks" dxfId="378" priority="2" stopIfTrue="1">
      <formula>LEN(TRIM(U25))=0</formula>
    </cfRule>
  </conditionalFormatting>
  <dataValidations count="9">
    <dataValidation type="list" allowBlank="1" showInputMessage="1" showErrorMessage="1" sqref="E7:N7">
      <formula1>INDIRECT("都道府県1")</formula1>
    </dataValidation>
    <dataValidation imeMode="hiragana" allowBlank="1" showInputMessage="1" showErrorMessage="1" sqref="E5:T5"/>
    <dataValidation type="textLength" errorStyle="warning" allowBlank="1" showInputMessage="1" showErrorMessage="1" errorTitle="文字数" error="13文字ではありません" promptTitle="学校コードについて" prompt="アルファベット1文字＋数字12ケタの文部科学省学校コードを入力してください。_x000a_例）B101100000000" sqref="E8:P8">
      <formula1>13</formula1>
      <formula2>13</formula2>
    </dataValidation>
    <dataValidation type="list" allowBlank="1" showInputMessage="1" showErrorMessage="1" error="任意の入力はできません。選択肢から最も当てはまる項目を選択してください。" sqref="E18:P18">
      <formula1>INDIRECT("会場")</formula1>
    </dataValidation>
    <dataValidation allowBlank="1" showInputMessage="1" sqref="AF26"/>
    <dataValidation type="list" allowBlank="1" showInputMessage="1" showErrorMessage="1" error="選択肢から最も当てはまる項目を選択してください。" sqref="E25:P25">
      <formula1>INDIRECT("講師関係")</formula1>
    </dataValidation>
    <dataValidation type="list" allowBlank="1" showInputMessage="1" showErrorMessage="1" error="任意の入力はできません。選択肢から最も当てはまる項目を選択してください。" sqref="E19:P19">
      <formula1>"なし,あり"</formula1>
    </dataValidation>
    <dataValidation type="list" allowBlank="1" showInputMessage="1" showErrorMessage="1" sqref="H20:P20">
      <formula1>大項目</formula1>
    </dataValidation>
    <dataValidation type="list" allowBlank="1" showInputMessage="1" showErrorMessage="1" sqref="H21:P21">
      <formula1>INDIRECT($H$20)</formula1>
    </dataValidation>
  </dataValidations>
  <printOptions horizontalCentered="1"/>
  <pageMargins left="0.25" right="0.25" top="0.75" bottom="0.75" header="0.3" footer="0.3"/>
  <pageSetup paperSize="9" scale="9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5602" r:id="rId4" name="Check Box 2">
              <controlPr defaultSize="0" autoFill="0" autoLine="0" autoPict="0">
                <anchor moveWithCells="1">
                  <from>
                    <xdr:col>4</xdr:col>
                    <xdr:colOff>129396</xdr:colOff>
                    <xdr:row>10</xdr:row>
                    <xdr:rowOff>51758</xdr:rowOff>
                  </from>
                  <to>
                    <xdr:col>5</xdr:col>
                    <xdr:colOff>112143</xdr:colOff>
                    <xdr:row>10</xdr:row>
                    <xdr:rowOff>284672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4" r:id="rId5" name="Check Box 4">
              <controlPr defaultSize="0" autoFill="0" autoLine="0" autoPict="0">
                <anchor moveWithCells="1">
                  <from>
                    <xdr:col>4</xdr:col>
                    <xdr:colOff>129396</xdr:colOff>
                    <xdr:row>25</xdr:row>
                    <xdr:rowOff>25879</xdr:rowOff>
                  </from>
                  <to>
                    <xdr:col>5</xdr:col>
                    <xdr:colOff>112143</xdr:colOff>
                    <xdr:row>25</xdr:row>
                    <xdr:rowOff>267419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tabColor rgb="FFFFC000"/>
    <pageSetUpPr fitToPage="1"/>
  </sheetPr>
  <dimension ref="A1:BB51"/>
  <sheetViews>
    <sheetView showGridLines="0" view="pageBreakPreview" zoomScaleNormal="70" zoomScaleSheetLayoutView="100" workbookViewId="0">
      <selection activeCell="AP14" sqref="AP14"/>
    </sheetView>
  </sheetViews>
  <sheetFormatPr defaultColWidth="9" defaultRowHeight="17.7" x14ac:dyDescent="0.4"/>
  <cols>
    <col min="1" max="32" width="3.109375" style="4" customWidth="1"/>
    <col min="33" max="33" width="9.109375" style="4" hidden="1" customWidth="1"/>
    <col min="34" max="34" width="2.33203125" style="4" hidden="1" customWidth="1"/>
    <col min="35" max="35" width="9.77734375" style="4" hidden="1" customWidth="1"/>
    <col min="36" max="39" width="3.109375" style="4" customWidth="1"/>
    <col min="40" max="40" width="9" style="4"/>
    <col min="41" max="41" width="9.44140625" style="4" customWidth="1"/>
    <col min="42" max="42" width="8.109375" style="4" customWidth="1"/>
    <col min="43" max="43" width="14.21875" style="4" customWidth="1"/>
    <col min="44" max="44" width="18" style="4" customWidth="1"/>
    <col min="45" max="45" width="8.44140625" style="4" customWidth="1"/>
    <col min="46" max="16384" width="9" style="4"/>
  </cols>
  <sheetData>
    <row r="1" spans="1:54" s="3" customFormat="1" ht="23.95" customHeight="1" x14ac:dyDescent="0.4">
      <c r="A1" s="217" t="s">
        <v>5</v>
      </c>
      <c r="B1" s="217"/>
      <c r="C1" s="217"/>
      <c r="D1" s="231" t="s">
        <v>646</v>
      </c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  <c r="AA1" s="231"/>
      <c r="AB1" s="231"/>
      <c r="AC1" s="231"/>
    </row>
    <row r="2" spans="1:54" s="6" customFormat="1" ht="23.1" x14ac:dyDescent="0.4">
      <c r="B2" s="60"/>
      <c r="C2" s="60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1"/>
      <c r="AA2" s="231"/>
      <c r="AB2" s="231"/>
      <c r="AC2" s="231"/>
      <c r="AD2" s="60"/>
      <c r="AE2" s="60"/>
      <c r="AF2" s="60"/>
      <c r="AG2" s="15"/>
      <c r="AH2" s="15"/>
      <c r="AI2" s="15"/>
      <c r="AJ2" s="15"/>
      <c r="AK2" s="15"/>
      <c r="AL2" s="15"/>
      <c r="AM2" s="15"/>
    </row>
    <row r="3" spans="1:54" s="3" customFormat="1" ht="11.25" customHeight="1" x14ac:dyDescent="0.4">
      <c r="A3" s="14"/>
      <c r="B3" s="14"/>
      <c r="C3" s="14"/>
      <c r="D3" s="14"/>
      <c r="E3" s="14"/>
      <c r="F3" s="14"/>
      <c r="G3" s="14"/>
      <c r="H3" s="5"/>
      <c r="I3" s="5"/>
      <c r="J3" s="5"/>
      <c r="K3" s="5"/>
      <c r="L3" s="5"/>
      <c r="M3" s="14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54" s="3" customFormat="1" ht="27" customHeight="1" thickBot="1" x14ac:dyDescent="0.45">
      <c r="A4" s="325" t="s">
        <v>564</v>
      </c>
      <c r="B4" s="326"/>
      <c r="C4" s="326"/>
      <c r="D4" s="326"/>
      <c r="E4" s="326"/>
      <c r="F4" s="326"/>
      <c r="G4" s="326"/>
      <c r="H4" s="326"/>
      <c r="I4" s="326"/>
      <c r="J4" s="326"/>
      <c r="K4" s="326"/>
      <c r="L4" s="326"/>
      <c r="M4" s="326"/>
      <c r="N4" s="326"/>
      <c r="O4" s="326"/>
      <c r="P4" s="326"/>
      <c r="Q4" s="326"/>
      <c r="R4" s="326"/>
      <c r="S4" s="326"/>
      <c r="T4" s="326"/>
      <c r="U4" s="326"/>
      <c r="V4" s="326"/>
      <c r="W4" s="326"/>
      <c r="X4" s="326"/>
      <c r="Y4" s="326"/>
      <c r="Z4" s="326"/>
      <c r="AA4" s="326"/>
      <c r="AB4" s="326"/>
      <c r="AC4" s="326"/>
      <c r="AD4" s="326"/>
      <c r="AE4" s="326"/>
      <c r="AF4" s="327"/>
      <c r="AG4" s="5"/>
      <c r="AH4" s="5"/>
      <c r="AI4" s="5"/>
      <c r="AJ4" s="5"/>
      <c r="AK4" s="5"/>
      <c r="AL4" s="5"/>
      <c r="AM4" s="5"/>
    </row>
    <row r="5" spans="1:54" s="2" customFormat="1" ht="34.5" customHeight="1" x14ac:dyDescent="0.45">
      <c r="A5" s="340" t="s">
        <v>427</v>
      </c>
      <c r="B5" s="341"/>
      <c r="C5" s="341"/>
      <c r="D5" s="342"/>
      <c r="E5" s="347"/>
      <c r="F5" s="347"/>
      <c r="G5" s="347"/>
      <c r="H5" s="347"/>
      <c r="I5" s="347"/>
      <c r="J5" s="347"/>
      <c r="K5" s="347"/>
      <c r="L5" s="347"/>
      <c r="M5" s="347"/>
      <c r="N5" s="347"/>
      <c r="O5" s="347"/>
      <c r="P5" s="347"/>
      <c r="Q5" s="347"/>
      <c r="R5" s="347"/>
      <c r="S5" s="347"/>
      <c r="T5" s="347"/>
      <c r="U5" s="347"/>
      <c r="V5" s="347"/>
      <c r="W5" s="347"/>
      <c r="X5" s="347"/>
      <c r="Y5" s="347"/>
      <c r="Z5" s="347"/>
      <c r="AA5" s="347"/>
      <c r="AB5" s="347"/>
      <c r="AC5" s="347"/>
      <c r="AD5" s="347"/>
      <c r="AE5" s="347"/>
      <c r="AF5" s="348"/>
      <c r="AG5" s="4"/>
      <c r="AH5" s="4"/>
      <c r="AI5" s="4"/>
      <c r="AJ5" s="4"/>
      <c r="AK5" s="4"/>
      <c r="AL5" s="4"/>
      <c r="AM5" s="4"/>
      <c r="AO5" s="3"/>
      <c r="AV5" s="13" ph="1"/>
      <c r="AW5" s="2" ph="1"/>
      <c r="AX5" s="2" ph="1"/>
      <c r="AY5" s="2" ph="1"/>
      <c r="AZ5" s="2" ph="1"/>
      <c r="BA5" s="2" ph="1"/>
      <c r="BB5" s="2" ph="1"/>
    </row>
    <row r="6" spans="1:54" s="2" customFormat="1" ht="39.75" customHeight="1" x14ac:dyDescent="0.45">
      <c r="A6" s="343" t="s">
        <v>398</v>
      </c>
      <c r="B6" s="344"/>
      <c r="C6" s="344"/>
      <c r="D6" s="344"/>
      <c r="E6" s="349"/>
      <c r="F6" s="350"/>
      <c r="G6" s="350"/>
      <c r="H6" s="350"/>
      <c r="I6" s="350"/>
      <c r="J6" s="350"/>
      <c r="K6" s="350"/>
      <c r="L6" s="350"/>
      <c r="M6" s="350"/>
      <c r="N6" s="350"/>
      <c r="O6" s="350"/>
      <c r="P6" s="350"/>
      <c r="Q6" s="350"/>
      <c r="R6" s="350"/>
      <c r="S6" s="350"/>
      <c r="T6" s="350"/>
      <c r="U6" s="350"/>
      <c r="V6" s="350"/>
      <c r="W6" s="350"/>
      <c r="X6" s="350"/>
      <c r="Y6" s="350"/>
      <c r="Z6" s="350"/>
      <c r="AA6" s="350"/>
      <c r="AB6" s="350"/>
      <c r="AC6" s="350"/>
      <c r="AD6" s="350"/>
      <c r="AE6" s="350"/>
      <c r="AF6" s="351"/>
      <c r="AG6" s="4"/>
      <c r="AH6" s="4"/>
      <c r="AI6" s="4"/>
      <c r="AJ6" s="4"/>
      <c r="AK6" s="4"/>
      <c r="AL6" s="4"/>
      <c r="AM6" s="4"/>
      <c r="AO6" s="3"/>
      <c r="AR6" s="2" t="str">
        <f>IF(AQ6="実技","単労","")</f>
        <v/>
      </c>
      <c r="AV6" s="13" ph="1"/>
      <c r="AW6" s="2" ph="1"/>
      <c r="AX6" s="2" ph="1"/>
      <c r="AY6" s="2" ph="1"/>
      <c r="AZ6" s="2" ph="1"/>
      <c r="BA6" s="2" ph="1"/>
      <c r="BB6" s="2" ph="1"/>
    </row>
    <row r="7" spans="1:54" s="2" customFormat="1" ht="19.55" customHeight="1" x14ac:dyDescent="0.45">
      <c r="A7" s="345"/>
      <c r="B7" s="346"/>
      <c r="C7" s="346"/>
      <c r="D7" s="346"/>
      <c r="E7" s="310" t="s">
        <v>404</v>
      </c>
      <c r="F7" s="311"/>
      <c r="G7" s="311"/>
      <c r="H7" s="312"/>
      <c r="I7" s="313"/>
      <c r="J7" s="313"/>
      <c r="K7" s="313"/>
      <c r="L7" s="313"/>
      <c r="M7" s="313"/>
      <c r="N7" s="313"/>
      <c r="O7" s="313"/>
      <c r="P7" s="313"/>
      <c r="Q7" s="68"/>
      <c r="R7" s="272" t="s">
        <v>399</v>
      </c>
      <c r="S7" s="272"/>
      <c r="T7" s="272"/>
      <c r="U7" s="272"/>
      <c r="V7" s="272"/>
      <c r="W7" s="272"/>
      <c r="X7" s="272"/>
      <c r="Y7" s="272"/>
      <c r="Z7" s="272"/>
      <c r="AA7" s="272"/>
      <c r="AB7" s="272"/>
      <c r="AC7" s="272"/>
      <c r="AD7" s="272"/>
      <c r="AE7" s="64" t="str">
        <f>IF(AF7=TRUE,"任意団体","")</f>
        <v/>
      </c>
      <c r="AF7" s="69" t="b">
        <v>0</v>
      </c>
      <c r="AG7" s="4"/>
      <c r="AH7" s="4"/>
      <c r="AI7" s="4"/>
      <c r="AJ7" s="4"/>
      <c r="AK7" s="4"/>
      <c r="AL7" s="4"/>
      <c r="AM7" s="4"/>
      <c r="AO7" s="3"/>
      <c r="AV7" s="13" ph="1"/>
      <c r="AW7" s="2" ph="1"/>
      <c r="AX7" s="2" ph="1"/>
      <c r="AY7" s="2" ph="1"/>
      <c r="AZ7" s="2" ph="1"/>
      <c r="BA7" s="2" ph="1"/>
      <c r="BB7" s="2" ph="1"/>
    </row>
    <row r="8" spans="1:54" s="2" customFormat="1" ht="19.55" customHeight="1" x14ac:dyDescent="0.45">
      <c r="A8" s="315" t="s">
        <v>514</v>
      </c>
      <c r="B8" s="316"/>
      <c r="C8" s="316"/>
      <c r="D8" s="317"/>
      <c r="E8" s="70" t="s">
        <v>515</v>
      </c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71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  <c r="AD8" s="72"/>
      <c r="AE8" s="73"/>
      <c r="AF8" s="74"/>
      <c r="AG8" s="4"/>
      <c r="AH8" s="4"/>
      <c r="AI8" s="4"/>
      <c r="AJ8" s="4"/>
      <c r="AK8" s="4"/>
      <c r="AL8" s="4"/>
      <c r="AM8" s="4"/>
      <c r="AO8" s="3"/>
      <c r="AV8" s="13" ph="1"/>
      <c r="AW8" s="2" ph="1"/>
      <c r="AX8" s="2" ph="1"/>
      <c r="AY8" s="2" ph="1"/>
      <c r="AZ8" s="2" ph="1"/>
      <c r="BA8" s="2" ph="1"/>
      <c r="BB8" s="2" ph="1"/>
    </row>
    <row r="9" spans="1:54" s="2" customFormat="1" ht="28.55" customHeight="1" x14ac:dyDescent="0.45">
      <c r="A9" s="318"/>
      <c r="B9" s="319"/>
      <c r="C9" s="319"/>
      <c r="D9" s="320"/>
      <c r="E9" s="322"/>
      <c r="F9" s="323"/>
      <c r="G9" s="323"/>
      <c r="H9" s="323"/>
      <c r="I9" s="323"/>
      <c r="J9" s="323"/>
      <c r="K9" s="323"/>
      <c r="L9" s="323"/>
      <c r="M9" s="323"/>
      <c r="N9" s="323"/>
      <c r="O9" s="323"/>
      <c r="P9" s="323"/>
      <c r="Q9" s="323"/>
      <c r="R9" s="323"/>
      <c r="S9" s="323"/>
      <c r="T9" s="323"/>
      <c r="U9" s="323"/>
      <c r="V9" s="323"/>
      <c r="W9" s="323"/>
      <c r="X9" s="323"/>
      <c r="Y9" s="323"/>
      <c r="Z9" s="323"/>
      <c r="AA9" s="323"/>
      <c r="AB9" s="323"/>
      <c r="AC9" s="323"/>
      <c r="AD9" s="323"/>
      <c r="AE9" s="323"/>
      <c r="AF9" s="324"/>
      <c r="AG9" s="4"/>
      <c r="AH9" s="4"/>
      <c r="AI9" s="4"/>
      <c r="AJ9" s="4"/>
      <c r="AK9" s="4"/>
      <c r="AL9" s="4"/>
      <c r="AM9" s="4"/>
      <c r="AO9" s="3"/>
      <c r="AV9" s="13" ph="1"/>
      <c r="AW9" s="2" ph="1"/>
      <c r="AX9" s="2" ph="1"/>
      <c r="AY9" s="2" ph="1"/>
      <c r="AZ9" s="2" ph="1"/>
      <c r="BA9" s="2" ph="1"/>
      <c r="BB9" s="2" ph="1"/>
    </row>
    <row r="10" spans="1:54" s="2" customFormat="1" ht="30.25" customHeight="1" x14ac:dyDescent="0.45">
      <c r="A10" s="238" t="s">
        <v>4</v>
      </c>
      <c r="B10" s="239"/>
      <c r="C10" s="239"/>
      <c r="D10" s="334"/>
      <c r="E10" s="331"/>
      <c r="F10" s="332"/>
      <c r="G10" s="332"/>
      <c r="H10" s="11" t="s">
        <v>263</v>
      </c>
      <c r="I10" s="332"/>
      <c r="J10" s="332"/>
      <c r="K10" s="332"/>
      <c r="L10" s="332"/>
      <c r="M10" s="11" t="s">
        <v>263</v>
      </c>
      <c r="N10" s="332"/>
      <c r="O10" s="332"/>
      <c r="P10" s="333"/>
      <c r="Q10" s="252" t="s">
        <v>264</v>
      </c>
      <c r="R10" s="239"/>
      <c r="S10" s="239"/>
      <c r="T10" s="334"/>
      <c r="U10" s="335"/>
      <c r="V10" s="336"/>
      <c r="W10" s="336"/>
      <c r="X10" s="336"/>
      <c r="Y10" s="336"/>
      <c r="Z10" s="336"/>
      <c r="AA10" s="336"/>
      <c r="AB10" s="336"/>
      <c r="AC10" s="336"/>
      <c r="AD10" s="336"/>
      <c r="AE10" s="336"/>
      <c r="AF10" s="337"/>
      <c r="AG10" s="4" t="str">
        <f>E10&amp;"-"&amp;I10&amp;"-"&amp;N10</f>
        <v>--</v>
      </c>
      <c r="AH10" s="4"/>
      <c r="AI10" s="4"/>
      <c r="AJ10" s="4"/>
      <c r="AK10" s="4"/>
      <c r="AL10" s="4"/>
      <c r="AM10" s="4"/>
      <c r="AO10" s="3"/>
      <c r="AR10" s="2" t="str">
        <f t="shared" ref="AR10" si="0">IF(AQ10="実技","単労","")</f>
        <v/>
      </c>
      <c r="AV10" s="13" ph="1"/>
      <c r="AW10" s="2" ph="1"/>
      <c r="AX10" s="2" ph="1"/>
      <c r="AY10" s="2" ph="1"/>
      <c r="AZ10" s="2" ph="1"/>
      <c r="BA10" s="2" ph="1"/>
      <c r="BB10" s="2" ph="1"/>
    </row>
    <row r="11" spans="1:54" s="2" customFormat="1" ht="30.25" customHeight="1" thickBot="1" x14ac:dyDescent="0.5">
      <c r="A11" s="328" t="s">
        <v>70</v>
      </c>
      <c r="B11" s="329"/>
      <c r="C11" s="329"/>
      <c r="D11" s="330"/>
      <c r="E11" s="338"/>
      <c r="F11" s="338"/>
      <c r="G11" s="338"/>
      <c r="H11" s="338"/>
      <c r="I11" s="338"/>
      <c r="J11" s="338"/>
      <c r="K11" s="338"/>
      <c r="L11" s="338"/>
      <c r="M11" s="338"/>
      <c r="N11" s="338"/>
      <c r="O11" s="338"/>
      <c r="P11" s="338"/>
      <c r="Q11" s="338"/>
      <c r="R11" s="338"/>
      <c r="S11" s="338"/>
      <c r="T11" s="338"/>
      <c r="U11" s="338"/>
      <c r="V11" s="338"/>
      <c r="W11" s="338"/>
      <c r="X11" s="338"/>
      <c r="Y11" s="338"/>
      <c r="Z11" s="338"/>
      <c r="AA11" s="338"/>
      <c r="AB11" s="338"/>
      <c r="AC11" s="338"/>
      <c r="AD11" s="338"/>
      <c r="AE11" s="338"/>
      <c r="AF11" s="339"/>
      <c r="AG11" s="4"/>
      <c r="AH11" s="4"/>
      <c r="AI11" s="4"/>
      <c r="AJ11" s="4"/>
      <c r="AK11" s="4"/>
      <c r="AL11" s="4"/>
      <c r="AM11" s="4"/>
      <c r="AO11" s="3"/>
      <c r="AV11" s="13" ph="1"/>
      <c r="AW11" s="2" ph="1"/>
      <c r="AX11" s="2" ph="1"/>
      <c r="AY11" s="2" ph="1"/>
      <c r="AZ11" s="2" ph="1"/>
      <c r="BA11" s="2" ph="1"/>
      <c r="BB11" s="2" ph="1"/>
    </row>
    <row r="12" spans="1:54" s="2" customFormat="1" ht="17.5" customHeight="1" x14ac:dyDescent="0.45">
      <c r="A12" s="16"/>
      <c r="B12" s="16"/>
      <c r="C12" s="16"/>
      <c r="D12" s="16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17" t="s">
        <v>260</v>
      </c>
      <c r="AG12" s="4"/>
      <c r="AH12" s="4"/>
      <c r="AI12" s="4"/>
      <c r="AJ12" s="4"/>
      <c r="AK12" s="4"/>
      <c r="AL12" s="4"/>
      <c r="AM12" s="4"/>
      <c r="AO12" s="3"/>
      <c r="AV12" s="13" ph="1"/>
      <c r="AW12" s="2" ph="1"/>
      <c r="AX12" s="2" ph="1"/>
      <c r="AY12" s="2" ph="1"/>
      <c r="AZ12" s="2" ph="1"/>
      <c r="BA12" s="2" ph="1"/>
      <c r="BB12" s="2" ph="1"/>
    </row>
    <row r="13" spans="1:54" s="3" customFormat="1" ht="27" customHeight="1" thickBot="1" x14ac:dyDescent="0.45">
      <c r="A13" s="355" t="s">
        <v>400</v>
      </c>
      <c r="B13" s="355"/>
      <c r="C13" s="355"/>
      <c r="D13" s="355"/>
      <c r="E13" s="355"/>
      <c r="F13" s="355"/>
      <c r="G13" s="355"/>
      <c r="H13" s="355"/>
      <c r="I13" s="355"/>
      <c r="J13" s="355"/>
      <c r="K13" s="355"/>
      <c r="L13" s="355"/>
      <c r="M13" s="355"/>
      <c r="N13" s="355"/>
      <c r="O13" s="355"/>
      <c r="P13" s="355"/>
      <c r="Q13" s="355"/>
      <c r="R13" s="355"/>
      <c r="S13" s="355"/>
      <c r="T13" s="355"/>
      <c r="U13" s="355"/>
      <c r="V13" s="19"/>
      <c r="W13" s="18"/>
      <c r="X13" s="26" t="s">
        <v>644</v>
      </c>
      <c r="Y13" s="353"/>
      <c r="Z13" s="353"/>
      <c r="AA13" s="19" t="s">
        <v>7</v>
      </c>
      <c r="AB13" s="354"/>
      <c r="AC13" s="354"/>
      <c r="AD13" s="20" t="s">
        <v>402</v>
      </c>
      <c r="AE13" s="19"/>
      <c r="AF13" s="21" t="str">
        <f>IF(COUNTIF($A$15:$A$30,"○")&gt;=1,"","○")</f>
        <v>○</v>
      </c>
    </row>
    <row r="14" spans="1:54" s="2" customFormat="1" ht="34.5" customHeight="1" x14ac:dyDescent="0.45">
      <c r="A14" s="314" t="s">
        <v>8</v>
      </c>
      <c r="B14" s="308"/>
      <c r="C14" s="308" t="s">
        <v>251</v>
      </c>
      <c r="D14" s="308"/>
      <c r="E14" s="308"/>
      <c r="F14" s="308"/>
      <c r="G14" s="308"/>
      <c r="H14" s="308"/>
      <c r="I14" s="308" t="s">
        <v>55</v>
      </c>
      <c r="J14" s="308"/>
      <c r="K14" s="309"/>
      <c r="L14" s="309"/>
      <c r="M14" s="309"/>
      <c r="N14" s="309"/>
      <c r="O14" s="308" t="s">
        <v>252</v>
      </c>
      <c r="P14" s="309"/>
      <c r="Q14" s="309"/>
      <c r="R14" s="309"/>
      <c r="S14" s="309"/>
      <c r="T14" s="309" t="s">
        <v>9</v>
      </c>
      <c r="U14" s="309"/>
      <c r="V14" s="309"/>
      <c r="W14" s="309" t="s">
        <v>248</v>
      </c>
      <c r="X14" s="309"/>
      <c r="Y14" s="309"/>
      <c r="Z14" s="309"/>
      <c r="AA14" s="309"/>
      <c r="AB14" s="309"/>
      <c r="AC14" s="309"/>
      <c r="AD14" s="309" t="s">
        <v>249</v>
      </c>
      <c r="AE14" s="309"/>
      <c r="AF14" s="352"/>
      <c r="AG14" s="4"/>
      <c r="AH14" s="4"/>
      <c r="AI14" s="2" t="s">
        <v>554</v>
      </c>
      <c r="AJ14" s="3"/>
      <c r="AQ14" s="13" ph="1"/>
      <c r="AR14" s="2" ph="1"/>
      <c r="AS14" s="2" ph="1"/>
      <c r="AT14" s="2" ph="1"/>
      <c r="AU14" s="2" ph="1"/>
      <c r="AV14" s="2" ph="1"/>
      <c r="AW14" s="2" ph="1"/>
      <c r="AX14" s="2" ph="1"/>
      <c r="AY14" s="2" ph="1"/>
      <c r="AZ14" s="2" ph="1"/>
      <c r="BA14" s="2" ph="1"/>
      <c r="BB14" s="2" ph="1"/>
    </row>
    <row r="15" spans="1:54" s="2" customFormat="1" ht="30.25" customHeight="1" x14ac:dyDescent="0.45">
      <c r="A15" s="301"/>
      <c r="B15" s="302"/>
      <c r="C15" s="300"/>
      <c r="D15" s="300"/>
      <c r="E15" s="300"/>
      <c r="F15" s="300"/>
      <c r="G15" s="300"/>
      <c r="H15" s="300"/>
      <c r="I15" s="300"/>
      <c r="J15" s="300"/>
      <c r="K15" s="300"/>
      <c r="L15" s="300"/>
      <c r="M15" s="300"/>
      <c r="N15" s="300"/>
      <c r="O15" s="300"/>
      <c r="P15" s="300"/>
      <c r="Q15" s="300"/>
      <c r="R15" s="300"/>
      <c r="S15" s="300"/>
      <c r="T15" s="307"/>
      <c r="U15" s="307"/>
      <c r="V15" s="307"/>
      <c r="W15" s="300"/>
      <c r="X15" s="300"/>
      <c r="Y15" s="300"/>
      <c r="Z15" s="300"/>
      <c r="AA15" s="300"/>
      <c r="AB15" s="300"/>
      <c r="AC15" s="300"/>
      <c r="AD15" s="305"/>
      <c r="AE15" s="306"/>
      <c r="AF15" s="22" t="s">
        <v>250</v>
      </c>
      <c r="AG15" s="4" t="str">
        <f>IF(A15="○","講師","補助者"&amp;COUNTIF($A$15:A15,""))</f>
        <v>補助者1</v>
      </c>
      <c r="AH15" s="4" t="str">
        <f>IF(AG15="講師","",IF(C15="","-",C15))</f>
        <v>-</v>
      </c>
      <c r="AI15" s="2" t="str">
        <f>IF(C15="","-",C15)</f>
        <v>-</v>
      </c>
      <c r="AJ15" s="3"/>
      <c r="AM15" s="2" t="str">
        <f>IF(AL15="実技","単労","")</f>
        <v/>
      </c>
      <c r="AQ15" s="13" ph="1"/>
      <c r="AR15" s="2" ph="1"/>
      <c r="AS15" s="2" ph="1"/>
      <c r="AT15" s="2" ph="1"/>
      <c r="AU15" s="2" ph="1"/>
      <c r="AV15" s="2" ph="1"/>
      <c r="AW15" s="2" ph="1"/>
      <c r="AX15" s="2" ph="1"/>
      <c r="AY15" s="2" ph="1"/>
      <c r="AZ15" s="2" ph="1"/>
      <c r="BA15" s="2" ph="1"/>
      <c r="BB15" s="2" ph="1"/>
    </row>
    <row r="16" spans="1:54" s="2" customFormat="1" ht="30.25" customHeight="1" x14ac:dyDescent="0.4">
      <c r="A16" s="301" t="s">
        <v>449</v>
      </c>
      <c r="B16" s="302"/>
      <c r="C16" s="300"/>
      <c r="D16" s="300"/>
      <c r="E16" s="300"/>
      <c r="F16" s="300"/>
      <c r="G16" s="300"/>
      <c r="H16" s="300"/>
      <c r="I16" s="300"/>
      <c r="J16" s="300"/>
      <c r="K16" s="300"/>
      <c r="L16" s="300"/>
      <c r="M16" s="300"/>
      <c r="N16" s="300"/>
      <c r="O16" s="300"/>
      <c r="P16" s="300"/>
      <c r="Q16" s="300"/>
      <c r="R16" s="300"/>
      <c r="S16" s="300"/>
      <c r="T16" s="307"/>
      <c r="U16" s="307"/>
      <c r="V16" s="307"/>
      <c r="W16" s="300"/>
      <c r="X16" s="300"/>
      <c r="Y16" s="300"/>
      <c r="Z16" s="300"/>
      <c r="AA16" s="300"/>
      <c r="AB16" s="300"/>
      <c r="AC16" s="300"/>
      <c r="AD16" s="305"/>
      <c r="AE16" s="306"/>
      <c r="AF16" s="22" t="s">
        <v>250</v>
      </c>
      <c r="AG16" s="4" t="str">
        <f>IF(A16="○","講師","補助者"&amp;COUNTIF($A$15:A16,""))</f>
        <v>補助者2</v>
      </c>
      <c r="AH16" s="4" t="str">
        <f t="shared" ref="AH16:AH30" si="1">IF(AG16="講師","",IF(C16="","-",C16))</f>
        <v>-</v>
      </c>
      <c r="AI16" s="2" t="str">
        <f t="shared" ref="AI16:AI30" si="2">IF(C16="","-",C16)</f>
        <v>-</v>
      </c>
      <c r="AJ16" s="3"/>
      <c r="AM16" s="2" t="str">
        <f t="shared" ref="AM16:AM30" si="3">IF(AL16="実技","単労","")</f>
        <v/>
      </c>
    </row>
    <row r="17" spans="1:54" s="2" customFormat="1" ht="30.25" customHeight="1" x14ac:dyDescent="0.45">
      <c r="A17" s="301"/>
      <c r="B17" s="302"/>
      <c r="C17" s="300"/>
      <c r="D17" s="300"/>
      <c r="E17" s="300"/>
      <c r="F17" s="300"/>
      <c r="G17" s="300"/>
      <c r="H17" s="300"/>
      <c r="I17" s="300"/>
      <c r="J17" s="300"/>
      <c r="K17" s="300"/>
      <c r="L17" s="300"/>
      <c r="M17" s="300"/>
      <c r="N17" s="300"/>
      <c r="O17" s="300"/>
      <c r="P17" s="300"/>
      <c r="Q17" s="300"/>
      <c r="R17" s="300"/>
      <c r="S17" s="300"/>
      <c r="T17" s="307"/>
      <c r="U17" s="307"/>
      <c r="V17" s="307"/>
      <c r="W17" s="300"/>
      <c r="X17" s="300"/>
      <c r="Y17" s="300"/>
      <c r="Z17" s="300"/>
      <c r="AA17" s="300"/>
      <c r="AB17" s="300"/>
      <c r="AC17" s="300"/>
      <c r="AD17" s="305"/>
      <c r="AE17" s="306"/>
      <c r="AF17" s="22" t="s">
        <v>250</v>
      </c>
      <c r="AG17" s="4" t="str">
        <f>IF(A17="○","講師","補助者"&amp;COUNTIF($A$15:A17,""))</f>
        <v>補助者3</v>
      </c>
      <c r="AH17" s="4" t="str">
        <f t="shared" si="1"/>
        <v>-</v>
      </c>
      <c r="AI17" s="2" t="str">
        <f t="shared" si="2"/>
        <v>-</v>
      </c>
      <c r="AJ17" s="3"/>
      <c r="AM17" s="2" t="str">
        <f t="shared" si="3"/>
        <v/>
      </c>
      <c r="AQ17" s="13" ph="1"/>
      <c r="AR17" s="2" ph="1"/>
      <c r="AS17" s="2" ph="1"/>
      <c r="AT17" s="2" ph="1"/>
      <c r="AU17" s="2" ph="1"/>
      <c r="AV17" s="2" ph="1"/>
      <c r="AW17" s="2" ph="1"/>
      <c r="AX17" s="2" ph="1"/>
      <c r="AY17" s="2" ph="1"/>
      <c r="AZ17" s="2" ph="1"/>
      <c r="BA17" s="2" ph="1"/>
      <c r="BB17" s="2" ph="1"/>
    </row>
    <row r="18" spans="1:54" s="2" customFormat="1" ht="30.25" customHeight="1" x14ac:dyDescent="0.45">
      <c r="A18" s="301"/>
      <c r="B18" s="302"/>
      <c r="C18" s="300"/>
      <c r="D18" s="300"/>
      <c r="E18" s="300"/>
      <c r="F18" s="300"/>
      <c r="G18" s="300"/>
      <c r="H18" s="300"/>
      <c r="I18" s="300"/>
      <c r="J18" s="300"/>
      <c r="K18" s="300"/>
      <c r="L18" s="300"/>
      <c r="M18" s="300"/>
      <c r="N18" s="300"/>
      <c r="O18" s="300"/>
      <c r="P18" s="300"/>
      <c r="Q18" s="300"/>
      <c r="R18" s="300"/>
      <c r="S18" s="300"/>
      <c r="T18" s="307"/>
      <c r="U18" s="307"/>
      <c r="V18" s="307"/>
      <c r="W18" s="300"/>
      <c r="X18" s="300"/>
      <c r="Y18" s="300"/>
      <c r="Z18" s="300"/>
      <c r="AA18" s="300"/>
      <c r="AB18" s="300"/>
      <c r="AC18" s="300"/>
      <c r="AD18" s="305"/>
      <c r="AE18" s="306"/>
      <c r="AF18" s="22" t="s">
        <v>250</v>
      </c>
      <c r="AG18" s="4" t="str">
        <f>IF(A18="○","講師","補助者"&amp;COUNTIF($A$15:A18,""))</f>
        <v>補助者4</v>
      </c>
      <c r="AH18" s="4" t="str">
        <f t="shared" si="1"/>
        <v>-</v>
      </c>
      <c r="AI18" s="2" t="str">
        <f t="shared" si="2"/>
        <v>-</v>
      </c>
      <c r="AJ18" s="3"/>
      <c r="AM18" s="2" t="str">
        <f t="shared" si="3"/>
        <v/>
      </c>
      <c r="AQ18" s="13" ph="1"/>
      <c r="AR18" s="2" ph="1"/>
      <c r="AS18" s="2" ph="1"/>
      <c r="AT18" s="2" ph="1"/>
      <c r="AU18" s="2" ph="1"/>
      <c r="AV18" s="2" ph="1"/>
      <c r="AW18" s="2" ph="1"/>
      <c r="AX18" s="2" ph="1"/>
      <c r="AY18" s="2" ph="1"/>
      <c r="AZ18" s="2" ph="1"/>
      <c r="BA18" s="2" ph="1"/>
      <c r="BB18" s="2" ph="1"/>
    </row>
    <row r="19" spans="1:54" s="2" customFormat="1" ht="30.25" customHeight="1" x14ac:dyDescent="0.45">
      <c r="A19" s="301"/>
      <c r="B19" s="302"/>
      <c r="C19" s="300"/>
      <c r="D19" s="300"/>
      <c r="E19" s="300"/>
      <c r="F19" s="300"/>
      <c r="G19" s="300"/>
      <c r="H19" s="300"/>
      <c r="I19" s="300"/>
      <c r="J19" s="300"/>
      <c r="K19" s="300"/>
      <c r="L19" s="300"/>
      <c r="M19" s="300"/>
      <c r="N19" s="300"/>
      <c r="O19" s="300"/>
      <c r="P19" s="300"/>
      <c r="Q19" s="300"/>
      <c r="R19" s="300"/>
      <c r="S19" s="300"/>
      <c r="T19" s="307"/>
      <c r="U19" s="307"/>
      <c r="V19" s="307"/>
      <c r="W19" s="300"/>
      <c r="X19" s="300"/>
      <c r="Y19" s="300"/>
      <c r="Z19" s="300"/>
      <c r="AA19" s="300"/>
      <c r="AB19" s="300"/>
      <c r="AC19" s="300"/>
      <c r="AD19" s="305"/>
      <c r="AE19" s="306"/>
      <c r="AF19" s="22" t="s">
        <v>250</v>
      </c>
      <c r="AG19" s="4" t="str">
        <f>IF(A19="○","講師","補助者"&amp;COUNTIF($A$15:A19,""))</f>
        <v>補助者5</v>
      </c>
      <c r="AH19" s="4" t="str">
        <f t="shared" si="1"/>
        <v>-</v>
      </c>
      <c r="AI19" s="2" t="str">
        <f t="shared" si="2"/>
        <v>-</v>
      </c>
      <c r="AJ19" s="3"/>
      <c r="AM19" s="2" t="str">
        <f t="shared" si="3"/>
        <v/>
      </c>
      <c r="AQ19" s="13" ph="1"/>
      <c r="AR19" s="2" ph="1"/>
      <c r="AS19" s="2" ph="1"/>
      <c r="AT19" s="2" ph="1"/>
      <c r="AU19" s="2" ph="1"/>
      <c r="AV19" s="2" ph="1"/>
      <c r="AW19" s="2" ph="1"/>
      <c r="AX19" s="2" ph="1"/>
      <c r="AY19" s="2" ph="1"/>
      <c r="AZ19" s="2" ph="1"/>
      <c r="BA19" s="2" ph="1"/>
      <c r="BB19" s="2" ph="1"/>
    </row>
    <row r="20" spans="1:54" s="2" customFormat="1" ht="30.25" customHeight="1" x14ac:dyDescent="0.45">
      <c r="A20" s="301"/>
      <c r="B20" s="302"/>
      <c r="C20" s="300"/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300"/>
      <c r="P20" s="300"/>
      <c r="Q20" s="300"/>
      <c r="R20" s="300"/>
      <c r="S20" s="300"/>
      <c r="T20" s="307"/>
      <c r="U20" s="307"/>
      <c r="V20" s="307"/>
      <c r="W20" s="300"/>
      <c r="X20" s="300"/>
      <c r="Y20" s="300"/>
      <c r="Z20" s="300"/>
      <c r="AA20" s="300"/>
      <c r="AB20" s="300"/>
      <c r="AC20" s="300"/>
      <c r="AD20" s="305"/>
      <c r="AE20" s="306"/>
      <c r="AF20" s="22" t="s">
        <v>250</v>
      </c>
      <c r="AG20" s="4" t="str">
        <f>IF(A20="○","講師","補助者"&amp;COUNTIF($A$15:A20,""))</f>
        <v>補助者6</v>
      </c>
      <c r="AH20" s="4" t="str">
        <f t="shared" si="1"/>
        <v>-</v>
      </c>
      <c r="AI20" s="2" t="str">
        <f t="shared" si="2"/>
        <v>-</v>
      </c>
      <c r="AJ20" s="3"/>
      <c r="AM20" s="2" t="str">
        <f t="shared" si="3"/>
        <v/>
      </c>
      <c r="AQ20" s="13" ph="1"/>
      <c r="AR20" s="2" ph="1"/>
      <c r="AS20" s="2" ph="1"/>
      <c r="AT20" s="2" ph="1"/>
      <c r="AU20" s="2" ph="1"/>
      <c r="AV20" s="2" ph="1"/>
      <c r="AW20" s="2" ph="1"/>
      <c r="AX20" s="2" ph="1"/>
      <c r="AY20" s="2" ph="1"/>
      <c r="AZ20" s="2" ph="1"/>
      <c r="BA20" s="2" ph="1"/>
      <c r="BB20" s="2" ph="1"/>
    </row>
    <row r="21" spans="1:54" s="2" customFormat="1" ht="30.25" customHeight="1" x14ac:dyDescent="0.45">
      <c r="A21" s="301"/>
      <c r="B21" s="302"/>
      <c r="C21" s="300"/>
      <c r="D21" s="300"/>
      <c r="E21" s="300"/>
      <c r="F21" s="300"/>
      <c r="G21" s="300"/>
      <c r="H21" s="300"/>
      <c r="I21" s="300"/>
      <c r="J21" s="300"/>
      <c r="K21" s="300"/>
      <c r="L21" s="300"/>
      <c r="M21" s="300"/>
      <c r="N21" s="300"/>
      <c r="O21" s="300"/>
      <c r="P21" s="300"/>
      <c r="Q21" s="300"/>
      <c r="R21" s="300"/>
      <c r="S21" s="300"/>
      <c r="T21" s="307"/>
      <c r="U21" s="307"/>
      <c r="V21" s="307"/>
      <c r="W21" s="300"/>
      <c r="X21" s="300"/>
      <c r="Y21" s="300"/>
      <c r="Z21" s="300"/>
      <c r="AA21" s="300"/>
      <c r="AB21" s="300"/>
      <c r="AC21" s="300"/>
      <c r="AD21" s="305"/>
      <c r="AE21" s="306"/>
      <c r="AF21" s="22" t="s">
        <v>250</v>
      </c>
      <c r="AG21" s="4" t="str">
        <f>IF(A21="○","講師","補助者"&amp;COUNTIF($A$15:A21,""))</f>
        <v>補助者7</v>
      </c>
      <c r="AH21" s="4" t="str">
        <f t="shared" si="1"/>
        <v>-</v>
      </c>
      <c r="AI21" s="2" t="str">
        <f t="shared" si="2"/>
        <v>-</v>
      </c>
      <c r="AJ21" s="3"/>
      <c r="AM21" s="2" t="str">
        <f t="shared" si="3"/>
        <v/>
      </c>
      <c r="AQ21" s="13" ph="1"/>
      <c r="AR21" s="2" ph="1"/>
      <c r="AS21" s="2" ph="1"/>
      <c r="AT21" s="2" ph="1"/>
      <c r="AU21" s="2" ph="1"/>
      <c r="AV21" s="2" ph="1"/>
      <c r="AW21" s="2" ph="1"/>
      <c r="AX21" s="2" ph="1"/>
      <c r="AY21" s="2" ph="1"/>
      <c r="AZ21" s="2" ph="1"/>
      <c r="BA21" s="2" ph="1"/>
      <c r="BB21" s="2" ph="1"/>
    </row>
    <row r="22" spans="1:54" s="2" customFormat="1" ht="30.25" customHeight="1" x14ac:dyDescent="0.45">
      <c r="A22" s="301"/>
      <c r="B22" s="302"/>
      <c r="C22" s="300"/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300"/>
      <c r="P22" s="300"/>
      <c r="Q22" s="300"/>
      <c r="R22" s="300"/>
      <c r="S22" s="300"/>
      <c r="T22" s="307"/>
      <c r="U22" s="307"/>
      <c r="V22" s="307"/>
      <c r="W22" s="300"/>
      <c r="X22" s="300"/>
      <c r="Y22" s="300"/>
      <c r="Z22" s="300"/>
      <c r="AA22" s="300"/>
      <c r="AB22" s="300"/>
      <c r="AC22" s="300"/>
      <c r="AD22" s="305"/>
      <c r="AE22" s="306"/>
      <c r="AF22" s="22" t="s">
        <v>250</v>
      </c>
      <c r="AG22" s="4" t="str">
        <f>IF(A22="○","講師","補助者"&amp;COUNTIF($A$15:A22,""))</f>
        <v>補助者8</v>
      </c>
      <c r="AH22" s="4" t="str">
        <f t="shared" si="1"/>
        <v>-</v>
      </c>
      <c r="AI22" s="2" t="str">
        <f t="shared" si="2"/>
        <v>-</v>
      </c>
      <c r="AJ22" s="3"/>
      <c r="AM22" s="2" t="str">
        <f t="shared" si="3"/>
        <v/>
      </c>
      <c r="AQ22" s="13" ph="1"/>
      <c r="AR22" s="2" ph="1"/>
      <c r="AS22" s="2" ph="1"/>
      <c r="AT22" s="2" ph="1"/>
      <c r="AU22" s="2" ph="1"/>
      <c r="AV22" s="2" ph="1"/>
      <c r="AW22" s="2" ph="1"/>
      <c r="AX22" s="2" ph="1"/>
      <c r="AY22" s="2" ph="1"/>
      <c r="AZ22" s="2" ph="1"/>
      <c r="BA22" s="2" ph="1"/>
      <c r="BB22" s="2" ph="1"/>
    </row>
    <row r="23" spans="1:54" s="2" customFormat="1" ht="30.25" customHeight="1" x14ac:dyDescent="0.45">
      <c r="A23" s="301"/>
      <c r="B23" s="302"/>
      <c r="C23" s="300"/>
      <c r="D23" s="300"/>
      <c r="E23" s="300"/>
      <c r="F23" s="300"/>
      <c r="G23" s="300"/>
      <c r="H23" s="300"/>
      <c r="I23" s="300"/>
      <c r="J23" s="300"/>
      <c r="K23" s="300"/>
      <c r="L23" s="300"/>
      <c r="M23" s="300"/>
      <c r="N23" s="300"/>
      <c r="O23" s="300"/>
      <c r="P23" s="300"/>
      <c r="Q23" s="300"/>
      <c r="R23" s="300"/>
      <c r="S23" s="300"/>
      <c r="T23" s="307"/>
      <c r="U23" s="307"/>
      <c r="V23" s="307"/>
      <c r="W23" s="300"/>
      <c r="X23" s="300"/>
      <c r="Y23" s="300"/>
      <c r="Z23" s="300"/>
      <c r="AA23" s="300"/>
      <c r="AB23" s="300"/>
      <c r="AC23" s="300"/>
      <c r="AD23" s="305"/>
      <c r="AE23" s="306"/>
      <c r="AF23" s="22" t="s">
        <v>250</v>
      </c>
      <c r="AG23" s="4" t="str">
        <f>IF(A23="○","講師","補助者"&amp;COUNTIF($A$15:A23,""))</f>
        <v>補助者9</v>
      </c>
      <c r="AH23" s="4" t="str">
        <f t="shared" si="1"/>
        <v>-</v>
      </c>
      <c r="AI23" s="2" t="str">
        <f t="shared" si="2"/>
        <v>-</v>
      </c>
      <c r="AJ23" s="3"/>
      <c r="AM23" s="2" t="str">
        <f t="shared" si="3"/>
        <v/>
      </c>
      <c r="AQ23" s="13" ph="1"/>
      <c r="AR23" s="2" ph="1"/>
      <c r="AS23" s="2" ph="1"/>
      <c r="AT23" s="2" ph="1"/>
      <c r="AU23" s="2" ph="1"/>
      <c r="AV23" s="2" ph="1"/>
      <c r="AW23" s="2" ph="1"/>
      <c r="AX23" s="2" ph="1"/>
      <c r="AY23" s="2" ph="1"/>
      <c r="AZ23" s="2" ph="1"/>
      <c r="BA23" s="2" ph="1"/>
      <c r="BB23" s="2" ph="1"/>
    </row>
    <row r="24" spans="1:54" s="2" customFormat="1" ht="30.25" customHeight="1" x14ac:dyDescent="0.45">
      <c r="A24" s="301"/>
      <c r="B24" s="302"/>
      <c r="C24" s="300"/>
      <c r="D24" s="300"/>
      <c r="E24" s="300"/>
      <c r="F24" s="300"/>
      <c r="G24" s="300"/>
      <c r="H24" s="300"/>
      <c r="I24" s="300"/>
      <c r="J24" s="300"/>
      <c r="K24" s="300"/>
      <c r="L24" s="300"/>
      <c r="M24" s="300"/>
      <c r="N24" s="300"/>
      <c r="O24" s="300"/>
      <c r="P24" s="300"/>
      <c r="Q24" s="300"/>
      <c r="R24" s="300"/>
      <c r="S24" s="300"/>
      <c r="T24" s="307"/>
      <c r="U24" s="307"/>
      <c r="V24" s="307"/>
      <c r="W24" s="300"/>
      <c r="X24" s="300"/>
      <c r="Y24" s="300"/>
      <c r="Z24" s="300"/>
      <c r="AA24" s="300"/>
      <c r="AB24" s="300"/>
      <c r="AC24" s="300"/>
      <c r="AD24" s="305"/>
      <c r="AE24" s="306"/>
      <c r="AF24" s="22" t="s">
        <v>250</v>
      </c>
      <c r="AG24" s="4" t="str">
        <f>IF(A24="○","講師","補助者"&amp;COUNTIF($A$15:A24,""))</f>
        <v>補助者10</v>
      </c>
      <c r="AH24" s="4" t="str">
        <f t="shared" si="1"/>
        <v>-</v>
      </c>
      <c r="AI24" s="2" t="str">
        <f t="shared" si="2"/>
        <v>-</v>
      </c>
      <c r="AJ24" s="3"/>
      <c r="AM24" s="2" t="str">
        <f t="shared" si="3"/>
        <v/>
      </c>
      <c r="AQ24" s="13" ph="1"/>
      <c r="AR24" s="2" ph="1"/>
      <c r="AS24" s="2" ph="1"/>
      <c r="AT24" s="2" ph="1"/>
      <c r="AU24" s="2" ph="1"/>
      <c r="AV24" s="2" ph="1"/>
      <c r="AW24" s="2" ph="1"/>
      <c r="AX24" s="2" ph="1"/>
      <c r="AY24" s="2" ph="1"/>
      <c r="AZ24" s="2" ph="1"/>
      <c r="BA24" s="2" ph="1"/>
      <c r="BB24" s="2" ph="1"/>
    </row>
    <row r="25" spans="1:54" s="2" customFormat="1" ht="30.25" customHeight="1" x14ac:dyDescent="0.45">
      <c r="A25" s="301"/>
      <c r="B25" s="302"/>
      <c r="C25" s="300"/>
      <c r="D25" s="300"/>
      <c r="E25" s="300"/>
      <c r="F25" s="300"/>
      <c r="G25" s="300"/>
      <c r="H25" s="300"/>
      <c r="I25" s="300"/>
      <c r="J25" s="300"/>
      <c r="K25" s="300"/>
      <c r="L25" s="300"/>
      <c r="M25" s="300"/>
      <c r="N25" s="300"/>
      <c r="O25" s="300"/>
      <c r="P25" s="300"/>
      <c r="Q25" s="300"/>
      <c r="R25" s="300"/>
      <c r="S25" s="300"/>
      <c r="T25" s="307"/>
      <c r="U25" s="307"/>
      <c r="V25" s="307"/>
      <c r="W25" s="300"/>
      <c r="X25" s="300"/>
      <c r="Y25" s="300"/>
      <c r="Z25" s="300"/>
      <c r="AA25" s="300"/>
      <c r="AB25" s="300"/>
      <c r="AC25" s="300"/>
      <c r="AD25" s="305"/>
      <c r="AE25" s="306"/>
      <c r="AF25" s="22" t="s">
        <v>250</v>
      </c>
      <c r="AG25" s="4" t="str">
        <f>IF(A25="○","講師","補助者"&amp;COUNTIF($A$15:A25,""))</f>
        <v>補助者11</v>
      </c>
      <c r="AH25" s="4" t="str">
        <f t="shared" si="1"/>
        <v>-</v>
      </c>
      <c r="AI25" s="2" t="str">
        <f t="shared" si="2"/>
        <v>-</v>
      </c>
      <c r="AJ25" s="3"/>
      <c r="AM25" s="2" t="str">
        <f t="shared" si="3"/>
        <v/>
      </c>
      <c r="AQ25" s="13" ph="1"/>
      <c r="AR25" s="2" ph="1"/>
      <c r="AS25" s="2" ph="1"/>
      <c r="AT25" s="2" ph="1"/>
      <c r="AU25" s="2" ph="1"/>
      <c r="AV25" s="2" ph="1"/>
      <c r="AW25" s="2" ph="1"/>
      <c r="AX25" s="2" ph="1"/>
      <c r="AY25" s="2" ph="1"/>
      <c r="AZ25" s="2" ph="1"/>
      <c r="BA25" s="2" ph="1"/>
      <c r="BB25" s="2" ph="1"/>
    </row>
    <row r="26" spans="1:54" s="2" customFormat="1" ht="30.25" customHeight="1" x14ac:dyDescent="0.45">
      <c r="A26" s="301"/>
      <c r="B26" s="302"/>
      <c r="C26" s="300"/>
      <c r="D26" s="300"/>
      <c r="E26" s="300"/>
      <c r="F26" s="300"/>
      <c r="G26" s="300"/>
      <c r="H26" s="300"/>
      <c r="I26" s="300"/>
      <c r="J26" s="300"/>
      <c r="K26" s="300"/>
      <c r="L26" s="300"/>
      <c r="M26" s="300"/>
      <c r="N26" s="300"/>
      <c r="O26" s="300"/>
      <c r="P26" s="300"/>
      <c r="Q26" s="300"/>
      <c r="R26" s="300"/>
      <c r="S26" s="300"/>
      <c r="T26" s="307"/>
      <c r="U26" s="307"/>
      <c r="V26" s="307"/>
      <c r="W26" s="300"/>
      <c r="X26" s="300"/>
      <c r="Y26" s="300"/>
      <c r="Z26" s="300"/>
      <c r="AA26" s="300"/>
      <c r="AB26" s="300"/>
      <c r="AC26" s="300"/>
      <c r="AD26" s="305"/>
      <c r="AE26" s="306"/>
      <c r="AF26" s="22" t="s">
        <v>250</v>
      </c>
      <c r="AG26" s="4" t="str">
        <f>IF(A26="○","講師","補助者"&amp;COUNTIF($A$15:A26,""))</f>
        <v>補助者12</v>
      </c>
      <c r="AH26" s="4" t="str">
        <f t="shared" si="1"/>
        <v>-</v>
      </c>
      <c r="AI26" s="2" t="str">
        <f t="shared" si="2"/>
        <v>-</v>
      </c>
      <c r="AJ26" s="3"/>
      <c r="AM26" s="2" t="str">
        <f t="shared" si="3"/>
        <v/>
      </c>
      <c r="AQ26" s="13" ph="1"/>
      <c r="AR26" s="2" ph="1"/>
      <c r="AS26" s="2" ph="1"/>
      <c r="AT26" s="2" ph="1"/>
      <c r="AU26" s="2" ph="1"/>
      <c r="AV26" s="2" ph="1"/>
      <c r="AW26" s="2" ph="1"/>
      <c r="AX26" s="2" ph="1"/>
      <c r="AY26" s="2" ph="1"/>
      <c r="AZ26" s="2" ph="1"/>
      <c r="BA26" s="2" ph="1"/>
      <c r="BB26" s="2" ph="1"/>
    </row>
    <row r="27" spans="1:54" s="2" customFormat="1" ht="30.25" customHeight="1" x14ac:dyDescent="0.45">
      <c r="A27" s="301"/>
      <c r="B27" s="302"/>
      <c r="C27" s="300"/>
      <c r="D27" s="300"/>
      <c r="E27" s="300"/>
      <c r="F27" s="300"/>
      <c r="G27" s="300"/>
      <c r="H27" s="300"/>
      <c r="I27" s="300"/>
      <c r="J27" s="300"/>
      <c r="K27" s="300"/>
      <c r="L27" s="300"/>
      <c r="M27" s="300"/>
      <c r="N27" s="300"/>
      <c r="O27" s="300"/>
      <c r="P27" s="300"/>
      <c r="Q27" s="300"/>
      <c r="R27" s="300"/>
      <c r="S27" s="300"/>
      <c r="T27" s="307"/>
      <c r="U27" s="307"/>
      <c r="V27" s="307"/>
      <c r="W27" s="300"/>
      <c r="X27" s="300"/>
      <c r="Y27" s="300"/>
      <c r="Z27" s="300"/>
      <c r="AA27" s="300"/>
      <c r="AB27" s="300"/>
      <c r="AC27" s="300"/>
      <c r="AD27" s="305"/>
      <c r="AE27" s="306"/>
      <c r="AF27" s="22" t="s">
        <v>250</v>
      </c>
      <c r="AG27" s="4" t="str">
        <f>IF(A27="○","講師","補助者"&amp;COUNTIF($A$15:A27,""))</f>
        <v>補助者13</v>
      </c>
      <c r="AH27" s="4" t="str">
        <f t="shared" si="1"/>
        <v>-</v>
      </c>
      <c r="AI27" s="2" t="str">
        <f t="shared" si="2"/>
        <v>-</v>
      </c>
      <c r="AJ27" s="3"/>
      <c r="AM27" s="2" t="str">
        <f t="shared" si="3"/>
        <v/>
      </c>
      <c r="AQ27" s="13" ph="1"/>
      <c r="AR27" s="2" ph="1"/>
      <c r="AS27" s="2" ph="1"/>
      <c r="AT27" s="2" ph="1"/>
      <c r="AU27" s="2" ph="1"/>
      <c r="AV27" s="2" ph="1"/>
      <c r="AW27" s="2" ph="1"/>
      <c r="AX27" s="2" ph="1"/>
      <c r="AY27" s="2" ph="1"/>
      <c r="AZ27" s="2" ph="1"/>
      <c r="BA27" s="2" ph="1"/>
      <c r="BB27" s="2" ph="1"/>
    </row>
    <row r="28" spans="1:54" s="2" customFormat="1" ht="30.25" customHeight="1" x14ac:dyDescent="0.45">
      <c r="A28" s="301"/>
      <c r="B28" s="302"/>
      <c r="C28" s="300"/>
      <c r="D28" s="300"/>
      <c r="E28" s="300"/>
      <c r="F28" s="300"/>
      <c r="G28" s="300"/>
      <c r="H28" s="300"/>
      <c r="I28" s="300"/>
      <c r="J28" s="300"/>
      <c r="K28" s="300"/>
      <c r="L28" s="300"/>
      <c r="M28" s="300"/>
      <c r="N28" s="300"/>
      <c r="O28" s="300"/>
      <c r="P28" s="300"/>
      <c r="Q28" s="300"/>
      <c r="R28" s="300"/>
      <c r="S28" s="300"/>
      <c r="T28" s="307"/>
      <c r="U28" s="307"/>
      <c r="V28" s="307"/>
      <c r="W28" s="300"/>
      <c r="X28" s="300"/>
      <c r="Y28" s="300"/>
      <c r="Z28" s="300"/>
      <c r="AA28" s="300"/>
      <c r="AB28" s="300"/>
      <c r="AC28" s="300"/>
      <c r="AD28" s="305"/>
      <c r="AE28" s="306"/>
      <c r="AF28" s="22" t="s">
        <v>250</v>
      </c>
      <c r="AG28" s="4" t="str">
        <f>IF(A28="○","講師","補助者"&amp;COUNTIF($A$15:A28,""))</f>
        <v>補助者14</v>
      </c>
      <c r="AH28" s="4" t="str">
        <f t="shared" ref="AH28" si="4">IF(AG28="講師","",IF(C28="","-",C28))</f>
        <v>-</v>
      </c>
      <c r="AI28" s="2" t="str">
        <f t="shared" ref="AI28" si="5">IF(C28="","-",C28)</f>
        <v>-</v>
      </c>
      <c r="AJ28" s="3"/>
      <c r="AM28" s="2" t="str">
        <f t="shared" ref="AM28" si="6">IF(AL28="実技","単労","")</f>
        <v/>
      </c>
      <c r="AQ28" s="13" ph="1"/>
      <c r="AR28" s="2" ph="1"/>
      <c r="AS28" s="2" ph="1"/>
      <c r="AT28" s="2" ph="1"/>
      <c r="AU28" s="2" ph="1"/>
      <c r="AV28" s="2" ph="1"/>
      <c r="AW28" s="2" ph="1"/>
      <c r="AX28" s="2" ph="1"/>
      <c r="AY28" s="2" ph="1"/>
      <c r="AZ28" s="2" ph="1"/>
      <c r="BA28" s="2" ph="1"/>
      <c r="BB28" s="2" ph="1"/>
    </row>
    <row r="29" spans="1:54" s="2" customFormat="1" ht="30.25" customHeight="1" x14ac:dyDescent="0.45">
      <c r="A29" s="301"/>
      <c r="B29" s="302"/>
      <c r="C29" s="300"/>
      <c r="D29" s="300"/>
      <c r="E29" s="300"/>
      <c r="F29" s="300"/>
      <c r="G29" s="300"/>
      <c r="H29" s="300"/>
      <c r="I29" s="300"/>
      <c r="J29" s="300"/>
      <c r="K29" s="300"/>
      <c r="L29" s="300"/>
      <c r="M29" s="300"/>
      <c r="N29" s="300"/>
      <c r="O29" s="300"/>
      <c r="P29" s="300"/>
      <c r="Q29" s="300"/>
      <c r="R29" s="300"/>
      <c r="S29" s="300"/>
      <c r="T29" s="307"/>
      <c r="U29" s="307"/>
      <c r="V29" s="307"/>
      <c r="W29" s="300"/>
      <c r="X29" s="300"/>
      <c r="Y29" s="300"/>
      <c r="Z29" s="300"/>
      <c r="AA29" s="300"/>
      <c r="AB29" s="300"/>
      <c r="AC29" s="300"/>
      <c r="AD29" s="305"/>
      <c r="AE29" s="306"/>
      <c r="AF29" s="22" t="s">
        <v>250</v>
      </c>
      <c r="AG29" s="4" t="str">
        <f>IF(A29="○","講師","補助者"&amp;COUNTIF($A$15:A29,""))</f>
        <v>補助者15</v>
      </c>
      <c r="AH29" s="4" t="str">
        <f t="shared" si="1"/>
        <v>-</v>
      </c>
      <c r="AI29" s="2" t="str">
        <f t="shared" si="2"/>
        <v>-</v>
      </c>
      <c r="AJ29" s="3"/>
      <c r="AM29" s="2" t="str">
        <f t="shared" si="3"/>
        <v/>
      </c>
      <c r="AQ29" s="13" ph="1"/>
      <c r="AR29" s="2" ph="1"/>
      <c r="AS29" s="2" ph="1"/>
      <c r="AT29" s="2" ph="1"/>
      <c r="AU29" s="2" ph="1"/>
      <c r="AV29" s="2" ph="1"/>
      <c r="AW29" s="2" ph="1"/>
      <c r="AX29" s="2" ph="1"/>
      <c r="AY29" s="2" ph="1"/>
      <c r="AZ29" s="2" ph="1"/>
      <c r="BA29" s="2" ph="1"/>
      <c r="BB29" s="2" ph="1"/>
    </row>
    <row r="30" spans="1:54" s="2" customFormat="1" ht="30.25" customHeight="1" thickBot="1" x14ac:dyDescent="0.5">
      <c r="A30" s="303"/>
      <c r="B30" s="304"/>
      <c r="C30" s="300"/>
      <c r="D30" s="300"/>
      <c r="E30" s="300"/>
      <c r="F30" s="300"/>
      <c r="G30" s="300"/>
      <c r="H30" s="300"/>
      <c r="I30" s="300"/>
      <c r="J30" s="300"/>
      <c r="K30" s="300"/>
      <c r="L30" s="300"/>
      <c r="M30" s="300"/>
      <c r="N30" s="300"/>
      <c r="O30" s="300"/>
      <c r="P30" s="300"/>
      <c r="Q30" s="300"/>
      <c r="R30" s="300"/>
      <c r="S30" s="300"/>
      <c r="T30" s="307"/>
      <c r="U30" s="307"/>
      <c r="V30" s="307"/>
      <c r="W30" s="300"/>
      <c r="X30" s="300"/>
      <c r="Y30" s="300"/>
      <c r="Z30" s="300"/>
      <c r="AA30" s="300"/>
      <c r="AB30" s="300"/>
      <c r="AC30" s="300"/>
      <c r="AD30" s="305"/>
      <c r="AE30" s="306"/>
      <c r="AF30" s="23" t="s">
        <v>250</v>
      </c>
      <c r="AG30" s="4" t="str">
        <f>IF(A30="○","講師","補助者"&amp;COUNTIF($A$15:A30,""))</f>
        <v>補助者16</v>
      </c>
      <c r="AH30" s="4" t="str">
        <f t="shared" si="1"/>
        <v>-</v>
      </c>
      <c r="AI30" s="2" t="str">
        <f t="shared" si="2"/>
        <v>-</v>
      </c>
      <c r="AJ30" s="3"/>
      <c r="AM30" s="2" t="str">
        <f t="shared" si="3"/>
        <v/>
      </c>
      <c r="AQ30" s="13" ph="1"/>
      <c r="AR30" s="2" ph="1"/>
      <c r="AS30" s="2" ph="1"/>
      <c r="AT30" s="2" ph="1"/>
      <c r="AU30" s="2" ph="1"/>
      <c r="AV30" s="2" ph="1"/>
      <c r="AW30" s="2" ph="1"/>
      <c r="AX30" s="2" ph="1"/>
      <c r="AY30" s="2" ph="1"/>
      <c r="AZ30" s="2" ph="1"/>
      <c r="BA30" s="2" ph="1"/>
      <c r="BB30" s="2" ph="1"/>
    </row>
    <row r="31" spans="1:54" ht="13.75" customHeight="1" x14ac:dyDescent="0.4">
      <c r="A31" s="299" t="s">
        <v>256</v>
      </c>
      <c r="B31" s="299"/>
      <c r="C31" s="299"/>
      <c r="D31" s="299"/>
      <c r="E31" s="299"/>
      <c r="F31" s="299"/>
      <c r="G31" s="299"/>
      <c r="H31" s="299"/>
      <c r="I31" s="299"/>
      <c r="J31" s="299"/>
      <c r="K31" s="299"/>
      <c r="L31" s="299"/>
      <c r="M31" s="299"/>
      <c r="N31" s="299"/>
      <c r="O31" s="299"/>
      <c r="P31" s="299"/>
      <c r="Q31" s="299"/>
      <c r="R31" s="299"/>
      <c r="S31" s="299"/>
      <c r="T31" s="299"/>
      <c r="U31" s="299"/>
      <c r="V31" s="299"/>
      <c r="W31" s="299"/>
      <c r="X31" s="299"/>
      <c r="Y31" s="299"/>
      <c r="Z31" s="299"/>
      <c r="AA31" s="299"/>
      <c r="AB31" s="299"/>
      <c r="AC31" s="299"/>
      <c r="AD31" s="299"/>
      <c r="AE31" s="299"/>
      <c r="AF31" s="299"/>
      <c r="AM31" s="24"/>
      <c r="AV31" s="4" ph="1"/>
      <c r="AW31" s="4" ph="1"/>
      <c r="AX31" s="4" ph="1"/>
    </row>
    <row r="32" spans="1:54" ht="27.2" x14ac:dyDescent="0.4">
      <c r="AV32" s="4" ph="1"/>
      <c r="AW32" s="4" ph="1"/>
      <c r="AX32" s="4" ph="1"/>
    </row>
    <row r="33" spans="48:50" ht="27.2" x14ac:dyDescent="0.4">
      <c r="AV33" s="4" ph="1"/>
      <c r="AW33" s="4" ph="1"/>
      <c r="AX33" s="4" ph="1"/>
    </row>
    <row r="34" spans="48:50" ht="27.2" x14ac:dyDescent="0.4">
      <c r="AV34" s="4" ph="1"/>
      <c r="AW34" s="4" ph="1"/>
      <c r="AX34" s="4" ph="1"/>
    </row>
    <row r="35" spans="48:50" ht="27.2" x14ac:dyDescent="0.4">
      <c r="AV35" s="4" ph="1"/>
      <c r="AW35" s="4" ph="1"/>
      <c r="AX35" s="4" ph="1"/>
    </row>
    <row r="36" spans="48:50" ht="27.2" x14ac:dyDescent="0.4">
      <c r="AV36" s="4" ph="1"/>
      <c r="AW36" s="4" ph="1"/>
      <c r="AX36" s="4" ph="1"/>
    </row>
    <row r="37" spans="48:50" ht="27.2" x14ac:dyDescent="0.4">
      <c r="AV37" s="4" ph="1"/>
      <c r="AW37" s="4" ph="1"/>
      <c r="AX37" s="4" ph="1"/>
    </row>
    <row r="38" spans="48:50" ht="27.2" x14ac:dyDescent="0.4">
      <c r="AV38" s="4" ph="1"/>
      <c r="AW38" s="4" ph="1"/>
      <c r="AX38" s="4" ph="1"/>
    </row>
    <row r="39" spans="48:50" ht="27.2" x14ac:dyDescent="0.4">
      <c r="AV39" s="4" ph="1"/>
      <c r="AW39" s="4" ph="1"/>
      <c r="AX39" s="4" ph="1"/>
    </row>
    <row r="40" spans="48:50" ht="27.2" x14ac:dyDescent="0.4">
      <c r="AV40" s="4" ph="1"/>
      <c r="AW40" s="4" ph="1"/>
      <c r="AX40" s="4" ph="1"/>
    </row>
    <row r="41" spans="48:50" ht="27.2" x14ac:dyDescent="0.4">
      <c r="AV41" s="4" ph="1"/>
      <c r="AW41" s="4" ph="1"/>
      <c r="AX41" s="4" ph="1"/>
    </row>
    <row r="42" spans="48:50" ht="27.2" x14ac:dyDescent="0.4">
      <c r="AV42" s="4" ph="1"/>
      <c r="AW42" s="4" ph="1"/>
      <c r="AX42" s="4" ph="1"/>
    </row>
    <row r="43" spans="48:50" ht="27.2" x14ac:dyDescent="0.4">
      <c r="AV43" s="4" ph="1"/>
      <c r="AW43" s="4" ph="1"/>
      <c r="AX43" s="4" ph="1"/>
    </row>
    <row r="44" spans="48:50" ht="27.2" x14ac:dyDescent="0.4">
      <c r="AV44" s="4" ph="1"/>
      <c r="AW44" s="4" ph="1"/>
      <c r="AX44" s="4" ph="1"/>
    </row>
    <row r="45" spans="48:50" ht="27.2" x14ac:dyDescent="0.4">
      <c r="AV45" s="4" ph="1"/>
      <c r="AW45" s="4" ph="1"/>
      <c r="AX45" s="4" ph="1"/>
    </row>
    <row r="46" spans="48:50" ht="27.2" x14ac:dyDescent="0.4">
      <c r="AV46" s="4" ph="1"/>
      <c r="AW46" s="4" ph="1"/>
      <c r="AX46" s="4" ph="1"/>
    </row>
    <row r="47" spans="48:50" ht="27.2" x14ac:dyDescent="0.4">
      <c r="AV47" s="4" ph="1"/>
      <c r="AW47" s="4" ph="1"/>
      <c r="AX47" s="4" ph="1"/>
    </row>
    <row r="48" spans="48:50" ht="27.2" x14ac:dyDescent="0.4">
      <c r="AV48" s="4" ph="1"/>
      <c r="AW48" s="4" ph="1"/>
      <c r="AX48" s="4" ph="1"/>
    </row>
    <row r="49" spans="48:50" ht="27.2" x14ac:dyDescent="0.4">
      <c r="AV49" s="4" ph="1"/>
      <c r="AW49" s="4" ph="1"/>
      <c r="AX49" s="4" ph="1"/>
    </row>
    <row r="50" spans="48:50" ht="27.2" x14ac:dyDescent="0.4">
      <c r="AV50" s="4" ph="1"/>
      <c r="AW50" s="4" ph="1"/>
      <c r="AX50" s="4" ph="1"/>
    </row>
    <row r="51" spans="48:50" ht="27.2" x14ac:dyDescent="0.4">
      <c r="AV51" s="4" ph="1"/>
      <c r="AW51" s="4" ph="1"/>
      <c r="AX51" s="4" ph="1"/>
    </row>
  </sheetData>
  <sheetProtection formatRows="0" selectLockedCells="1"/>
  <mergeCells count="144">
    <mergeCell ref="C22:H22"/>
    <mergeCell ref="C23:H23"/>
    <mergeCell ref="C24:H24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T17:V17"/>
    <mergeCell ref="O17:S17"/>
    <mergeCell ref="I24:N24"/>
    <mergeCell ref="O24:S24"/>
    <mergeCell ref="I23:N23"/>
    <mergeCell ref="O23:S23"/>
    <mergeCell ref="T24:V24"/>
    <mergeCell ref="T25:V25"/>
    <mergeCell ref="T23:V23"/>
    <mergeCell ref="I19:N19"/>
    <mergeCell ref="O19:S19"/>
    <mergeCell ref="I21:N21"/>
    <mergeCell ref="O21:S21"/>
    <mergeCell ref="I22:N22"/>
    <mergeCell ref="O22:S22"/>
    <mergeCell ref="T19:V19"/>
    <mergeCell ref="T20:V20"/>
    <mergeCell ref="T21:V21"/>
    <mergeCell ref="T22:V22"/>
    <mergeCell ref="A13:U13"/>
    <mergeCell ref="W14:AC14"/>
    <mergeCell ref="W15:AC15"/>
    <mergeCell ref="W16:AC16"/>
    <mergeCell ref="W17:AC17"/>
    <mergeCell ref="W18:AC18"/>
    <mergeCell ref="W19:AC19"/>
    <mergeCell ref="W20:AC20"/>
    <mergeCell ref="W21:AC21"/>
    <mergeCell ref="C16:H16"/>
    <mergeCell ref="C17:H17"/>
    <mergeCell ref="C18:H18"/>
    <mergeCell ref="C19:H19"/>
    <mergeCell ref="C20:H20"/>
    <mergeCell ref="C21:H21"/>
    <mergeCell ref="I16:N16"/>
    <mergeCell ref="O16:S16"/>
    <mergeCell ref="I18:N18"/>
    <mergeCell ref="O18:S18"/>
    <mergeCell ref="T18:V18"/>
    <mergeCell ref="T14:V14"/>
    <mergeCell ref="I17:N17"/>
    <mergeCell ref="T15:V15"/>
    <mergeCell ref="T16:V16"/>
    <mergeCell ref="E11:AF11"/>
    <mergeCell ref="A5:D5"/>
    <mergeCell ref="A6:D7"/>
    <mergeCell ref="A10:D10"/>
    <mergeCell ref="E5:AF5"/>
    <mergeCell ref="E6:AF6"/>
    <mergeCell ref="AD24:AE24"/>
    <mergeCell ref="AD25:AE25"/>
    <mergeCell ref="AD26:AE26"/>
    <mergeCell ref="AD14:AF14"/>
    <mergeCell ref="Y13:Z13"/>
    <mergeCell ref="AB13:AC13"/>
    <mergeCell ref="AD17:AE17"/>
    <mergeCell ref="AD18:AE18"/>
    <mergeCell ref="AD23:AE23"/>
    <mergeCell ref="W23:AC23"/>
    <mergeCell ref="W24:AC24"/>
    <mergeCell ref="W25:AC25"/>
    <mergeCell ref="W26:AC26"/>
    <mergeCell ref="W22:AC22"/>
    <mergeCell ref="AD16:AE16"/>
    <mergeCell ref="AD19:AE19"/>
    <mergeCell ref="AD20:AE20"/>
    <mergeCell ref="AD21:AE21"/>
    <mergeCell ref="A1:C1"/>
    <mergeCell ref="I15:N15"/>
    <mergeCell ref="O15:S15"/>
    <mergeCell ref="I14:N14"/>
    <mergeCell ref="O14:S14"/>
    <mergeCell ref="E7:G7"/>
    <mergeCell ref="H7:P7"/>
    <mergeCell ref="R7:AD7"/>
    <mergeCell ref="A14:B14"/>
    <mergeCell ref="C14:H14"/>
    <mergeCell ref="C15:H15"/>
    <mergeCell ref="A15:B15"/>
    <mergeCell ref="D1:AC2"/>
    <mergeCell ref="AD15:AE15"/>
    <mergeCell ref="A8:D9"/>
    <mergeCell ref="F8:P8"/>
    <mergeCell ref="E9:AF9"/>
    <mergeCell ref="A4:AF4"/>
    <mergeCell ref="A11:D11"/>
    <mergeCell ref="E10:G10"/>
    <mergeCell ref="I10:L10"/>
    <mergeCell ref="N10:P10"/>
    <mergeCell ref="Q10:T10"/>
    <mergeCell ref="U10:AF10"/>
    <mergeCell ref="W27:AC27"/>
    <mergeCell ref="W29:AC29"/>
    <mergeCell ref="W30:AC30"/>
    <mergeCell ref="T26:V26"/>
    <mergeCell ref="AD22:AE22"/>
    <mergeCell ref="I20:N20"/>
    <mergeCell ref="O20:S20"/>
    <mergeCell ref="T27:V27"/>
    <mergeCell ref="T29:V29"/>
    <mergeCell ref="T30:V30"/>
    <mergeCell ref="I27:N27"/>
    <mergeCell ref="O27:S27"/>
    <mergeCell ref="I26:N26"/>
    <mergeCell ref="O26:S26"/>
    <mergeCell ref="T28:V28"/>
    <mergeCell ref="W28:AC28"/>
    <mergeCell ref="AD28:AE28"/>
    <mergeCell ref="A31:AF31"/>
    <mergeCell ref="C29:H29"/>
    <mergeCell ref="C30:H30"/>
    <mergeCell ref="A29:B29"/>
    <mergeCell ref="A30:B30"/>
    <mergeCell ref="C25:H25"/>
    <mergeCell ref="C26:H26"/>
    <mergeCell ref="C27:H27"/>
    <mergeCell ref="A25:B25"/>
    <mergeCell ref="A26:B26"/>
    <mergeCell ref="A27:B27"/>
    <mergeCell ref="I25:N25"/>
    <mergeCell ref="O25:S25"/>
    <mergeCell ref="I30:N30"/>
    <mergeCell ref="O30:S30"/>
    <mergeCell ref="I29:N29"/>
    <mergeCell ref="O29:S29"/>
    <mergeCell ref="A28:B28"/>
    <mergeCell ref="C28:H28"/>
    <mergeCell ref="I28:N28"/>
    <mergeCell ref="O28:S28"/>
    <mergeCell ref="AD27:AE27"/>
    <mergeCell ref="AD29:AE29"/>
    <mergeCell ref="AD30:AE30"/>
  </mergeCells>
  <phoneticPr fontId="3"/>
  <conditionalFormatting sqref="E5:AF5">
    <cfRule type="containsBlanks" dxfId="377" priority="7" stopIfTrue="1">
      <formula>LEN(TRIM(E5))=0</formula>
    </cfRule>
  </conditionalFormatting>
  <conditionalFormatting sqref="E6:AF6">
    <cfRule type="containsBlanks" dxfId="376" priority="8" stopIfTrue="1">
      <formula>LEN(TRIM(E6))=0</formula>
    </cfRule>
  </conditionalFormatting>
  <conditionalFormatting sqref="H7:P7">
    <cfRule type="containsBlanks" dxfId="375" priority="9" stopIfTrue="1">
      <formula>LEN(TRIM(H7))=0</formula>
    </cfRule>
  </conditionalFormatting>
  <conditionalFormatting sqref="E10:G10">
    <cfRule type="containsBlanks" dxfId="374" priority="10" stopIfTrue="1">
      <formula>LEN(TRIM(E10))=0</formula>
    </cfRule>
  </conditionalFormatting>
  <conditionalFormatting sqref="I10:L10">
    <cfRule type="containsBlanks" dxfId="373" priority="11" stopIfTrue="1">
      <formula>LEN(TRIM(I10))=0</formula>
    </cfRule>
  </conditionalFormatting>
  <conditionalFormatting sqref="N10:P10">
    <cfRule type="containsBlanks" dxfId="372" priority="12" stopIfTrue="1">
      <formula>LEN(TRIM(N10))=0</formula>
    </cfRule>
  </conditionalFormatting>
  <conditionalFormatting sqref="U10:AF10">
    <cfRule type="containsBlanks" dxfId="371" priority="13" stopIfTrue="1">
      <formula>LEN(TRIM(U10))=0</formula>
    </cfRule>
  </conditionalFormatting>
  <conditionalFormatting sqref="E11:AF11">
    <cfRule type="containsBlanks" dxfId="370" priority="14" stopIfTrue="1">
      <formula>LEN(TRIM(E11))=0</formula>
    </cfRule>
  </conditionalFormatting>
  <conditionalFormatting sqref="Y13:Z13">
    <cfRule type="containsBlanks" dxfId="369" priority="15" stopIfTrue="1">
      <formula>LEN(TRIM(Y13))=0</formula>
    </cfRule>
  </conditionalFormatting>
  <conditionalFormatting sqref="AB13:AC13">
    <cfRule type="containsBlanks" dxfId="368" priority="16" stopIfTrue="1">
      <formula>LEN(TRIM(AB13))=0</formula>
    </cfRule>
  </conditionalFormatting>
  <conditionalFormatting sqref="A15:B27 A29:B30">
    <cfRule type="containsBlanks" dxfId="367" priority="17" stopIfTrue="1">
      <formula>LEN(TRIM(A15))=0</formula>
    </cfRule>
  </conditionalFormatting>
  <conditionalFormatting sqref="C15:H15">
    <cfRule type="containsBlanks" dxfId="366" priority="18" stopIfTrue="1">
      <formula>LEN(TRIM(C15))=0</formula>
    </cfRule>
  </conditionalFormatting>
  <conditionalFormatting sqref="I15:N15">
    <cfRule type="containsBlanks" dxfId="365" priority="19" stopIfTrue="1">
      <formula>LEN(TRIM(I15))=0</formula>
    </cfRule>
  </conditionalFormatting>
  <conditionalFormatting sqref="O15:S15">
    <cfRule type="containsBlanks" dxfId="364" priority="20" stopIfTrue="1">
      <formula>LEN(TRIM(O15))=0</formula>
    </cfRule>
  </conditionalFormatting>
  <conditionalFormatting sqref="T15:V16">
    <cfRule type="containsBlanks" dxfId="363" priority="21" stopIfTrue="1">
      <formula>LEN(TRIM(T15))=0</formula>
    </cfRule>
  </conditionalFormatting>
  <conditionalFormatting sqref="W15:AC16">
    <cfRule type="containsBlanks" dxfId="362" priority="22" stopIfTrue="1">
      <formula>LEN(TRIM(W15))=0</formula>
    </cfRule>
  </conditionalFormatting>
  <conditionalFormatting sqref="AD15:AE15">
    <cfRule type="containsBlanks" dxfId="361" priority="23" stopIfTrue="1">
      <formula>LEN(TRIM(AD15))=0</formula>
    </cfRule>
  </conditionalFormatting>
  <conditionalFormatting sqref="C16:H30">
    <cfRule type="containsBlanks" dxfId="360" priority="24" stopIfTrue="1">
      <formula>LEN(TRIM(C16))=0</formula>
    </cfRule>
  </conditionalFormatting>
  <conditionalFormatting sqref="AD16:AE16 C16:S30">
    <cfRule type="containsBlanks" dxfId="359" priority="25" stopIfTrue="1">
      <formula>LEN(TRIM(C16))=0</formula>
    </cfRule>
  </conditionalFormatting>
  <conditionalFormatting sqref="F8">
    <cfRule type="containsBlanks" dxfId="358" priority="26" stopIfTrue="1">
      <formula>LEN(TRIM(F8))=0</formula>
    </cfRule>
  </conditionalFormatting>
  <conditionalFormatting sqref="E9:AF9">
    <cfRule type="containsBlanks" dxfId="357" priority="27" stopIfTrue="1">
      <formula>LEN(TRIM(E9))=0</formula>
    </cfRule>
  </conditionalFormatting>
  <conditionalFormatting sqref="A28:B28">
    <cfRule type="containsBlanks" dxfId="356" priority="4" stopIfTrue="1">
      <formula>LEN(TRIM(A28))=0</formula>
    </cfRule>
  </conditionalFormatting>
  <conditionalFormatting sqref="T17:V30">
    <cfRule type="containsBlanks" dxfId="355" priority="1" stopIfTrue="1">
      <formula>LEN(TRIM(T17))=0</formula>
    </cfRule>
  </conditionalFormatting>
  <conditionalFormatting sqref="W17:AC30">
    <cfRule type="containsBlanks" dxfId="354" priority="2" stopIfTrue="1">
      <formula>LEN(TRIM(W17))=0</formula>
    </cfRule>
  </conditionalFormatting>
  <conditionalFormatting sqref="AD17:AE30">
    <cfRule type="containsBlanks" dxfId="353" priority="3" stopIfTrue="1">
      <formula>LEN(TRIM(AD17))=0</formula>
    </cfRule>
  </conditionalFormatting>
  <dataValidations count="3">
    <dataValidation type="list" allowBlank="1" showInputMessage="1" showErrorMessage="1" sqref="A15:A30">
      <formula1>$AF$13</formula1>
    </dataValidation>
    <dataValidation type="list" allowBlank="1" showInputMessage="1" showErrorMessage="1" sqref="AB13:AC13">
      <formula1>日</formula1>
    </dataValidation>
    <dataValidation type="list" allowBlank="1" showInputMessage="1" showErrorMessage="1" sqref="Y13:Z13">
      <formula1>"9,10"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16</xdr:col>
                    <xdr:colOff>8626</xdr:colOff>
                    <xdr:row>6</xdr:row>
                    <xdr:rowOff>0</xdr:rowOff>
                  </from>
                  <to>
                    <xdr:col>17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C000"/>
  </sheetPr>
  <dimension ref="A1:BF177"/>
  <sheetViews>
    <sheetView showGridLines="0" view="pageBreakPreview" zoomScale="85" zoomScaleNormal="85" zoomScaleSheetLayoutView="85" workbookViewId="0">
      <selection activeCell="U5" sqref="U5"/>
    </sheetView>
  </sheetViews>
  <sheetFormatPr defaultColWidth="3.109375" defaultRowHeight="20.399999999999999" outlineLevelRow="1" x14ac:dyDescent="0.4"/>
  <cols>
    <col min="1" max="5" width="3.109375" style="13" customWidth="1"/>
    <col min="6" max="7" width="3.109375" style="2"/>
    <col min="8" max="9" width="3.109375" style="2" customWidth="1"/>
    <col min="10" max="16" width="3.109375" style="2"/>
    <col min="17" max="18" width="3.109375" style="2" customWidth="1"/>
    <col min="19" max="19" width="3.109375" style="2"/>
    <col min="20" max="20" width="3.109375" style="2" customWidth="1"/>
    <col min="21" max="22" width="3.109375" style="2"/>
    <col min="23" max="23" width="3.109375" style="2" customWidth="1"/>
    <col min="24" max="24" width="3.109375" style="2"/>
    <col min="25" max="25" width="3.109375" style="2" customWidth="1"/>
    <col min="26" max="31" width="3.109375" style="2"/>
    <col min="32" max="32" width="3.109375" style="2" customWidth="1"/>
    <col min="33" max="33" width="3.109375" style="2"/>
    <col min="34" max="34" width="3.77734375" style="2" customWidth="1"/>
    <col min="35" max="35" width="3.109375" style="2"/>
    <col min="36" max="36" width="3.21875" style="2" customWidth="1"/>
    <col min="37" max="37" width="3.109375" style="2"/>
    <col min="38" max="39" width="3.109375" style="13" customWidth="1"/>
    <col min="40" max="16384" width="3.109375" style="2"/>
  </cols>
  <sheetData>
    <row r="1" spans="1:58" s="3" customFormat="1" ht="23.95" customHeight="1" x14ac:dyDescent="0.4">
      <c r="D1" s="14"/>
      <c r="E1" s="14"/>
      <c r="T1" s="27" t="s">
        <v>401</v>
      </c>
      <c r="U1" s="500">
        <f>【様式１】応募校調書!$E$6</f>
        <v>0</v>
      </c>
      <c r="V1" s="500"/>
      <c r="W1" s="500"/>
      <c r="X1" s="500"/>
      <c r="Y1" s="500"/>
      <c r="Z1" s="500"/>
      <c r="AA1" s="500"/>
      <c r="AB1" s="500"/>
      <c r="AC1" s="500"/>
      <c r="AD1" s="500"/>
      <c r="AE1" s="500"/>
      <c r="AF1" s="500"/>
    </row>
    <row r="2" spans="1:58" s="3" customFormat="1" ht="21.25" customHeight="1" x14ac:dyDescent="0.4">
      <c r="A2" s="217" t="s">
        <v>10</v>
      </c>
      <c r="B2" s="217"/>
      <c r="C2" s="217"/>
      <c r="D2" s="469" t="s">
        <v>681</v>
      </c>
      <c r="E2" s="470"/>
      <c r="F2" s="470"/>
      <c r="G2" s="470"/>
      <c r="H2" s="470"/>
      <c r="I2" s="470"/>
      <c r="J2" s="470"/>
      <c r="K2" s="470"/>
      <c r="L2" s="470"/>
      <c r="M2" s="470"/>
      <c r="N2" s="470"/>
      <c r="O2" s="470"/>
      <c r="P2" s="470"/>
      <c r="Q2" s="470"/>
      <c r="R2" s="470"/>
      <c r="S2" s="470"/>
      <c r="T2" s="470"/>
      <c r="U2" s="470"/>
      <c r="V2" s="470"/>
      <c r="W2" s="470"/>
      <c r="X2" s="470"/>
      <c r="Y2" s="470"/>
      <c r="Z2" s="470"/>
      <c r="AA2" s="470"/>
      <c r="AB2" s="470"/>
      <c r="AC2" s="470"/>
      <c r="AD2" s="5"/>
      <c r="AE2" s="5"/>
      <c r="AF2" s="5"/>
    </row>
    <row r="3" spans="1:58" s="6" customFormat="1" ht="21.25" customHeight="1" x14ac:dyDescent="0.4">
      <c r="A3" s="25"/>
      <c r="B3" s="25"/>
      <c r="C3" s="25"/>
      <c r="D3" s="470"/>
      <c r="E3" s="470"/>
      <c r="F3" s="470"/>
      <c r="G3" s="470"/>
      <c r="H3" s="470"/>
      <c r="I3" s="470"/>
      <c r="J3" s="470"/>
      <c r="K3" s="470"/>
      <c r="L3" s="470"/>
      <c r="M3" s="470"/>
      <c r="N3" s="470"/>
      <c r="O3" s="470"/>
      <c r="P3" s="470"/>
      <c r="Q3" s="470"/>
      <c r="R3" s="470"/>
      <c r="S3" s="470"/>
      <c r="T3" s="470"/>
      <c r="U3" s="470"/>
      <c r="V3" s="470"/>
      <c r="W3" s="470"/>
      <c r="X3" s="470"/>
      <c r="Y3" s="470"/>
      <c r="Z3" s="470"/>
      <c r="AA3" s="470"/>
      <c r="AB3" s="470"/>
      <c r="AC3" s="470"/>
      <c r="AD3" s="25"/>
      <c r="AE3" s="25"/>
      <c r="AF3" s="25"/>
    </row>
    <row r="4" spans="1:58" s="6" customFormat="1" ht="6.8" customHeight="1" x14ac:dyDescent="0.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</row>
    <row r="5" spans="1:58" s="10" customFormat="1" ht="28.55" customHeight="1" x14ac:dyDescent="0.4">
      <c r="A5" s="479" t="s">
        <v>15</v>
      </c>
      <c r="B5" s="214"/>
      <c r="C5" s="214"/>
      <c r="D5" s="480"/>
      <c r="E5" s="75" t="s">
        <v>406</v>
      </c>
      <c r="F5" s="538">
        <f>COUNTA(E9,E28,E46)</f>
        <v>0</v>
      </c>
      <c r="G5" s="538"/>
      <c r="H5" s="538"/>
      <c r="I5" s="76" t="s">
        <v>16</v>
      </c>
    </row>
    <row r="6" spans="1:58" s="10" customFormat="1" ht="28.55" customHeight="1" x14ac:dyDescent="0.4">
      <c r="A6" s="479" t="s">
        <v>516</v>
      </c>
      <c r="B6" s="214"/>
      <c r="C6" s="214"/>
      <c r="D6" s="480"/>
      <c r="E6" s="476">
        <f>【様式１】応募校調書!$E$18</f>
        <v>0</v>
      </c>
      <c r="F6" s="477"/>
      <c r="G6" s="477"/>
      <c r="H6" s="477"/>
      <c r="I6" s="477"/>
      <c r="J6" s="477"/>
      <c r="K6" s="477"/>
      <c r="L6" s="477"/>
      <c r="M6" s="477"/>
      <c r="N6" s="477"/>
      <c r="O6" s="477"/>
      <c r="P6" s="478"/>
    </row>
    <row r="7" spans="1:58" s="10" customFormat="1" ht="4.75" customHeight="1" x14ac:dyDescent="0.4"/>
    <row r="8" spans="1:58" s="4" customFormat="1" ht="18.350000000000001" thickBot="1" x14ac:dyDescent="0.45">
      <c r="A8" s="501" t="s">
        <v>422</v>
      </c>
      <c r="B8" s="502"/>
      <c r="C8" s="502"/>
      <c r="D8" s="502"/>
      <c r="E8" s="502"/>
      <c r="F8" s="502"/>
      <c r="G8" s="502"/>
      <c r="H8" s="502"/>
      <c r="I8" s="502"/>
      <c r="J8" s="502"/>
      <c r="K8" s="502"/>
      <c r="L8" s="502"/>
      <c r="M8" s="502"/>
      <c r="N8" s="502"/>
      <c r="O8" s="502"/>
      <c r="P8" s="502"/>
      <c r="Q8" s="502"/>
      <c r="R8" s="502"/>
      <c r="S8" s="502"/>
      <c r="T8" s="502"/>
      <c r="U8" s="502"/>
      <c r="V8" s="502"/>
      <c r="W8" s="502"/>
      <c r="X8" s="502"/>
      <c r="Y8" s="502"/>
      <c r="Z8" s="502"/>
      <c r="AA8" s="502"/>
      <c r="AB8" s="502"/>
      <c r="AC8" s="502"/>
      <c r="AD8" s="502"/>
      <c r="AE8" s="502"/>
      <c r="AF8" s="503"/>
    </row>
    <row r="9" spans="1:58" s="10" customFormat="1" ht="27" customHeight="1" thickBot="1" x14ac:dyDescent="0.45">
      <c r="A9" s="492" t="s">
        <v>549</v>
      </c>
      <c r="B9" s="493"/>
      <c r="C9" s="493"/>
      <c r="D9" s="493"/>
      <c r="E9" s="494"/>
      <c r="F9" s="494"/>
      <c r="G9" s="494"/>
      <c r="H9" s="494"/>
      <c r="I9" s="494"/>
      <c r="J9" s="494"/>
      <c r="K9" s="494"/>
      <c r="L9" s="494"/>
      <c r="M9" s="494"/>
      <c r="N9" s="494"/>
      <c r="O9" s="494"/>
      <c r="P9" s="494"/>
      <c r="Q9" s="495" t="s">
        <v>423</v>
      </c>
      <c r="R9" s="496"/>
      <c r="S9" s="496"/>
      <c r="T9" s="497"/>
      <c r="U9" s="498"/>
      <c r="V9" s="498"/>
      <c r="W9" s="498"/>
      <c r="X9" s="498"/>
      <c r="Y9" s="495" t="s">
        <v>429</v>
      </c>
      <c r="Z9" s="496"/>
      <c r="AA9" s="496"/>
      <c r="AB9" s="497"/>
      <c r="AC9" s="499"/>
      <c r="AD9" s="499"/>
      <c r="AE9" s="499"/>
      <c r="AF9" s="87" t="s">
        <v>19</v>
      </c>
      <c r="AH9" s="482">
        <f>IF(AC9&gt;=150,3,IF(AND(AC9&lt;150,AC9&gt;=90),2,IF(AC9="",0,1)))</f>
        <v>0</v>
      </c>
      <c r="AI9" s="483"/>
      <c r="AJ9" s="28" t="s">
        <v>20</v>
      </c>
      <c r="AK9" s="29"/>
      <c r="AL9" s="30"/>
      <c r="AM9" s="30"/>
    </row>
    <row r="10" spans="1:58" s="31" customFormat="1" ht="27" customHeight="1" x14ac:dyDescent="0.4">
      <c r="A10" s="484" t="s">
        <v>225</v>
      </c>
      <c r="B10" s="485"/>
      <c r="C10" s="485"/>
      <c r="D10" s="486"/>
      <c r="E10" s="487"/>
      <c r="F10" s="488"/>
      <c r="G10" s="488"/>
      <c r="H10" s="488"/>
      <c r="I10" s="488"/>
      <c r="J10" s="488"/>
      <c r="K10" s="488"/>
      <c r="L10" s="488"/>
      <c r="M10" s="488"/>
      <c r="N10" s="488"/>
      <c r="O10" s="488"/>
      <c r="P10" s="489"/>
      <c r="Q10" s="396" t="str">
        <f>IFERROR(VLOOKUP($E$10,選択肢!$Q:$R,2,0),"　")</f>
        <v>　</v>
      </c>
      <c r="R10" s="397"/>
      <c r="S10" s="397"/>
      <c r="T10" s="397"/>
      <c r="U10" s="490"/>
      <c r="V10" s="490"/>
      <c r="W10" s="490"/>
      <c r="X10" s="490"/>
      <c r="Y10" s="490"/>
      <c r="Z10" s="490"/>
      <c r="AA10" s="490"/>
      <c r="AB10" s="490"/>
      <c r="AC10" s="490"/>
      <c r="AD10" s="490"/>
      <c r="AE10" s="490"/>
      <c r="AF10" s="491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</row>
    <row r="11" spans="1:58" s="31" customFormat="1" ht="27" customHeight="1" x14ac:dyDescent="0.4">
      <c r="A11" s="365" t="s">
        <v>21</v>
      </c>
      <c r="B11" s="366"/>
      <c r="C11" s="366"/>
      <c r="D11" s="366"/>
      <c r="E11" s="394"/>
      <c r="F11" s="395"/>
      <c r="G11" s="395"/>
      <c r="H11" s="395"/>
      <c r="I11" s="395"/>
      <c r="J11" s="395"/>
      <c r="K11" s="395"/>
      <c r="L11" s="395"/>
      <c r="M11" s="395"/>
      <c r="N11" s="395"/>
      <c r="O11" s="395"/>
      <c r="P11" s="395"/>
      <c r="Q11" s="396" t="str">
        <f>IF($E11="許諾が必要","許諾状況","")</f>
        <v/>
      </c>
      <c r="R11" s="397"/>
      <c r="S11" s="397"/>
      <c r="T11" s="397"/>
      <c r="U11" s="184"/>
      <c r="V11" s="184"/>
      <c r="W11" s="184"/>
      <c r="X11" s="184"/>
      <c r="Y11" s="184"/>
      <c r="Z11" s="184"/>
      <c r="AA11" s="184"/>
      <c r="AB11" s="184"/>
      <c r="AC11" s="184"/>
      <c r="AD11" s="184"/>
      <c r="AE11" s="184"/>
      <c r="AF11" s="185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</row>
    <row r="12" spans="1:58" s="31" customFormat="1" ht="27" customHeight="1" x14ac:dyDescent="0.4">
      <c r="A12" s="412" t="s">
        <v>430</v>
      </c>
      <c r="B12" s="413"/>
      <c r="C12" s="413"/>
      <c r="D12" s="414"/>
      <c r="E12" s="398" t="s">
        <v>22</v>
      </c>
      <c r="F12" s="399"/>
      <c r="G12" s="400"/>
      <c r="H12" s="400"/>
      <c r="I12" s="400"/>
      <c r="J12" s="399" t="s">
        <v>431</v>
      </c>
      <c r="K12" s="399"/>
      <c r="L12" s="401"/>
      <c r="M12" s="401"/>
      <c r="N12" s="401"/>
      <c r="O12" s="401"/>
      <c r="P12" s="401"/>
      <c r="Q12" s="401"/>
      <c r="R12" s="401"/>
      <c r="S12" s="401"/>
      <c r="T12" s="401"/>
      <c r="U12" s="401"/>
      <c r="V12" s="401"/>
      <c r="W12" s="401"/>
      <c r="X12" s="401"/>
      <c r="Y12" s="401"/>
      <c r="Z12" s="401"/>
      <c r="AA12" s="401"/>
      <c r="AB12" s="401"/>
      <c r="AC12" s="401"/>
      <c r="AD12" s="401"/>
      <c r="AE12" s="401"/>
      <c r="AF12" s="402"/>
      <c r="AG12" s="3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 s="33"/>
      <c r="BB12" s="33"/>
      <c r="BC12" s="33"/>
      <c r="BD12" s="33"/>
      <c r="BE12" s="33"/>
      <c r="BF12" s="33"/>
    </row>
    <row r="13" spans="1:58" s="31" customFormat="1" ht="27" customHeight="1" x14ac:dyDescent="0.4">
      <c r="A13" s="403" t="s">
        <v>509</v>
      </c>
      <c r="B13" s="404"/>
      <c r="C13" s="404"/>
      <c r="D13" s="405"/>
      <c r="E13" s="406"/>
      <c r="F13" s="407"/>
      <c r="G13" s="407"/>
      <c r="H13" s="407"/>
      <c r="I13" s="407"/>
      <c r="J13" s="407"/>
      <c r="K13" s="407"/>
      <c r="L13" s="407"/>
      <c r="M13" s="407"/>
      <c r="N13" s="407"/>
      <c r="O13" s="407"/>
      <c r="P13" s="407"/>
      <c r="Q13" s="408" t="str">
        <f>IF($E13="全校児童/生徒","　","内訳")</f>
        <v>内訳</v>
      </c>
      <c r="R13" s="409"/>
      <c r="S13" s="409"/>
      <c r="T13" s="409"/>
      <c r="U13" s="410"/>
      <c r="V13" s="410"/>
      <c r="W13" s="410"/>
      <c r="X13" s="410"/>
      <c r="Y13" s="410"/>
      <c r="Z13" s="410"/>
      <c r="AA13" s="410"/>
      <c r="AB13" s="410"/>
      <c r="AC13" s="410"/>
      <c r="AD13" s="410"/>
      <c r="AE13" s="410"/>
      <c r="AF13" s="411"/>
      <c r="AG13" s="32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</row>
    <row r="14" spans="1:58" s="10" customFormat="1" ht="24.8" customHeight="1" x14ac:dyDescent="0.4">
      <c r="A14" s="365" t="s">
        <v>443</v>
      </c>
      <c r="B14" s="366"/>
      <c r="C14" s="366"/>
      <c r="D14" s="88" t="s">
        <v>447</v>
      </c>
      <c r="E14" s="388" t="s">
        <v>212</v>
      </c>
      <c r="F14" s="389"/>
      <c r="G14" s="389"/>
      <c r="H14" s="389"/>
      <c r="I14" s="389"/>
      <c r="J14" s="389"/>
      <c r="K14" s="367" t="s">
        <v>23</v>
      </c>
      <c r="L14" s="368"/>
      <c r="M14" s="368"/>
      <c r="N14" s="368"/>
      <c r="O14" s="368"/>
      <c r="P14" s="368"/>
      <c r="Q14" s="368"/>
      <c r="R14" s="368"/>
      <c r="S14" s="368"/>
      <c r="T14" s="368"/>
      <c r="U14" s="368"/>
      <c r="V14" s="368"/>
      <c r="W14" s="368"/>
      <c r="X14" s="368"/>
      <c r="Y14" s="369"/>
      <c r="Z14" s="367" t="s">
        <v>24</v>
      </c>
      <c r="AA14" s="368"/>
      <c r="AB14" s="368"/>
      <c r="AC14" s="368"/>
      <c r="AD14" s="368"/>
      <c r="AE14" s="368"/>
      <c r="AF14" s="370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</row>
    <row r="15" spans="1:58" s="10" customFormat="1" ht="21.25" customHeight="1" x14ac:dyDescent="0.4">
      <c r="A15" s="365"/>
      <c r="B15" s="366"/>
      <c r="C15" s="366"/>
      <c r="D15" s="89" t="s">
        <v>25</v>
      </c>
      <c r="E15" s="390"/>
      <c r="F15" s="391"/>
      <c r="G15" s="391"/>
      <c r="H15" s="391"/>
      <c r="I15" s="391"/>
      <c r="J15" s="391"/>
      <c r="K15" s="377" t="s">
        <v>26</v>
      </c>
      <c r="L15" s="378"/>
      <c r="M15" s="90"/>
      <c r="N15" s="392" t="s">
        <v>27</v>
      </c>
      <c r="O15" s="393"/>
      <c r="P15" s="377" t="s">
        <v>28</v>
      </c>
      <c r="Q15" s="378"/>
      <c r="R15" s="90"/>
      <c r="S15" s="392" t="s">
        <v>27</v>
      </c>
      <c r="T15" s="393"/>
      <c r="U15" s="378" t="s">
        <v>29</v>
      </c>
      <c r="V15" s="378"/>
      <c r="W15" s="90"/>
      <c r="X15" s="392" t="s">
        <v>27</v>
      </c>
      <c r="Y15" s="392"/>
      <c r="Z15" s="383">
        <f>($M15*6520)+($R15*5200)+($W15*1300)</f>
        <v>0</v>
      </c>
      <c r="AA15" s="384"/>
      <c r="AB15" s="384"/>
      <c r="AC15" s="384"/>
      <c r="AD15" s="384"/>
      <c r="AE15" s="384"/>
      <c r="AF15" s="91" t="s">
        <v>448</v>
      </c>
      <c r="AH15" s="34" t="str">
        <f t="shared" ref="AH15:AH22" si="0">IF($M15+$R15&gt;$AH$9,"謝金計上可能上限時間を超えています。","")</f>
        <v/>
      </c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</row>
    <row r="16" spans="1:58" s="10" customFormat="1" ht="21.25" customHeight="1" x14ac:dyDescent="0.4">
      <c r="A16" s="365"/>
      <c r="B16" s="366"/>
      <c r="C16" s="366"/>
      <c r="D16" s="89" t="s">
        <v>30</v>
      </c>
      <c r="E16" s="390"/>
      <c r="F16" s="391"/>
      <c r="G16" s="391"/>
      <c r="H16" s="391"/>
      <c r="I16" s="391"/>
      <c r="J16" s="391"/>
      <c r="K16" s="377" t="s">
        <v>26</v>
      </c>
      <c r="L16" s="378"/>
      <c r="M16" s="90"/>
      <c r="N16" s="392" t="s">
        <v>27</v>
      </c>
      <c r="O16" s="393"/>
      <c r="P16" s="377" t="s">
        <v>28</v>
      </c>
      <c r="Q16" s="378"/>
      <c r="R16" s="90"/>
      <c r="S16" s="392" t="s">
        <v>27</v>
      </c>
      <c r="T16" s="393"/>
      <c r="U16" s="378" t="s">
        <v>29</v>
      </c>
      <c r="V16" s="378"/>
      <c r="W16" s="90"/>
      <c r="X16" s="392" t="s">
        <v>27</v>
      </c>
      <c r="Y16" s="392"/>
      <c r="Z16" s="383">
        <f t="shared" ref="Z16:Z22" si="1">($M16*6520)+($R16*5200)+($W16*1300)</f>
        <v>0</v>
      </c>
      <c r="AA16" s="384"/>
      <c r="AB16" s="384"/>
      <c r="AC16" s="384"/>
      <c r="AD16" s="384"/>
      <c r="AE16" s="384"/>
      <c r="AF16" s="91" t="s">
        <v>448</v>
      </c>
      <c r="AH16" s="34" t="str">
        <f t="shared" si="0"/>
        <v/>
      </c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</row>
    <row r="17" spans="1:58" s="10" customFormat="1" ht="21.25" customHeight="1" x14ac:dyDescent="0.4">
      <c r="A17" s="365"/>
      <c r="B17" s="366"/>
      <c r="C17" s="366"/>
      <c r="D17" s="89" t="s">
        <v>31</v>
      </c>
      <c r="E17" s="390"/>
      <c r="F17" s="391"/>
      <c r="G17" s="391"/>
      <c r="H17" s="391"/>
      <c r="I17" s="391"/>
      <c r="J17" s="391"/>
      <c r="K17" s="377" t="s">
        <v>26</v>
      </c>
      <c r="L17" s="378"/>
      <c r="M17" s="90"/>
      <c r="N17" s="392" t="s">
        <v>27</v>
      </c>
      <c r="O17" s="393"/>
      <c r="P17" s="377" t="s">
        <v>28</v>
      </c>
      <c r="Q17" s="378"/>
      <c r="R17" s="90"/>
      <c r="S17" s="392" t="s">
        <v>27</v>
      </c>
      <c r="T17" s="393"/>
      <c r="U17" s="378" t="s">
        <v>29</v>
      </c>
      <c r="V17" s="378"/>
      <c r="W17" s="90"/>
      <c r="X17" s="392" t="s">
        <v>27</v>
      </c>
      <c r="Y17" s="392"/>
      <c r="Z17" s="383">
        <f t="shared" si="1"/>
        <v>0</v>
      </c>
      <c r="AA17" s="384"/>
      <c r="AB17" s="384"/>
      <c r="AC17" s="384"/>
      <c r="AD17" s="384"/>
      <c r="AE17" s="384"/>
      <c r="AF17" s="91" t="s">
        <v>448</v>
      </c>
      <c r="AH17" s="34" t="str">
        <f t="shared" si="0"/>
        <v/>
      </c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</row>
    <row r="18" spans="1:58" s="10" customFormat="1" ht="21.25" customHeight="1" x14ac:dyDescent="0.4">
      <c r="A18" s="365"/>
      <c r="B18" s="366"/>
      <c r="C18" s="366"/>
      <c r="D18" s="89" t="s">
        <v>32</v>
      </c>
      <c r="E18" s="390"/>
      <c r="F18" s="391"/>
      <c r="G18" s="391"/>
      <c r="H18" s="391"/>
      <c r="I18" s="391"/>
      <c r="J18" s="391"/>
      <c r="K18" s="377" t="s">
        <v>26</v>
      </c>
      <c r="L18" s="378"/>
      <c r="M18" s="90"/>
      <c r="N18" s="392" t="s">
        <v>27</v>
      </c>
      <c r="O18" s="393"/>
      <c r="P18" s="377" t="s">
        <v>28</v>
      </c>
      <c r="Q18" s="378"/>
      <c r="R18" s="90"/>
      <c r="S18" s="392" t="s">
        <v>27</v>
      </c>
      <c r="T18" s="393"/>
      <c r="U18" s="378" t="s">
        <v>29</v>
      </c>
      <c r="V18" s="378"/>
      <c r="W18" s="90"/>
      <c r="X18" s="392" t="s">
        <v>27</v>
      </c>
      <c r="Y18" s="392"/>
      <c r="Z18" s="383">
        <f t="shared" si="1"/>
        <v>0</v>
      </c>
      <c r="AA18" s="384"/>
      <c r="AB18" s="384"/>
      <c r="AC18" s="384"/>
      <c r="AD18" s="384"/>
      <c r="AE18" s="384"/>
      <c r="AF18" s="91" t="s">
        <v>448</v>
      </c>
      <c r="AH18" s="34" t="str">
        <f t="shared" si="0"/>
        <v/>
      </c>
    </row>
    <row r="19" spans="1:58" s="10" customFormat="1" ht="21.25" customHeight="1" thickBot="1" x14ac:dyDescent="0.45">
      <c r="A19" s="365"/>
      <c r="B19" s="366"/>
      <c r="C19" s="366"/>
      <c r="D19" s="89" t="s">
        <v>33</v>
      </c>
      <c r="E19" s="390"/>
      <c r="F19" s="391"/>
      <c r="G19" s="391"/>
      <c r="H19" s="391"/>
      <c r="I19" s="391"/>
      <c r="J19" s="391"/>
      <c r="K19" s="377" t="s">
        <v>26</v>
      </c>
      <c r="L19" s="378"/>
      <c r="M19" s="90"/>
      <c r="N19" s="392" t="s">
        <v>27</v>
      </c>
      <c r="O19" s="393"/>
      <c r="P19" s="377" t="s">
        <v>28</v>
      </c>
      <c r="Q19" s="378"/>
      <c r="R19" s="90"/>
      <c r="S19" s="392" t="s">
        <v>27</v>
      </c>
      <c r="T19" s="393"/>
      <c r="U19" s="378" t="s">
        <v>29</v>
      </c>
      <c r="V19" s="378"/>
      <c r="W19" s="90"/>
      <c r="X19" s="392" t="s">
        <v>27</v>
      </c>
      <c r="Y19" s="392"/>
      <c r="Z19" s="383">
        <f t="shared" si="1"/>
        <v>0</v>
      </c>
      <c r="AA19" s="384"/>
      <c r="AB19" s="384"/>
      <c r="AC19" s="384"/>
      <c r="AD19" s="384"/>
      <c r="AE19" s="384"/>
      <c r="AF19" s="91" t="s">
        <v>448</v>
      </c>
      <c r="AH19" s="34" t="str">
        <f t="shared" si="0"/>
        <v/>
      </c>
    </row>
    <row r="20" spans="1:58" s="10" customFormat="1" ht="21.25" hidden="1" customHeight="1" outlineLevel="1" x14ac:dyDescent="0.4">
      <c r="A20" s="365"/>
      <c r="B20" s="366"/>
      <c r="C20" s="366"/>
      <c r="D20" s="89" t="s">
        <v>34</v>
      </c>
      <c r="E20" s="390"/>
      <c r="F20" s="391"/>
      <c r="G20" s="391"/>
      <c r="H20" s="391"/>
      <c r="I20" s="391"/>
      <c r="J20" s="391"/>
      <c r="K20" s="377" t="s">
        <v>26</v>
      </c>
      <c r="L20" s="378"/>
      <c r="M20" s="90"/>
      <c r="N20" s="392" t="s">
        <v>27</v>
      </c>
      <c r="O20" s="393"/>
      <c r="P20" s="377" t="s">
        <v>28</v>
      </c>
      <c r="Q20" s="378"/>
      <c r="R20" s="90"/>
      <c r="S20" s="392" t="s">
        <v>27</v>
      </c>
      <c r="T20" s="393"/>
      <c r="U20" s="378" t="s">
        <v>29</v>
      </c>
      <c r="V20" s="378"/>
      <c r="W20" s="90"/>
      <c r="X20" s="392" t="s">
        <v>27</v>
      </c>
      <c r="Y20" s="392"/>
      <c r="Z20" s="539">
        <f t="shared" si="1"/>
        <v>0</v>
      </c>
      <c r="AA20" s="540"/>
      <c r="AB20" s="540"/>
      <c r="AC20" s="540"/>
      <c r="AD20" s="540"/>
      <c r="AE20" s="540"/>
      <c r="AF20" s="91" t="s">
        <v>448</v>
      </c>
      <c r="AH20" s="34" t="str">
        <f t="shared" si="0"/>
        <v/>
      </c>
    </row>
    <row r="21" spans="1:58" s="10" customFormat="1" ht="21.25" hidden="1" customHeight="1" outlineLevel="1" x14ac:dyDescent="0.4">
      <c r="A21" s="365"/>
      <c r="B21" s="366"/>
      <c r="C21" s="366"/>
      <c r="D21" s="89" t="s">
        <v>35</v>
      </c>
      <c r="E21" s="390"/>
      <c r="F21" s="391"/>
      <c r="G21" s="391"/>
      <c r="H21" s="391"/>
      <c r="I21" s="391"/>
      <c r="J21" s="391"/>
      <c r="K21" s="377" t="s">
        <v>26</v>
      </c>
      <c r="L21" s="378"/>
      <c r="M21" s="90"/>
      <c r="N21" s="392" t="s">
        <v>27</v>
      </c>
      <c r="O21" s="393"/>
      <c r="P21" s="377" t="s">
        <v>28</v>
      </c>
      <c r="Q21" s="378"/>
      <c r="R21" s="90"/>
      <c r="S21" s="392" t="s">
        <v>27</v>
      </c>
      <c r="T21" s="393"/>
      <c r="U21" s="378" t="s">
        <v>29</v>
      </c>
      <c r="V21" s="378"/>
      <c r="W21" s="90"/>
      <c r="X21" s="392" t="s">
        <v>27</v>
      </c>
      <c r="Y21" s="392"/>
      <c r="Z21" s="539">
        <f t="shared" si="1"/>
        <v>0</v>
      </c>
      <c r="AA21" s="540"/>
      <c r="AB21" s="540"/>
      <c r="AC21" s="540"/>
      <c r="AD21" s="540"/>
      <c r="AE21" s="540"/>
      <c r="AF21" s="91" t="s">
        <v>448</v>
      </c>
      <c r="AH21" s="34" t="str">
        <f t="shared" si="0"/>
        <v/>
      </c>
    </row>
    <row r="22" spans="1:58" s="10" customFormat="1" ht="21.25" hidden="1" customHeight="1" outlineLevel="1" thickBot="1" x14ac:dyDescent="0.45">
      <c r="A22" s="365"/>
      <c r="B22" s="366"/>
      <c r="C22" s="366"/>
      <c r="D22" s="92" t="s">
        <v>36</v>
      </c>
      <c r="E22" s="371"/>
      <c r="F22" s="372"/>
      <c r="G22" s="372"/>
      <c r="H22" s="372"/>
      <c r="I22" s="372"/>
      <c r="J22" s="372"/>
      <c r="K22" s="373" t="s">
        <v>26</v>
      </c>
      <c r="L22" s="374"/>
      <c r="M22" s="93"/>
      <c r="N22" s="375" t="s">
        <v>27</v>
      </c>
      <c r="O22" s="376"/>
      <c r="P22" s="377" t="s">
        <v>28</v>
      </c>
      <c r="Q22" s="378"/>
      <c r="R22" s="93"/>
      <c r="S22" s="375" t="s">
        <v>27</v>
      </c>
      <c r="T22" s="376"/>
      <c r="U22" s="374" t="s">
        <v>29</v>
      </c>
      <c r="V22" s="374"/>
      <c r="W22" s="90"/>
      <c r="X22" s="375" t="s">
        <v>27</v>
      </c>
      <c r="Y22" s="375"/>
      <c r="Z22" s="539">
        <f t="shared" si="1"/>
        <v>0</v>
      </c>
      <c r="AA22" s="540"/>
      <c r="AB22" s="540"/>
      <c r="AC22" s="540"/>
      <c r="AD22" s="540"/>
      <c r="AE22" s="540"/>
      <c r="AF22" s="94" t="s">
        <v>448</v>
      </c>
      <c r="AH22" s="34" t="str">
        <f t="shared" si="0"/>
        <v/>
      </c>
    </row>
    <row r="23" spans="1:58" s="10" customFormat="1" ht="21.25" customHeight="1" collapsed="1" thickTop="1" x14ac:dyDescent="0.4">
      <c r="A23" s="365"/>
      <c r="B23" s="366"/>
      <c r="C23" s="366"/>
      <c r="D23" s="95" t="s">
        <v>445</v>
      </c>
      <c r="E23" s="379">
        <f>COUNTIFS($E15:$J22,"*")-COUNTIFS(E15:J22,"-")</f>
        <v>0</v>
      </c>
      <c r="F23" s="380"/>
      <c r="G23" s="380"/>
      <c r="H23" s="380"/>
      <c r="I23" s="380"/>
      <c r="J23" s="96" t="s">
        <v>446</v>
      </c>
      <c r="K23" s="381" t="s">
        <v>648</v>
      </c>
      <c r="L23" s="381"/>
      <c r="M23" s="381"/>
      <c r="N23" s="381"/>
      <c r="O23" s="381"/>
      <c r="P23" s="381"/>
      <c r="Q23" s="381"/>
      <c r="R23" s="381"/>
      <c r="S23" s="381"/>
      <c r="T23" s="381"/>
      <c r="U23" s="381"/>
      <c r="V23" s="381"/>
      <c r="W23" s="381"/>
      <c r="X23" s="381"/>
      <c r="Y23" s="381"/>
      <c r="Z23" s="382">
        <f>SUM(Z15:AE22)</f>
        <v>0</v>
      </c>
      <c r="AA23" s="382"/>
      <c r="AB23" s="382"/>
      <c r="AC23" s="382"/>
      <c r="AD23" s="382"/>
      <c r="AE23" s="382"/>
      <c r="AF23" s="97" t="s">
        <v>448</v>
      </c>
      <c r="AH23" s="34"/>
    </row>
    <row r="24" spans="1:58" s="10" customFormat="1" ht="12.25" customHeight="1" x14ac:dyDescent="0.4">
      <c r="A24" s="356" t="s">
        <v>440</v>
      </c>
      <c r="B24" s="357"/>
      <c r="C24" s="357"/>
      <c r="D24" s="358"/>
      <c r="E24" s="385" t="s">
        <v>441</v>
      </c>
      <c r="F24" s="386"/>
      <c r="G24" s="386"/>
      <c r="H24" s="386"/>
      <c r="I24" s="386"/>
      <c r="J24" s="386"/>
      <c r="K24" s="386"/>
      <c r="L24" s="386"/>
      <c r="M24" s="386"/>
      <c r="N24" s="386"/>
      <c r="O24" s="386"/>
      <c r="P24" s="386"/>
      <c r="Q24" s="386"/>
      <c r="R24" s="386"/>
      <c r="S24" s="386"/>
      <c r="T24" s="386"/>
      <c r="U24" s="386"/>
      <c r="V24" s="386"/>
      <c r="W24" s="386"/>
      <c r="X24" s="386"/>
      <c r="Y24" s="386"/>
      <c r="Z24" s="386"/>
      <c r="AA24" s="386"/>
      <c r="AB24" s="386"/>
      <c r="AC24" s="386"/>
      <c r="AD24" s="386"/>
      <c r="AE24" s="386"/>
      <c r="AF24" s="387"/>
      <c r="AH24" s="34"/>
    </row>
    <row r="25" spans="1:58" s="10" customFormat="1" ht="65.25" customHeight="1" thickBot="1" x14ac:dyDescent="0.45">
      <c r="A25" s="359"/>
      <c r="B25" s="360"/>
      <c r="C25" s="360"/>
      <c r="D25" s="361"/>
      <c r="E25" s="362"/>
      <c r="F25" s="363"/>
      <c r="G25" s="363"/>
      <c r="H25" s="363"/>
      <c r="I25" s="363"/>
      <c r="J25" s="363"/>
      <c r="K25" s="363"/>
      <c r="L25" s="363"/>
      <c r="M25" s="363"/>
      <c r="N25" s="363"/>
      <c r="O25" s="363"/>
      <c r="P25" s="363"/>
      <c r="Q25" s="363"/>
      <c r="R25" s="363"/>
      <c r="S25" s="363"/>
      <c r="T25" s="363"/>
      <c r="U25" s="363"/>
      <c r="V25" s="363"/>
      <c r="W25" s="363"/>
      <c r="X25" s="363"/>
      <c r="Y25" s="363"/>
      <c r="Z25" s="363"/>
      <c r="AA25" s="363"/>
      <c r="AB25" s="363"/>
      <c r="AC25" s="363"/>
      <c r="AD25" s="363"/>
      <c r="AE25" s="363"/>
      <c r="AF25" s="364"/>
      <c r="AH25" s="34"/>
    </row>
    <row r="26" spans="1:58" s="33" customFormat="1" ht="11.25" customHeight="1" x14ac:dyDescent="0.4"/>
    <row r="27" spans="1:58" s="4" customFormat="1" ht="18.350000000000001" thickBot="1" x14ac:dyDescent="0.45">
      <c r="A27" s="415" t="s">
        <v>467</v>
      </c>
      <c r="B27" s="415"/>
      <c r="C27" s="415"/>
      <c r="D27" s="415"/>
      <c r="E27" s="415"/>
      <c r="F27" s="415"/>
      <c r="G27" s="415"/>
      <c r="H27" s="415"/>
      <c r="I27" s="415"/>
      <c r="J27" s="415"/>
      <c r="K27" s="415"/>
      <c r="L27" s="415"/>
      <c r="M27" s="415"/>
      <c r="N27" s="415"/>
      <c r="O27" s="415"/>
      <c r="P27" s="415"/>
      <c r="Q27" s="415"/>
      <c r="R27" s="415"/>
      <c r="S27" s="415"/>
      <c r="T27" s="415"/>
      <c r="U27" s="415"/>
      <c r="V27" s="415"/>
      <c r="W27" s="415"/>
      <c r="X27" s="415"/>
      <c r="Y27" s="415"/>
      <c r="Z27" s="415"/>
      <c r="AA27" s="415"/>
      <c r="AB27" s="415"/>
      <c r="AC27" s="415"/>
      <c r="AD27" s="415"/>
      <c r="AE27" s="415"/>
      <c r="AF27" s="415"/>
    </row>
    <row r="28" spans="1:58" s="10" customFormat="1" ht="27" customHeight="1" thickBot="1" x14ac:dyDescent="0.45">
      <c r="A28" s="492" t="s">
        <v>549</v>
      </c>
      <c r="B28" s="493"/>
      <c r="C28" s="493"/>
      <c r="D28" s="493"/>
      <c r="E28" s="494"/>
      <c r="F28" s="494"/>
      <c r="G28" s="494"/>
      <c r="H28" s="494"/>
      <c r="I28" s="494"/>
      <c r="J28" s="494"/>
      <c r="K28" s="494"/>
      <c r="L28" s="494"/>
      <c r="M28" s="494"/>
      <c r="N28" s="494"/>
      <c r="O28" s="494"/>
      <c r="P28" s="494"/>
      <c r="Q28" s="495" t="s">
        <v>423</v>
      </c>
      <c r="R28" s="496"/>
      <c r="S28" s="496"/>
      <c r="T28" s="497"/>
      <c r="U28" s="498"/>
      <c r="V28" s="498"/>
      <c r="W28" s="498"/>
      <c r="X28" s="498"/>
      <c r="Y28" s="495" t="s">
        <v>429</v>
      </c>
      <c r="Z28" s="496"/>
      <c r="AA28" s="496"/>
      <c r="AB28" s="497"/>
      <c r="AC28" s="499"/>
      <c r="AD28" s="499"/>
      <c r="AE28" s="499"/>
      <c r="AF28" s="87" t="s">
        <v>19</v>
      </c>
      <c r="AH28" s="482">
        <f>IF(AC28&gt;=150,3,IF(AND(AC28&lt;150,AC28&gt;=90),2,IF(AC28="",0,1)))</f>
        <v>0</v>
      </c>
      <c r="AI28" s="483"/>
      <c r="AJ28" s="28" t="s">
        <v>20</v>
      </c>
      <c r="AK28" s="29"/>
      <c r="AL28" s="30"/>
      <c r="AM28" s="30"/>
    </row>
    <row r="29" spans="1:58" s="31" customFormat="1" ht="27" customHeight="1" x14ac:dyDescent="0.4">
      <c r="A29" s="484" t="s">
        <v>225</v>
      </c>
      <c r="B29" s="485"/>
      <c r="C29" s="485"/>
      <c r="D29" s="486"/>
      <c r="E29" s="487"/>
      <c r="F29" s="488"/>
      <c r="G29" s="488"/>
      <c r="H29" s="488"/>
      <c r="I29" s="488"/>
      <c r="J29" s="488"/>
      <c r="K29" s="488"/>
      <c r="L29" s="488"/>
      <c r="M29" s="488"/>
      <c r="N29" s="488"/>
      <c r="O29" s="488"/>
      <c r="P29" s="489"/>
      <c r="Q29" s="396" t="str">
        <f>IFERROR(VLOOKUP($E$10,選択肢!$Q:$R,2,0),"　")</f>
        <v>　</v>
      </c>
      <c r="R29" s="397"/>
      <c r="S29" s="397"/>
      <c r="T29" s="397"/>
      <c r="U29" s="490"/>
      <c r="V29" s="490"/>
      <c r="W29" s="490"/>
      <c r="X29" s="490"/>
      <c r="Y29" s="490"/>
      <c r="Z29" s="490"/>
      <c r="AA29" s="490"/>
      <c r="AB29" s="490"/>
      <c r="AC29" s="490"/>
      <c r="AD29" s="490"/>
      <c r="AE29" s="490"/>
      <c r="AF29" s="491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</row>
    <row r="30" spans="1:58" s="31" customFormat="1" ht="27" customHeight="1" x14ac:dyDescent="0.4">
      <c r="A30" s="365" t="s">
        <v>21</v>
      </c>
      <c r="B30" s="366"/>
      <c r="C30" s="366"/>
      <c r="D30" s="366"/>
      <c r="E30" s="394"/>
      <c r="F30" s="395"/>
      <c r="G30" s="395"/>
      <c r="H30" s="395"/>
      <c r="I30" s="395"/>
      <c r="J30" s="395"/>
      <c r="K30" s="395"/>
      <c r="L30" s="395"/>
      <c r="M30" s="395"/>
      <c r="N30" s="395"/>
      <c r="O30" s="395"/>
      <c r="P30" s="395"/>
      <c r="Q30" s="396" t="str">
        <f>IF($E30="許諾が必要","許諾状況","")</f>
        <v/>
      </c>
      <c r="R30" s="397"/>
      <c r="S30" s="397"/>
      <c r="T30" s="397"/>
      <c r="U30" s="184"/>
      <c r="V30" s="184"/>
      <c r="W30" s="184"/>
      <c r="X30" s="184"/>
      <c r="Y30" s="184"/>
      <c r="Z30" s="184"/>
      <c r="AA30" s="184"/>
      <c r="AB30" s="184"/>
      <c r="AC30" s="184"/>
      <c r="AD30" s="184"/>
      <c r="AE30" s="184"/>
      <c r="AF30" s="185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</row>
    <row r="31" spans="1:58" s="31" customFormat="1" ht="27" customHeight="1" x14ac:dyDescent="0.4">
      <c r="A31" s="412" t="s">
        <v>430</v>
      </c>
      <c r="B31" s="413"/>
      <c r="C31" s="413"/>
      <c r="D31" s="414"/>
      <c r="E31" s="398" t="s">
        <v>22</v>
      </c>
      <c r="F31" s="399"/>
      <c r="G31" s="400"/>
      <c r="H31" s="400"/>
      <c r="I31" s="400"/>
      <c r="J31" s="399" t="s">
        <v>431</v>
      </c>
      <c r="K31" s="399"/>
      <c r="L31" s="401"/>
      <c r="M31" s="401"/>
      <c r="N31" s="401"/>
      <c r="O31" s="401"/>
      <c r="P31" s="401"/>
      <c r="Q31" s="401"/>
      <c r="R31" s="401"/>
      <c r="S31" s="401"/>
      <c r="T31" s="401"/>
      <c r="U31" s="401"/>
      <c r="V31" s="401"/>
      <c r="W31" s="401"/>
      <c r="X31" s="401"/>
      <c r="Y31" s="401"/>
      <c r="Z31" s="401"/>
      <c r="AA31" s="401"/>
      <c r="AB31" s="401"/>
      <c r="AC31" s="401"/>
      <c r="AD31" s="401"/>
      <c r="AE31" s="401"/>
      <c r="AF31" s="402"/>
      <c r="AG31" s="32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 s="33"/>
      <c r="BB31" s="33"/>
      <c r="BC31" s="33"/>
      <c r="BD31" s="33"/>
      <c r="BE31" s="33"/>
      <c r="BF31" s="33"/>
    </row>
    <row r="32" spans="1:58" s="31" customFormat="1" ht="27" customHeight="1" x14ac:dyDescent="0.4">
      <c r="A32" s="403" t="s">
        <v>509</v>
      </c>
      <c r="B32" s="404"/>
      <c r="C32" s="404"/>
      <c r="D32" s="405"/>
      <c r="E32" s="406"/>
      <c r="F32" s="407"/>
      <c r="G32" s="407"/>
      <c r="H32" s="407"/>
      <c r="I32" s="407"/>
      <c r="J32" s="407"/>
      <c r="K32" s="407"/>
      <c r="L32" s="407"/>
      <c r="M32" s="407"/>
      <c r="N32" s="407"/>
      <c r="O32" s="407"/>
      <c r="P32" s="407"/>
      <c r="Q32" s="408" t="str">
        <f>IF($E32="全校児童/生徒","　","内訳")</f>
        <v>内訳</v>
      </c>
      <c r="R32" s="409"/>
      <c r="S32" s="409"/>
      <c r="T32" s="409"/>
      <c r="U32" s="410"/>
      <c r="V32" s="410"/>
      <c r="W32" s="410"/>
      <c r="X32" s="410"/>
      <c r="Y32" s="410"/>
      <c r="Z32" s="410"/>
      <c r="AA32" s="410"/>
      <c r="AB32" s="410"/>
      <c r="AC32" s="410"/>
      <c r="AD32" s="410"/>
      <c r="AE32" s="410"/>
      <c r="AF32" s="411"/>
      <c r="AG32" s="32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</row>
    <row r="33" spans="1:58" s="10" customFormat="1" ht="24.8" customHeight="1" x14ac:dyDescent="0.4">
      <c r="A33" s="365" t="s">
        <v>443</v>
      </c>
      <c r="B33" s="366"/>
      <c r="C33" s="366"/>
      <c r="D33" s="88" t="s">
        <v>447</v>
      </c>
      <c r="E33" s="388" t="s">
        <v>212</v>
      </c>
      <c r="F33" s="389"/>
      <c r="G33" s="389"/>
      <c r="H33" s="389"/>
      <c r="I33" s="389"/>
      <c r="J33" s="389"/>
      <c r="K33" s="367" t="s">
        <v>23</v>
      </c>
      <c r="L33" s="368"/>
      <c r="M33" s="368"/>
      <c r="N33" s="368"/>
      <c r="O33" s="368"/>
      <c r="P33" s="368"/>
      <c r="Q33" s="368"/>
      <c r="R33" s="368"/>
      <c r="S33" s="368"/>
      <c r="T33" s="368"/>
      <c r="U33" s="368"/>
      <c r="V33" s="368"/>
      <c r="W33" s="368"/>
      <c r="X33" s="368"/>
      <c r="Y33" s="369"/>
      <c r="Z33" s="367" t="s">
        <v>24</v>
      </c>
      <c r="AA33" s="368"/>
      <c r="AB33" s="368"/>
      <c r="AC33" s="368"/>
      <c r="AD33" s="368"/>
      <c r="AE33" s="368"/>
      <c r="AF33" s="370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</row>
    <row r="34" spans="1:58" s="10" customFormat="1" ht="21.25" customHeight="1" x14ac:dyDescent="0.4">
      <c r="A34" s="365"/>
      <c r="B34" s="366"/>
      <c r="C34" s="366"/>
      <c r="D34" s="89" t="s">
        <v>25</v>
      </c>
      <c r="E34" s="390"/>
      <c r="F34" s="391"/>
      <c r="G34" s="391"/>
      <c r="H34" s="391"/>
      <c r="I34" s="391"/>
      <c r="J34" s="391"/>
      <c r="K34" s="377" t="s">
        <v>26</v>
      </c>
      <c r="L34" s="378"/>
      <c r="M34" s="90"/>
      <c r="N34" s="392" t="s">
        <v>27</v>
      </c>
      <c r="O34" s="393"/>
      <c r="P34" s="377" t="s">
        <v>28</v>
      </c>
      <c r="Q34" s="378"/>
      <c r="R34" s="90"/>
      <c r="S34" s="392" t="s">
        <v>27</v>
      </c>
      <c r="T34" s="393"/>
      <c r="U34" s="378" t="s">
        <v>29</v>
      </c>
      <c r="V34" s="378"/>
      <c r="W34" s="90"/>
      <c r="X34" s="392" t="s">
        <v>27</v>
      </c>
      <c r="Y34" s="392"/>
      <c r="Z34" s="383">
        <f>($M34*6520)+($R34*5200)+($W34*1300)</f>
        <v>0</v>
      </c>
      <c r="AA34" s="384"/>
      <c r="AB34" s="384"/>
      <c r="AC34" s="384"/>
      <c r="AD34" s="384"/>
      <c r="AE34" s="384"/>
      <c r="AF34" s="91" t="s">
        <v>46</v>
      </c>
      <c r="AH34" s="34" t="str">
        <f>IF($M34+$R34&gt;$AH$28,"謝金計上可能上限時間を超えています。","")</f>
        <v/>
      </c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</row>
    <row r="35" spans="1:58" s="10" customFormat="1" ht="21.25" customHeight="1" x14ac:dyDescent="0.4">
      <c r="A35" s="365"/>
      <c r="B35" s="366"/>
      <c r="C35" s="366"/>
      <c r="D35" s="89" t="s">
        <v>30</v>
      </c>
      <c r="E35" s="390"/>
      <c r="F35" s="391"/>
      <c r="G35" s="391"/>
      <c r="H35" s="391"/>
      <c r="I35" s="391"/>
      <c r="J35" s="391"/>
      <c r="K35" s="377" t="s">
        <v>26</v>
      </c>
      <c r="L35" s="378"/>
      <c r="M35" s="90"/>
      <c r="N35" s="392" t="s">
        <v>27</v>
      </c>
      <c r="O35" s="393"/>
      <c r="P35" s="377" t="s">
        <v>28</v>
      </c>
      <c r="Q35" s="378"/>
      <c r="R35" s="90"/>
      <c r="S35" s="392" t="s">
        <v>27</v>
      </c>
      <c r="T35" s="393"/>
      <c r="U35" s="378" t="s">
        <v>29</v>
      </c>
      <c r="V35" s="378"/>
      <c r="W35" s="90"/>
      <c r="X35" s="392" t="s">
        <v>27</v>
      </c>
      <c r="Y35" s="392"/>
      <c r="Z35" s="383">
        <f t="shared" ref="Z35:Z41" si="2">($M35*6520)+($R35*5200)+($W35*1300)</f>
        <v>0</v>
      </c>
      <c r="AA35" s="384"/>
      <c r="AB35" s="384"/>
      <c r="AC35" s="384"/>
      <c r="AD35" s="384"/>
      <c r="AE35" s="384"/>
      <c r="AF35" s="91" t="s">
        <v>46</v>
      </c>
      <c r="AH35" s="34" t="str">
        <f t="shared" ref="AH35:AH41" si="3">IF($M35+$R35&gt;$AH$28,"謝金計上可能上限時間を超えています。","")</f>
        <v/>
      </c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</row>
    <row r="36" spans="1:58" s="10" customFormat="1" ht="21.25" customHeight="1" x14ac:dyDescent="0.4">
      <c r="A36" s="365"/>
      <c r="B36" s="366"/>
      <c r="C36" s="366"/>
      <c r="D36" s="89" t="s">
        <v>31</v>
      </c>
      <c r="E36" s="390"/>
      <c r="F36" s="391"/>
      <c r="G36" s="391"/>
      <c r="H36" s="391"/>
      <c r="I36" s="391"/>
      <c r="J36" s="391"/>
      <c r="K36" s="377" t="s">
        <v>26</v>
      </c>
      <c r="L36" s="378"/>
      <c r="M36" s="90"/>
      <c r="N36" s="392" t="s">
        <v>27</v>
      </c>
      <c r="O36" s="393"/>
      <c r="P36" s="377" t="s">
        <v>28</v>
      </c>
      <c r="Q36" s="378"/>
      <c r="R36" s="90"/>
      <c r="S36" s="392" t="s">
        <v>27</v>
      </c>
      <c r="T36" s="393"/>
      <c r="U36" s="378" t="s">
        <v>29</v>
      </c>
      <c r="V36" s="378"/>
      <c r="W36" s="90"/>
      <c r="X36" s="392" t="s">
        <v>27</v>
      </c>
      <c r="Y36" s="392"/>
      <c r="Z36" s="383">
        <f t="shared" si="2"/>
        <v>0</v>
      </c>
      <c r="AA36" s="384"/>
      <c r="AB36" s="384"/>
      <c r="AC36" s="384"/>
      <c r="AD36" s="384"/>
      <c r="AE36" s="384"/>
      <c r="AF36" s="91" t="s">
        <v>46</v>
      </c>
      <c r="AH36" s="34" t="str">
        <f t="shared" si="3"/>
        <v/>
      </c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</row>
    <row r="37" spans="1:58" s="10" customFormat="1" ht="21.25" customHeight="1" x14ac:dyDescent="0.4">
      <c r="A37" s="365"/>
      <c r="B37" s="366"/>
      <c r="C37" s="366"/>
      <c r="D37" s="89" t="s">
        <v>32</v>
      </c>
      <c r="E37" s="390"/>
      <c r="F37" s="391"/>
      <c r="G37" s="391"/>
      <c r="H37" s="391"/>
      <c r="I37" s="391"/>
      <c r="J37" s="391"/>
      <c r="K37" s="377" t="s">
        <v>26</v>
      </c>
      <c r="L37" s="378"/>
      <c r="M37" s="90"/>
      <c r="N37" s="392" t="s">
        <v>27</v>
      </c>
      <c r="O37" s="393"/>
      <c r="P37" s="377" t="s">
        <v>28</v>
      </c>
      <c r="Q37" s="378"/>
      <c r="R37" s="90"/>
      <c r="S37" s="392" t="s">
        <v>27</v>
      </c>
      <c r="T37" s="393"/>
      <c r="U37" s="378" t="s">
        <v>29</v>
      </c>
      <c r="V37" s="378"/>
      <c r="W37" s="90"/>
      <c r="X37" s="392" t="s">
        <v>27</v>
      </c>
      <c r="Y37" s="392"/>
      <c r="Z37" s="383">
        <f t="shared" si="2"/>
        <v>0</v>
      </c>
      <c r="AA37" s="384"/>
      <c r="AB37" s="384"/>
      <c r="AC37" s="384"/>
      <c r="AD37" s="384"/>
      <c r="AE37" s="384"/>
      <c r="AF37" s="91" t="s">
        <v>46</v>
      </c>
      <c r="AH37" s="34" t="str">
        <f t="shared" si="3"/>
        <v/>
      </c>
    </row>
    <row r="38" spans="1:58" s="10" customFormat="1" ht="21.25" customHeight="1" thickBot="1" x14ac:dyDescent="0.45">
      <c r="A38" s="365"/>
      <c r="B38" s="366"/>
      <c r="C38" s="366"/>
      <c r="D38" s="89" t="s">
        <v>33</v>
      </c>
      <c r="E38" s="390"/>
      <c r="F38" s="391"/>
      <c r="G38" s="391"/>
      <c r="H38" s="391"/>
      <c r="I38" s="391"/>
      <c r="J38" s="391"/>
      <c r="K38" s="377" t="s">
        <v>26</v>
      </c>
      <c r="L38" s="378"/>
      <c r="M38" s="90"/>
      <c r="N38" s="392" t="s">
        <v>27</v>
      </c>
      <c r="O38" s="393"/>
      <c r="P38" s="377" t="s">
        <v>28</v>
      </c>
      <c r="Q38" s="378"/>
      <c r="R38" s="90"/>
      <c r="S38" s="392" t="s">
        <v>27</v>
      </c>
      <c r="T38" s="393"/>
      <c r="U38" s="378" t="s">
        <v>29</v>
      </c>
      <c r="V38" s="378"/>
      <c r="W38" s="90"/>
      <c r="X38" s="392" t="s">
        <v>27</v>
      </c>
      <c r="Y38" s="392"/>
      <c r="Z38" s="383">
        <f t="shared" si="2"/>
        <v>0</v>
      </c>
      <c r="AA38" s="384"/>
      <c r="AB38" s="384"/>
      <c r="AC38" s="384"/>
      <c r="AD38" s="384"/>
      <c r="AE38" s="384"/>
      <c r="AF38" s="91" t="s">
        <v>46</v>
      </c>
      <c r="AH38" s="34" t="str">
        <f t="shared" si="3"/>
        <v/>
      </c>
    </row>
    <row r="39" spans="1:58" s="10" customFormat="1" ht="21.25" hidden="1" customHeight="1" outlineLevel="1" x14ac:dyDescent="0.4">
      <c r="A39" s="365"/>
      <c r="B39" s="366"/>
      <c r="C39" s="366"/>
      <c r="D39" s="89" t="s">
        <v>34</v>
      </c>
      <c r="E39" s="390"/>
      <c r="F39" s="391"/>
      <c r="G39" s="391"/>
      <c r="H39" s="391"/>
      <c r="I39" s="391"/>
      <c r="J39" s="391"/>
      <c r="K39" s="377" t="s">
        <v>26</v>
      </c>
      <c r="L39" s="378"/>
      <c r="M39" s="90"/>
      <c r="N39" s="392" t="s">
        <v>27</v>
      </c>
      <c r="O39" s="393"/>
      <c r="P39" s="377" t="s">
        <v>28</v>
      </c>
      <c r="Q39" s="378"/>
      <c r="R39" s="90"/>
      <c r="S39" s="392" t="s">
        <v>27</v>
      </c>
      <c r="T39" s="393"/>
      <c r="U39" s="378" t="s">
        <v>29</v>
      </c>
      <c r="V39" s="378"/>
      <c r="W39" s="90"/>
      <c r="X39" s="392" t="s">
        <v>27</v>
      </c>
      <c r="Y39" s="392"/>
      <c r="Z39" s="383">
        <f t="shared" si="2"/>
        <v>0</v>
      </c>
      <c r="AA39" s="384"/>
      <c r="AB39" s="384"/>
      <c r="AC39" s="384"/>
      <c r="AD39" s="384"/>
      <c r="AE39" s="384"/>
      <c r="AF39" s="91" t="s">
        <v>46</v>
      </c>
      <c r="AH39" s="34" t="str">
        <f t="shared" si="3"/>
        <v/>
      </c>
    </row>
    <row r="40" spans="1:58" s="10" customFormat="1" ht="21.25" hidden="1" customHeight="1" outlineLevel="1" x14ac:dyDescent="0.4">
      <c r="A40" s="365"/>
      <c r="B40" s="366"/>
      <c r="C40" s="366"/>
      <c r="D40" s="89" t="s">
        <v>35</v>
      </c>
      <c r="E40" s="390"/>
      <c r="F40" s="391"/>
      <c r="G40" s="391"/>
      <c r="H40" s="391"/>
      <c r="I40" s="391"/>
      <c r="J40" s="391"/>
      <c r="K40" s="377" t="s">
        <v>26</v>
      </c>
      <c r="L40" s="378"/>
      <c r="M40" s="90"/>
      <c r="N40" s="392" t="s">
        <v>27</v>
      </c>
      <c r="O40" s="393"/>
      <c r="P40" s="377" t="s">
        <v>28</v>
      </c>
      <c r="Q40" s="378"/>
      <c r="R40" s="90"/>
      <c r="S40" s="392" t="s">
        <v>27</v>
      </c>
      <c r="T40" s="393"/>
      <c r="U40" s="378" t="s">
        <v>29</v>
      </c>
      <c r="V40" s="378"/>
      <c r="W40" s="90"/>
      <c r="X40" s="392" t="s">
        <v>27</v>
      </c>
      <c r="Y40" s="392"/>
      <c r="Z40" s="383">
        <f t="shared" si="2"/>
        <v>0</v>
      </c>
      <c r="AA40" s="384"/>
      <c r="AB40" s="384"/>
      <c r="AC40" s="384"/>
      <c r="AD40" s="384"/>
      <c r="AE40" s="384"/>
      <c r="AF40" s="91" t="s">
        <v>46</v>
      </c>
      <c r="AH40" s="34" t="str">
        <f t="shared" si="3"/>
        <v/>
      </c>
    </row>
    <row r="41" spans="1:58" s="10" customFormat="1" ht="21.25" hidden="1" customHeight="1" outlineLevel="1" thickBot="1" x14ac:dyDescent="0.45">
      <c r="A41" s="365"/>
      <c r="B41" s="366"/>
      <c r="C41" s="366"/>
      <c r="D41" s="92" t="s">
        <v>36</v>
      </c>
      <c r="E41" s="371"/>
      <c r="F41" s="372"/>
      <c r="G41" s="372"/>
      <c r="H41" s="372"/>
      <c r="I41" s="372"/>
      <c r="J41" s="372"/>
      <c r="K41" s="373" t="s">
        <v>26</v>
      </c>
      <c r="L41" s="374"/>
      <c r="M41" s="93"/>
      <c r="N41" s="375" t="s">
        <v>27</v>
      </c>
      <c r="O41" s="376"/>
      <c r="P41" s="377" t="s">
        <v>28</v>
      </c>
      <c r="Q41" s="378"/>
      <c r="R41" s="93"/>
      <c r="S41" s="375" t="s">
        <v>27</v>
      </c>
      <c r="T41" s="376"/>
      <c r="U41" s="374" t="s">
        <v>29</v>
      </c>
      <c r="V41" s="374"/>
      <c r="W41" s="93"/>
      <c r="X41" s="375" t="s">
        <v>27</v>
      </c>
      <c r="Y41" s="375"/>
      <c r="Z41" s="383">
        <f t="shared" si="2"/>
        <v>0</v>
      </c>
      <c r="AA41" s="384"/>
      <c r="AB41" s="384"/>
      <c r="AC41" s="384"/>
      <c r="AD41" s="384"/>
      <c r="AE41" s="384"/>
      <c r="AF41" s="94" t="s">
        <v>46</v>
      </c>
      <c r="AH41" s="34" t="str">
        <f t="shared" si="3"/>
        <v/>
      </c>
    </row>
    <row r="42" spans="1:58" s="10" customFormat="1" ht="21.25" customHeight="1" collapsed="1" thickTop="1" x14ac:dyDescent="0.4">
      <c r="A42" s="365"/>
      <c r="B42" s="366"/>
      <c r="C42" s="366"/>
      <c r="D42" s="95" t="s">
        <v>445</v>
      </c>
      <c r="E42" s="379">
        <f>COUNTIFS($E34:$J41,"*")-COUNTIFS(E34:J41,"-")</f>
        <v>0</v>
      </c>
      <c r="F42" s="380"/>
      <c r="G42" s="380"/>
      <c r="H42" s="380"/>
      <c r="I42" s="380"/>
      <c r="J42" s="96" t="s">
        <v>446</v>
      </c>
      <c r="K42" s="381" t="s">
        <v>648</v>
      </c>
      <c r="L42" s="381"/>
      <c r="M42" s="381"/>
      <c r="N42" s="381"/>
      <c r="O42" s="381"/>
      <c r="P42" s="381"/>
      <c r="Q42" s="381"/>
      <c r="R42" s="381"/>
      <c r="S42" s="381"/>
      <c r="T42" s="381"/>
      <c r="U42" s="381"/>
      <c r="V42" s="381"/>
      <c r="W42" s="381"/>
      <c r="X42" s="381"/>
      <c r="Y42" s="381"/>
      <c r="Z42" s="382">
        <f>SUM(Z34:AE41)</f>
        <v>0</v>
      </c>
      <c r="AA42" s="382"/>
      <c r="AB42" s="382"/>
      <c r="AC42" s="382"/>
      <c r="AD42" s="382"/>
      <c r="AE42" s="382"/>
      <c r="AF42" s="97" t="s">
        <v>46</v>
      </c>
      <c r="AH42" s="34"/>
    </row>
    <row r="43" spans="1:58" s="10" customFormat="1" ht="12.25" customHeight="1" x14ac:dyDescent="0.4">
      <c r="A43" s="356" t="s">
        <v>440</v>
      </c>
      <c r="B43" s="357"/>
      <c r="C43" s="357"/>
      <c r="D43" s="358"/>
      <c r="E43" s="385" t="s">
        <v>441</v>
      </c>
      <c r="F43" s="386"/>
      <c r="G43" s="386"/>
      <c r="H43" s="386"/>
      <c r="I43" s="386"/>
      <c r="J43" s="386"/>
      <c r="K43" s="386"/>
      <c r="L43" s="386"/>
      <c r="M43" s="386"/>
      <c r="N43" s="386"/>
      <c r="O43" s="386"/>
      <c r="P43" s="386"/>
      <c r="Q43" s="386"/>
      <c r="R43" s="386"/>
      <c r="S43" s="386"/>
      <c r="T43" s="386"/>
      <c r="U43" s="386"/>
      <c r="V43" s="386"/>
      <c r="W43" s="386"/>
      <c r="X43" s="386"/>
      <c r="Y43" s="386"/>
      <c r="Z43" s="386"/>
      <c r="AA43" s="386"/>
      <c r="AB43" s="386"/>
      <c r="AC43" s="386"/>
      <c r="AD43" s="386"/>
      <c r="AE43" s="386"/>
      <c r="AF43" s="387"/>
      <c r="AH43" s="34"/>
    </row>
    <row r="44" spans="1:58" s="10" customFormat="1" ht="65.25" customHeight="1" thickBot="1" x14ac:dyDescent="0.45">
      <c r="A44" s="359"/>
      <c r="B44" s="360"/>
      <c r="C44" s="360"/>
      <c r="D44" s="361"/>
      <c r="E44" s="362"/>
      <c r="F44" s="363"/>
      <c r="G44" s="363"/>
      <c r="H44" s="363"/>
      <c r="I44" s="363"/>
      <c r="J44" s="363"/>
      <c r="K44" s="363"/>
      <c r="L44" s="363"/>
      <c r="M44" s="363"/>
      <c r="N44" s="363"/>
      <c r="O44" s="363"/>
      <c r="P44" s="363"/>
      <c r="Q44" s="363"/>
      <c r="R44" s="363"/>
      <c r="S44" s="363"/>
      <c r="T44" s="363"/>
      <c r="U44" s="363"/>
      <c r="V44" s="363"/>
      <c r="W44" s="363"/>
      <c r="X44" s="363"/>
      <c r="Y44" s="363"/>
      <c r="Z44" s="363"/>
      <c r="AA44" s="363"/>
      <c r="AB44" s="363"/>
      <c r="AC44" s="363"/>
      <c r="AD44" s="363"/>
      <c r="AE44" s="363"/>
      <c r="AF44" s="364"/>
      <c r="AH44" s="34"/>
    </row>
    <row r="45" spans="1:58" s="4" customFormat="1" ht="18.350000000000001" thickBot="1" x14ac:dyDescent="0.45">
      <c r="A45" s="415" t="s">
        <v>550</v>
      </c>
      <c r="B45" s="415"/>
      <c r="C45" s="415"/>
      <c r="D45" s="415"/>
      <c r="E45" s="415"/>
      <c r="F45" s="415"/>
      <c r="G45" s="415"/>
      <c r="H45" s="415"/>
      <c r="I45" s="415"/>
      <c r="J45" s="415"/>
      <c r="K45" s="415"/>
      <c r="L45" s="415"/>
      <c r="M45" s="415"/>
      <c r="N45" s="415"/>
      <c r="O45" s="415"/>
      <c r="P45" s="415"/>
      <c r="Q45" s="415"/>
      <c r="R45" s="415"/>
      <c r="S45" s="415"/>
      <c r="T45" s="415"/>
      <c r="U45" s="415"/>
      <c r="V45" s="415"/>
      <c r="W45" s="415"/>
      <c r="X45" s="415"/>
      <c r="Y45" s="415"/>
      <c r="Z45" s="415"/>
      <c r="AA45" s="415"/>
      <c r="AB45" s="415"/>
      <c r="AC45" s="415"/>
      <c r="AD45" s="415"/>
      <c r="AE45" s="415"/>
      <c r="AF45" s="415"/>
    </row>
    <row r="46" spans="1:58" s="10" customFormat="1" ht="27" customHeight="1" thickBot="1" x14ac:dyDescent="0.45">
      <c r="A46" s="492" t="s">
        <v>549</v>
      </c>
      <c r="B46" s="493"/>
      <c r="C46" s="493"/>
      <c r="D46" s="493"/>
      <c r="E46" s="494"/>
      <c r="F46" s="494"/>
      <c r="G46" s="494"/>
      <c r="H46" s="494"/>
      <c r="I46" s="494"/>
      <c r="J46" s="494"/>
      <c r="K46" s="494"/>
      <c r="L46" s="494"/>
      <c r="M46" s="494"/>
      <c r="N46" s="494"/>
      <c r="O46" s="494"/>
      <c r="P46" s="494"/>
      <c r="Q46" s="495" t="s">
        <v>423</v>
      </c>
      <c r="R46" s="496"/>
      <c r="S46" s="496"/>
      <c r="T46" s="497"/>
      <c r="U46" s="498"/>
      <c r="V46" s="498"/>
      <c r="W46" s="498"/>
      <c r="X46" s="498"/>
      <c r="Y46" s="495" t="s">
        <v>429</v>
      </c>
      <c r="Z46" s="496"/>
      <c r="AA46" s="496"/>
      <c r="AB46" s="497"/>
      <c r="AC46" s="499"/>
      <c r="AD46" s="499"/>
      <c r="AE46" s="499"/>
      <c r="AF46" s="87" t="s">
        <v>19</v>
      </c>
      <c r="AH46" s="482">
        <f>IF(AC46&gt;=150,3,IF(AND(AC46&lt;150,AC46&gt;=90),2,IF(AC46="",0,1)))</f>
        <v>0</v>
      </c>
      <c r="AI46" s="483"/>
      <c r="AJ46" s="28" t="s">
        <v>20</v>
      </c>
      <c r="AK46" s="29"/>
      <c r="AL46" s="30"/>
      <c r="AM46" s="30"/>
    </row>
    <row r="47" spans="1:58" s="31" customFormat="1" ht="27" customHeight="1" x14ac:dyDescent="0.4">
      <c r="A47" s="484" t="s">
        <v>225</v>
      </c>
      <c r="B47" s="485"/>
      <c r="C47" s="485"/>
      <c r="D47" s="486"/>
      <c r="E47" s="487"/>
      <c r="F47" s="488"/>
      <c r="G47" s="488"/>
      <c r="H47" s="488"/>
      <c r="I47" s="488"/>
      <c r="J47" s="488"/>
      <c r="K47" s="488"/>
      <c r="L47" s="488"/>
      <c r="M47" s="488"/>
      <c r="N47" s="488"/>
      <c r="O47" s="488"/>
      <c r="P47" s="489"/>
      <c r="Q47" s="396" t="str">
        <f>IFERROR(VLOOKUP($E$10,選択肢!$Q:$R,2,0),"　")</f>
        <v>　</v>
      </c>
      <c r="R47" s="397"/>
      <c r="S47" s="397"/>
      <c r="T47" s="397"/>
      <c r="U47" s="490"/>
      <c r="V47" s="490"/>
      <c r="W47" s="490"/>
      <c r="X47" s="490"/>
      <c r="Y47" s="490"/>
      <c r="Z47" s="490"/>
      <c r="AA47" s="490"/>
      <c r="AB47" s="490"/>
      <c r="AC47" s="490"/>
      <c r="AD47" s="490"/>
      <c r="AE47" s="490"/>
      <c r="AF47" s="491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</row>
    <row r="48" spans="1:58" s="31" customFormat="1" ht="27" customHeight="1" x14ac:dyDescent="0.4">
      <c r="A48" s="365" t="s">
        <v>21</v>
      </c>
      <c r="B48" s="366"/>
      <c r="C48" s="366"/>
      <c r="D48" s="366"/>
      <c r="E48" s="394"/>
      <c r="F48" s="395"/>
      <c r="G48" s="395"/>
      <c r="H48" s="395"/>
      <c r="I48" s="395"/>
      <c r="J48" s="395"/>
      <c r="K48" s="395"/>
      <c r="L48" s="395"/>
      <c r="M48" s="395"/>
      <c r="N48" s="395"/>
      <c r="O48" s="395"/>
      <c r="P48" s="395"/>
      <c r="Q48" s="396" t="str">
        <f>IF($E48="許諾が必要","許諾状況","")</f>
        <v/>
      </c>
      <c r="R48" s="397"/>
      <c r="S48" s="397"/>
      <c r="T48" s="397"/>
      <c r="U48" s="184"/>
      <c r="V48" s="184"/>
      <c r="W48" s="184"/>
      <c r="X48" s="184"/>
      <c r="Y48" s="184"/>
      <c r="Z48" s="184"/>
      <c r="AA48" s="184"/>
      <c r="AB48" s="184"/>
      <c r="AC48" s="184"/>
      <c r="AD48" s="184"/>
      <c r="AE48" s="184"/>
      <c r="AF48" s="185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</row>
    <row r="49" spans="1:58" s="31" customFormat="1" ht="27" customHeight="1" x14ac:dyDescent="0.4">
      <c r="A49" s="412" t="s">
        <v>430</v>
      </c>
      <c r="B49" s="413"/>
      <c r="C49" s="413"/>
      <c r="D49" s="414"/>
      <c r="E49" s="398" t="s">
        <v>22</v>
      </c>
      <c r="F49" s="399"/>
      <c r="G49" s="481"/>
      <c r="H49" s="481"/>
      <c r="I49" s="481"/>
      <c r="J49" s="399" t="s">
        <v>431</v>
      </c>
      <c r="K49" s="399"/>
      <c r="L49" s="401"/>
      <c r="M49" s="401"/>
      <c r="N49" s="401"/>
      <c r="O49" s="401"/>
      <c r="P49" s="401"/>
      <c r="Q49" s="401"/>
      <c r="R49" s="401"/>
      <c r="S49" s="401"/>
      <c r="T49" s="401"/>
      <c r="U49" s="401"/>
      <c r="V49" s="401"/>
      <c r="W49" s="401"/>
      <c r="X49" s="401"/>
      <c r="Y49" s="401"/>
      <c r="Z49" s="401"/>
      <c r="AA49" s="401"/>
      <c r="AB49" s="401"/>
      <c r="AC49" s="401"/>
      <c r="AD49" s="401"/>
      <c r="AE49" s="401"/>
      <c r="AF49" s="402"/>
      <c r="AG49" s="32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 s="33"/>
      <c r="BB49" s="33"/>
      <c r="BC49" s="33"/>
      <c r="BD49" s="33"/>
      <c r="BE49" s="33"/>
      <c r="BF49" s="33"/>
    </row>
    <row r="50" spans="1:58" s="31" customFormat="1" ht="27" customHeight="1" x14ac:dyDescent="0.4">
      <c r="A50" s="403" t="s">
        <v>509</v>
      </c>
      <c r="B50" s="404"/>
      <c r="C50" s="404"/>
      <c r="D50" s="405"/>
      <c r="E50" s="406"/>
      <c r="F50" s="407"/>
      <c r="G50" s="407"/>
      <c r="H50" s="407"/>
      <c r="I50" s="407"/>
      <c r="J50" s="407"/>
      <c r="K50" s="407"/>
      <c r="L50" s="407"/>
      <c r="M50" s="407"/>
      <c r="N50" s="407"/>
      <c r="O50" s="407"/>
      <c r="P50" s="407"/>
      <c r="Q50" s="408" t="str">
        <f>IF($E50="全校児童/生徒","　","内訳")</f>
        <v>内訳</v>
      </c>
      <c r="R50" s="409"/>
      <c r="S50" s="409"/>
      <c r="T50" s="409"/>
      <c r="U50" s="410"/>
      <c r="V50" s="410"/>
      <c r="W50" s="410"/>
      <c r="X50" s="410"/>
      <c r="Y50" s="410"/>
      <c r="Z50" s="410"/>
      <c r="AA50" s="410"/>
      <c r="AB50" s="410"/>
      <c r="AC50" s="410"/>
      <c r="AD50" s="410"/>
      <c r="AE50" s="410"/>
      <c r="AF50" s="411"/>
      <c r="AG50" s="32"/>
      <c r="AP50" s="33"/>
      <c r="AQ50" s="33"/>
      <c r="AR50" s="33"/>
      <c r="AS50" s="33"/>
      <c r="AT50" s="33"/>
      <c r="AU50" s="33"/>
      <c r="AV50" s="33"/>
      <c r="AW50" s="33"/>
      <c r="AX50" s="33"/>
      <c r="AY50" s="33"/>
      <c r="AZ50" s="33"/>
      <c r="BA50" s="33"/>
      <c r="BB50" s="33"/>
      <c r="BC50" s="33"/>
      <c r="BD50" s="33"/>
      <c r="BE50" s="33"/>
      <c r="BF50" s="33"/>
    </row>
    <row r="51" spans="1:58" s="10" customFormat="1" ht="24.8" customHeight="1" x14ac:dyDescent="0.4">
      <c r="A51" s="365" t="s">
        <v>443</v>
      </c>
      <c r="B51" s="366"/>
      <c r="C51" s="366"/>
      <c r="D51" s="88" t="s">
        <v>447</v>
      </c>
      <c r="E51" s="388" t="s">
        <v>212</v>
      </c>
      <c r="F51" s="389"/>
      <c r="G51" s="389"/>
      <c r="H51" s="389"/>
      <c r="I51" s="389"/>
      <c r="J51" s="389"/>
      <c r="K51" s="367" t="s">
        <v>23</v>
      </c>
      <c r="L51" s="368"/>
      <c r="M51" s="368"/>
      <c r="N51" s="368"/>
      <c r="O51" s="368"/>
      <c r="P51" s="368"/>
      <c r="Q51" s="368"/>
      <c r="R51" s="368"/>
      <c r="S51" s="368"/>
      <c r="T51" s="368"/>
      <c r="U51" s="368"/>
      <c r="V51" s="368"/>
      <c r="W51" s="368"/>
      <c r="X51" s="368"/>
      <c r="Y51" s="369"/>
      <c r="Z51" s="367" t="s">
        <v>24</v>
      </c>
      <c r="AA51" s="368"/>
      <c r="AB51" s="368"/>
      <c r="AC51" s="368"/>
      <c r="AD51" s="368"/>
      <c r="AE51" s="368"/>
      <c r="AF51" s="370"/>
      <c r="AP51" s="33"/>
      <c r="AQ51" s="33"/>
      <c r="AR51" s="33"/>
      <c r="AS51" s="33"/>
      <c r="AT51" s="33"/>
      <c r="AU51" s="33"/>
      <c r="AV51" s="33"/>
      <c r="AW51" s="33"/>
      <c r="AX51" s="33"/>
      <c r="AY51" s="33"/>
      <c r="AZ51" s="33"/>
      <c r="BA51" s="33"/>
      <c r="BB51" s="33"/>
      <c r="BC51" s="33"/>
      <c r="BD51" s="33"/>
      <c r="BE51" s="33"/>
      <c r="BF51" s="33"/>
    </row>
    <row r="52" spans="1:58" s="10" customFormat="1" ht="21.25" customHeight="1" x14ac:dyDescent="0.4">
      <c r="A52" s="365"/>
      <c r="B52" s="366"/>
      <c r="C52" s="366"/>
      <c r="D52" s="89" t="s">
        <v>25</v>
      </c>
      <c r="E52" s="390"/>
      <c r="F52" s="391"/>
      <c r="G52" s="391"/>
      <c r="H52" s="391"/>
      <c r="I52" s="391"/>
      <c r="J52" s="391"/>
      <c r="K52" s="377" t="s">
        <v>26</v>
      </c>
      <c r="L52" s="378"/>
      <c r="M52" s="90"/>
      <c r="N52" s="392" t="s">
        <v>27</v>
      </c>
      <c r="O52" s="393"/>
      <c r="P52" s="377" t="s">
        <v>28</v>
      </c>
      <c r="Q52" s="378"/>
      <c r="R52" s="90"/>
      <c r="S52" s="392" t="s">
        <v>27</v>
      </c>
      <c r="T52" s="393"/>
      <c r="U52" s="378" t="s">
        <v>29</v>
      </c>
      <c r="V52" s="378"/>
      <c r="W52" s="90"/>
      <c r="X52" s="392" t="s">
        <v>27</v>
      </c>
      <c r="Y52" s="392"/>
      <c r="Z52" s="383">
        <f>($M52*6520)+($R52*5200)+($W52*1300)</f>
        <v>0</v>
      </c>
      <c r="AA52" s="384"/>
      <c r="AB52" s="384"/>
      <c r="AC52" s="384"/>
      <c r="AD52" s="384"/>
      <c r="AE52" s="384"/>
      <c r="AF52" s="91" t="s">
        <v>46</v>
      </c>
      <c r="AH52" s="34" t="str">
        <f>IF($M52+$R52&gt;$AH$46,"謝金計上可能上限時間を超えています。","")</f>
        <v/>
      </c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</row>
    <row r="53" spans="1:58" s="10" customFormat="1" ht="21.25" customHeight="1" x14ac:dyDescent="0.4">
      <c r="A53" s="365"/>
      <c r="B53" s="366"/>
      <c r="C53" s="366"/>
      <c r="D53" s="89" t="s">
        <v>30</v>
      </c>
      <c r="E53" s="390"/>
      <c r="F53" s="391"/>
      <c r="G53" s="391"/>
      <c r="H53" s="391"/>
      <c r="I53" s="391"/>
      <c r="J53" s="391"/>
      <c r="K53" s="377" t="s">
        <v>26</v>
      </c>
      <c r="L53" s="378"/>
      <c r="M53" s="90"/>
      <c r="N53" s="392" t="s">
        <v>27</v>
      </c>
      <c r="O53" s="393"/>
      <c r="P53" s="377" t="s">
        <v>28</v>
      </c>
      <c r="Q53" s="378"/>
      <c r="R53" s="90"/>
      <c r="S53" s="392" t="s">
        <v>27</v>
      </c>
      <c r="T53" s="393"/>
      <c r="U53" s="378" t="s">
        <v>29</v>
      </c>
      <c r="V53" s="378"/>
      <c r="W53" s="90"/>
      <c r="X53" s="392" t="s">
        <v>27</v>
      </c>
      <c r="Y53" s="392"/>
      <c r="Z53" s="383">
        <f t="shared" ref="Z53:Z59" si="4">($M53*6520)+($R53*5200)+($W53*1300)</f>
        <v>0</v>
      </c>
      <c r="AA53" s="384"/>
      <c r="AB53" s="384"/>
      <c r="AC53" s="384"/>
      <c r="AD53" s="384"/>
      <c r="AE53" s="384"/>
      <c r="AF53" s="91" t="s">
        <v>46</v>
      </c>
      <c r="AH53" s="34" t="str">
        <f t="shared" ref="AH53:AH59" si="5">IF($M53+$R53&gt;$AH$46,"謝金計上可能上限時間を超えています。","")</f>
        <v/>
      </c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</row>
    <row r="54" spans="1:58" s="10" customFormat="1" ht="21.25" customHeight="1" x14ac:dyDescent="0.4">
      <c r="A54" s="365"/>
      <c r="B54" s="366"/>
      <c r="C54" s="366"/>
      <c r="D54" s="89" t="s">
        <v>31</v>
      </c>
      <c r="E54" s="390"/>
      <c r="F54" s="391"/>
      <c r="G54" s="391"/>
      <c r="H54" s="391"/>
      <c r="I54" s="391"/>
      <c r="J54" s="391"/>
      <c r="K54" s="377" t="s">
        <v>26</v>
      </c>
      <c r="L54" s="378"/>
      <c r="M54" s="90"/>
      <c r="N54" s="392" t="s">
        <v>27</v>
      </c>
      <c r="O54" s="393"/>
      <c r="P54" s="377" t="s">
        <v>28</v>
      </c>
      <c r="Q54" s="378"/>
      <c r="R54" s="90"/>
      <c r="S54" s="392" t="s">
        <v>27</v>
      </c>
      <c r="T54" s="393"/>
      <c r="U54" s="378" t="s">
        <v>29</v>
      </c>
      <c r="V54" s="378"/>
      <c r="W54" s="90"/>
      <c r="X54" s="392" t="s">
        <v>27</v>
      </c>
      <c r="Y54" s="392"/>
      <c r="Z54" s="383">
        <f t="shared" si="4"/>
        <v>0</v>
      </c>
      <c r="AA54" s="384"/>
      <c r="AB54" s="384"/>
      <c r="AC54" s="384"/>
      <c r="AD54" s="384"/>
      <c r="AE54" s="384"/>
      <c r="AF54" s="91" t="s">
        <v>46</v>
      </c>
      <c r="AH54" s="34" t="str">
        <f t="shared" si="5"/>
        <v/>
      </c>
      <c r="AP54" s="33"/>
      <c r="AQ54" s="33"/>
      <c r="AR54" s="33"/>
      <c r="AS54" s="33"/>
      <c r="AT54" s="33"/>
      <c r="AU54" s="33"/>
      <c r="AV54" s="33"/>
      <c r="AW54" s="33"/>
      <c r="AX54" s="33"/>
      <c r="AY54" s="33"/>
      <c r="AZ54" s="33"/>
      <c r="BA54" s="33"/>
      <c r="BB54" s="33"/>
      <c r="BC54" s="33"/>
      <c r="BD54" s="33"/>
      <c r="BE54" s="33"/>
      <c r="BF54" s="33"/>
    </row>
    <row r="55" spans="1:58" s="10" customFormat="1" ht="21.25" customHeight="1" x14ac:dyDescent="0.4">
      <c r="A55" s="365"/>
      <c r="B55" s="366"/>
      <c r="C55" s="366"/>
      <c r="D55" s="89" t="s">
        <v>32</v>
      </c>
      <c r="E55" s="390"/>
      <c r="F55" s="391"/>
      <c r="G55" s="391"/>
      <c r="H55" s="391"/>
      <c r="I55" s="391"/>
      <c r="J55" s="391"/>
      <c r="K55" s="377" t="s">
        <v>26</v>
      </c>
      <c r="L55" s="378"/>
      <c r="M55" s="90"/>
      <c r="N55" s="392" t="s">
        <v>27</v>
      </c>
      <c r="O55" s="393"/>
      <c r="P55" s="377" t="s">
        <v>28</v>
      </c>
      <c r="Q55" s="378"/>
      <c r="R55" s="90"/>
      <c r="S55" s="392" t="s">
        <v>27</v>
      </c>
      <c r="T55" s="393"/>
      <c r="U55" s="378" t="s">
        <v>29</v>
      </c>
      <c r="V55" s="378"/>
      <c r="W55" s="90"/>
      <c r="X55" s="392" t="s">
        <v>27</v>
      </c>
      <c r="Y55" s="392"/>
      <c r="Z55" s="383">
        <f t="shared" si="4"/>
        <v>0</v>
      </c>
      <c r="AA55" s="384"/>
      <c r="AB55" s="384"/>
      <c r="AC55" s="384"/>
      <c r="AD55" s="384"/>
      <c r="AE55" s="384"/>
      <c r="AF55" s="91" t="s">
        <v>46</v>
      </c>
      <c r="AH55" s="34" t="str">
        <f t="shared" si="5"/>
        <v/>
      </c>
    </row>
    <row r="56" spans="1:58" s="10" customFormat="1" ht="21.25" customHeight="1" thickBot="1" x14ac:dyDescent="0.45">
      <c r="A56" s="365"/>
      <c r="B56" s="366"/>
      <c r="C56" s="366"/>
      <c r="D56" s="89" t="s">
        <v>33</v>
      </c>
      <c r="E56" s="390"/>
      <c r="F56" s="391"/>
      <c r="G56" s="391"/>
      <c r="H56" s="391"/>
      <c r="I56" s="391"/>
      <c r="J56" s="391"/>
      <c r="K56" s="377" t="s">
        <v>26</v>
      </c>
      <c r="L56" s="378"/>
      <c r="M56" s="90"/>
      <c r="N56" s="392" t="s">
        <v>27</v>
      </c>
      <c r="O56" s="393"/>
      <c r="P56" s="377" t="s">
        <v>28</v>
      </c>
      <c r="Q56" s="378"/>
      <c r="R56" s="90"/>
      <c r="S56" s="392" t="s">
        <v>27</v>
      </c>
      <c r="T56" s="393"/>
      <c r="U56" s="378" t="s">
        <v>29</v>
      </c>
      <c r="V56" s="378"/>
      <c r="W56" s="90"/>
      <c r="X56" s="392" t="s">
        <v>27</v>
      </c>
      <c r="Y56" s="392"/>
      <c r="Z56" s="383">
        <f t="shared" si="4"/>
        <v>0</v>
      </c>
      <c r="AA56" s="384"/>
      <c r="AB56" s="384"/>
      <c r="AC56" s="384"/>
      <c r="AD56" s="384"/>
      <c r="AE56" s="384"/>
      <c r="AF56" s="91" t="s">
        <v>46</v>
      </c>
      <c r="AH56" s="34" t="str">
        <f t="shared" si="5"/>
        <v/>
      </c>
    </row>
    <row r="57" spans="1:58" s="10" customFormat="1" ht="21.25" hidden="1" customHeight="1" outlineLevel="1" x14ac:dyDescent="0.4">
      <c r="A57" s="365"/>
      <c r="B57" s="366"/>
      <c r="C57" s="366"/>
      <c r="D57" s="89" t="s">
        <v>34</v>
      </c>
      <c r="E57" s="390"/>
      <c r="F57" s="391"/>
      <c r="G57" s="391"/>
      <c r="H57" s="391"/>
      <c r="I57" s="391"/>
      <c r="J57" s="391"/>
      <c r="K57" s="377" t="s">
        <v>26</v>
      </c>
      <c r="L57" s="378"/>
      <c r="M57" s="90"/>
      <c r="N57" s="392" t="s">
        <v>27</v>
      </c>
      <c r="O57" s="393"/>
      <c r="P57" s="377" t="s">
        <v>28</v>
      </c>
      <c r="Q57" s="378"/>
      <c r="R57" s="90"/>
      <c r="S57" s="392" t="s">
        <v>27</v>
      </c>
      <c r="T57" s="393"/>
      <c r="U57" s="378" t="s">
        <v>29</v>
      </c>
      <c r="V57" s="378"/>
      <c r="W57" s="90"/>
      <c r="X57" s="392" t="s">
        <v>27</v>
      </c>
      <c r="Y57" s="392"/>
      <c r="Z57" s="383">
        <f t="shared" si="4"/>
        <v>0</v>
      </c>
      <c r="AA57" s="384"/>
      <c r="AB57" s="384"/>
      <c r="AC57" s="384"/>
      <c r="AD57" s="384"/>
      <c r="AE57" s="384"/>
      <c r="AF57" s="91" t="s">
        <v>46</v>
      </c>
      <c r="AH57" s="34" t="str">
        <f t="shared" si="5"/>
        <v/>
      </c>
    </row>
    <row r="58" spans="1:58" s="10" customFormat="1" ht="21.25" hidden="1" customHeight="1" outlineLevel="1" x14ac:dyDescent="0.4">
      <c r="A58" s="365"/>
      <c r="B58" s="366"/>
      <c r="C58" s="366"/>
      <c r="D58" s="89" t="s">
        <v>35</v>
      </c>
      <c r="E58" s="390"/>
      <c r="F58" s="391"/>
      <c r="G58" s="391"/>
      <c r="H58" s="391"/>
      <c r="I58" s="391"/>
      <c r="J58" s="391"/>
      <c r="K58" s="377" t="s">
        <v>26</v>
      </c>
      <c r="L58" s="378"/>
      <c r="M58" s="90"/>
      <c r="N58" s="392" t="s">
        <v>27</v>
      </c>
      <c r="O58" s="393"/>
      <c r="P58" s="377" t="s">
        <v>28</v>
      </c>
      <c r="Q58" s="378"/>
      <c r="R58" s="90"/>
      <c r="S58" s="392" t="s">
        <v>27</v>
      </c>
      <c r="T58" s="393"/>
      <c r="U58" s="378" t="s">
        <v>29</v>
      </c>
      <c r="V58" s="378"/>
      <c r="W58" s="90"/>
      <c r="X58" s="392" t="s">
        <v>27</v>
      </c>
      <c r="Y58" s="392"/>
      <c r="Z58" s="383">
        <f t="shared" si="4"/>
        <v>0</v>
      </c>
      <c r="AA58" s="384"/>
      <c r="AB58" s="384"/>
      <c r="AC58" s="384"/>
      <c r="AD58" s="384"/>
      <c r="AE58" s="384"/>
      <c r="AF58" s="91" t="s">
        <v>46</v>
      </c>
      <c r="AH58" s="34" t="str">
        <f t="shared" si="5"/>
        <v/>
      </c>
    </row>
    <row r="59" spans="1:58" s="10" customFormat="1" ht="21.25" hidden="1" customHeight="1" outlineLevel="1" thickBot="1" x14ac:dyDescent="0.45">
      <c r="A59" s="365"/>
      <c r="B59" s="366"/>
      <c r="C59" s="366"/>
      <c r="D59" s="92" t="s">
        <v>36</v>
      </c>
      <c r="E59" s="371"/>
      <c r="F59" s="372"/>
      <c r="G59" s="372"/>
      <c r="H59" s="372"/>
      <c r="I59" s="372"/>
      <c r="J59" s="372"/>
      <c r="K59" s="373" t="s">
        <v>26</v>
      </c>
      <c r="L59" s="374"/>
      <c r="M59" s="93"/>
      <c r="N59" s="375" t="s">
        <v>27</v>
      </c>
      <c r="O59" s="376"/>
      <c r="P59" s="377" t="s">
        <v>28</v>
      </c>
      <c r="Q59" s="378"/>
      <c r="R59" s="93"/>
      <c r="S59" s="375" t="s">
        <v>27</v>
      </c>
      <c r="T59" s="376"/>
      <c r="U59" s="374" t="s">
        <v>29</v>
      </c>
      <c r="V59" s="374"/>
      <c r="W59" s="93"/>
      <c r="X59" s="375" t="s">
        <v>27</v>
      </c>
      <c r="Y59" s="375"/>
      <c r="Z59" s="383">
        <f t="shared" si="4"/>
        <v>0</v>
      </c>
      <c r="AA59" s="384"/>
      <c r="AB59" s="384"/>
      <c r="AC59" s="384"/>
      <c r="AD59" s="384"/>
      <c r="AE59" s="384"/>
      <c r="AF59" s="94" t="s">
        <v>46</v>
      </c>
      <c r="AH59" s="34" t="str">
        <f t="shared" si="5"/>
        <v/>
      </c>
    </row>
    <row r="60" spans="1:58" s="10" customFormat="1" ht="21.25" customHeight="1" collapsed="1" thickTop="1" x14ac:dyDescent="0.4">
      <c r="A60" s="365"/>
      <c r="B60" s="366"/>
      <c r="C60" s="366"/>
      <c r="D60" s="95" t="s">
        <v>445</v>
      </c>
      <c r="E60" s="379">
        <f>COUNTIFS($E52:$J59,"*")-COUNTIFS(E52:J59,"-")</f>
        <v>0</v>
      </c>
      <c r="F60" s="380"/>
      <c r="G60" s="380"/>
      <c r="H60" s="380"/>
      <c r="I60" s="380"/>
      <c r="J60" s="96" t="s">
        <v>446</v>
      </c>
      <c r="K60" s="381" t="s">
        <v>648</v>
      </c>
      <c r="L60" s="381"/>
      <c r="M60" s="381"/>
      <c r="N60" s="381"/>
      <c r="O60" s="381"/>
      <c r="P60" s="381"/>
      <c r="Q60" s="381"/>
      <c r="R60" s="381"/>
      <c r="S60" s="381"/>
      <c r="T60" s="381"/>
      <c r="U60" s="381"/>
      <c r="V60" s="381"/>
      <c r="W60" s="381"/>
      <c r="X60" s="381"/>
      <c r="Y60" s="381"/>
      <c r="Z60" s="382">
        <f>SUM(Z52:AE59)</f>
        <v>0</v>
      </c>
      <c r="AA60" s="382"/>
      <c r="AB60" s="382"/>
      <c r="AC60" s="382"/>
      <c r="AD60" s="382"/>
      <c r="AE60" s="382"/>
      <c r="AF60" s="97" t="s">
        <v>46</v>
      </c>
      <c r="AH60" s="34"/>
    </row>
    <row r="61" spans="1:58" s="10" customFormat="1" ht="12.25" customHeight="1" x14ac:dyDescent="0.4">
      <c r="A61" s="356" t="s">
        <v>440</v>
      </c>
      <c r="B61" s="357"/>
      <c r="C61" s="357"/>
      <c r="D61" s="358"/>
      <c r="E61" s="385" t="s">
        <v>441</v>
      </c>
      <c r="F61" s="386"/>
      <c r="G61" s="386"/>
      <c r="H61" s="386"/>
      <c r="I61" s="386"/>
      <c r="J61" s="386"/>
      <c r="K61" s="386"/>
      <c r="L61" s="386"/>
      <c r="M61" s="386"/>
      <c r="N61" s="386"/>
      <c r="O61" s="386"/>
      <c r="P61" s="386"/>
      <c r="Q61" s="386"/>
      <c r="R61" s="386"/>
      <c r="S61" s="386"/>
      <c r="T61" s="386"/>
      <c r="U61" s="386"/>
      <c r="V61" s="386"/>
      <c r="W61" s="386"/>
      <c r="X61" s="386"/>
      <c r="Y61" s="386"/>
      <c r="Z61" s="386"/>
      <c r="AA61" s="386"/>
      <c r="AB61" s="386"/>
      <c r="AC61" s="386"/>
      <c r="AD61" s="386"/>
      <c r="AE61" s="386"/>
      <c r="AF61" s="387"/>
      <c r="AH61" s="34"/>
    </row>
    <row r="62" spans="1:58" s="10" customFormat="1" ht="65.25" customHeight="1" thickBot="1" x14ac:dyDescent="0.45">
      <c r="A62" s="359"/>
      <c r="B62" s="360"/>
      <c r="C62" s="360"/>
      <c r="D62" s="361"/>
      <c r="E62" s="362"/>
      <c r="F62" s="363"/>
      <c r="G62" s="363"/>
      <c r="H62" s="363"/>
      <c r="I62" s="363"/>
      <c r="J62" s="363"/>
      <c r="K62" s="363"/>
      <c r="L62" s="363"/>
      <c r="M62" s="363"/>
      <c r="N62" s="363"/>
      <c r="O62" s="363"/>
      <c r="P62" s="363"/>
      <c r="Q62" s="363"/>
      <c r="R62" s="363"/>
      <c r="S62" s="363"/>
      <c r="T62" s="363"/>
      <c r="U62" s="363"/>
      <c r="V62" s="363"/>
      <c r="W62" s="363"/>
      <c r="X62" s="363"/>
      <c r="Y62" s="363"/>
      <c r="Z62" s="363"/>
      <c r="AA62" s="363"/>
      <c r="AB62" s="363"/>
      <c r="AC62" s="363"/>
      <c r="AD62" s="363"/>
      <c r="AE62" s="363"/>
      <c r="AF62" s="364"/>
      <c r="AH62" s="34"/>
    </row>
    <row r="63" spans="1:58" s="35" customFormat="1" ht="14.3" customHeight="1" x14ac:dyDescent="0.4">
      <c r="A63" s="61" t="s">
        <v>257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  <c r="AA63" s="61"/>
      <c r="AB63" s="61"/>
      <c r="AC63" s="61"/>
      <c r="AD63" s="61"/>
      <c r="AE63" s="61"/>
      <c r="AF63" s="61"/>
    </row>
    <row r="64" spans="1:58" s="36" customFormat="1" ht="14.3" customHeight="1" x14ac:dyDescent="0.4">
      <c r="A64" s="37"/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</row>
    <row r="65" spans="1:44" ht="21.25" customHeight="1" x14ac:dyDescent="0.45">
      <c r="A65" s="217" t="s">
        <v>37</v>
      </c>
      <c r="B65" s="217"/>
      <c r="C65" s="217"/>
      <c r="D65" s="542" t="s">
        <v>647</v>
      </c>
      <c r="E65" s="542"/>
      <c r="F65" s="542"/>
      <c r="G65" s="542"/>
      <c r="H65" s="542"/>
      <c r="I65" s="542"/>
      <c r="J65" s="542"/>
      <c r="K65" s="542"/>
      <c r="L65" s="542"/>
      <c r="M65" s="542"/>
      <c r="N65" s="542"/>
      <c r="O65" s="542"/>
      <c r="P65" s="542"/>
      <c r="Q65" s="542"/>
      <c r="R65" s="542"/>
      <c r="S65" s="542"/>
      <c r="T65" s="542"/>
      <c r="U65" s="542"/>
      <c r="V65" s="542"/>
      <c r="W65" s="542"/>
      <c r="X65" s="542"/>
      <c r="Y65" s="542"/>
      <c r="Z65" s="542"/>
      <c r="AA65" s="542"/>
      <c r="AB65" s="542"/>
      <c r="AC65" s="542"/>
      <c r="AD65" s="38"/>
      <c r="AE65" s="38"/>
      <c r="AF65" s="38"/>
      <c r="AL65" s="2"/>
      <c r="AM65" s="2"/>
      <c r="AP65" s="2" ph="1"/>
      <c r="AQ65" s="2" ph="1"/>
      <c r="AR65" s="2" ph="1"/>
    </row>
    <row r="66" spans="1:44" ht="21.25" customHeight="1" x14ac:dyDescent="0.45">
      <c r="A66"/>
      <c r="B66"/>
      <c r="C66"/>
      <c r="D66" s="542"/>
      <c r="E66" s="542"/>
      <c r="F66" s="542"/>
      <c r="G66" s="542"/>
      <c r="H66" s="542"/>
      <c r="I66" s="542"/>
      <c r="J66" s="542"/>
      <c r="K66" s="542"/>
      <c r="L66" s="542"/>
      <c r="M66" s="542"/>
      <c r="N66" s="542"/>
      <c r="O66" s="542"/>
      <c r="P66" s="542"/>
      <c r="Q66" s="542"/>
      <c r="R66" s="542"/>
      <c r="S66" s="542"/>
      <c r="T66" s="542"/>
      <c r="U66" s="542"/>
      <c r="V66" s="542"/>
      <c r="W66" s="542"/>
      <c r="X66" s="542"/>
      <c r="Y66" s="542"/>
      <c r="Z66" s="542"/>
      <c r="AA66" s="542"/>
      <c r="AB66" s="542"/>
      <c r="AC66" s="542"/>
      <c r="AD66"/>
      <c r="AE66"/>
      <c r="AF66"/>
      <c r="AL66" s="2"/>
      <c r="AM66" s="2"/>
      <c r="AP66" s="2" ph="1"/>
      <c r="AQ66" s="2" ph="1"/>
      <c r="AR66" s="2" ph="1"/>
    </row>
    <row r="67" spans="1:44" ht="8.5" customHeight="1" thickBot="1" x14ac:dyDescent="0.5">
      <c r="A67" s="39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L67" s="2"/>
      <c r="AM67" s="2"/>
      <c r="AP67" s="2" ph="1"/>
      <c r="AQ67" s="2" ph="1"/>
      <c r="AR67" s="2" ph="1"/>
    </row>
    <row r="68" spans="1:44" ht="21.75" customHeight="1" thickBot="1" x14ac:dyDescent="0.5">
      <c r="A68" s="534" t="s">
        <v>38</v>
      </c>
      <c r="B68" s="535"/>
      <c r="C68" s="535"/>
      <c r="D68" s="535"/>
      <c r="E68" s="471" t="s">
        <v>39</v>
      </c>
      <c r="F68" s="471"/>
      <c r="G68" s="471"/>
      <c r="H68" s="471"/>
      <c r="I68" s="472" t="str">
        <f>IF($E$9="","",$E$9)</f>
        <v/>
      </c>
      <c r="J68" s="473"/>
      <c r="K68" s="473"/>
      <c r="L68" s="474"/>
      <c r="M68" s="471" t="s">
        <v>40</v>
      </c>
      <c r="N68" s="471"/>
      <c r="O68" s="471"/>
      <c r="P68" s="471"/>
      <c r="Q68" s="472" t="str">
        <f>IF($E$28="","",$E$28)</f>
        <v/>
      </c>
      <c r="R68" s="473"/>
      <c r="S68" s="473"/>
      <c r="T68" s="474"/>
      <c r="U68" s="471" t="s">
        <v>41</v>
      </c>
      <c r="V68" s="471"/>
      <c r="W68" s="471"/>
      <c r="X68" s="471"/>
      <c r="Y68" s="472" t="str">
        <f>IF($E$46="","",$E$46)</f>
        <v/>
      </c>
      <c r="Z68" s="473"/>
      <c r="AA68" s="473"/>
      <c r="AB68" s="475"/>
      <c r="AC68" s="33"/>
      <c r="AD68" s="33"/>
      <c r="AE68" s="33"/>
      <c r="AF68" s="33"/>
      <c r="AL68" s="2"/>
      <c r="AM68" s="2"/>
      <c r="AP68" s="2" ph="1"/>
      <c r="AQ68" s="2" ph="1"/>
      <c r="AR68" s="2" ph="1"/>
    </row>
    <row r="69" spans="1:44" ht="10.55" customHeight="1" x14ac:dyDescent="0.45">
      <c r="A69" s="40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1"/>
      <c r="V69" s="41"/>
      <c r="W69" s="41"/>
      <c r="X69" s="41"/>
      <c r="Y69" s="41"/>
      <c r="Z69" s="41"/>
      <c r="AA69" s="41"/>
      <c r="AB69" s="41"/>
      <c r="AC69" s="41"/>
      <c r="AD69" s="41"/>
      <c r="AE69" s="41"/>
      <c r="AF69" s="41"/>
      <c r="AL69" s="2"/>
      <c r="AM69" s="2"/>
      <c r="AP69" s="2" ph="1"/>
      <c r="AQ69" s="2" ph="1"/>
      <c r="AR69" s="2" ph="1"/>
    </row>
    <row r="70" spans="1:44" ht="18.7" customHeight="1" thickBot="1" x14ac:dyDescent="0.5">
      <c r="A70" s="101" t="s">
        <v>484</v>
      </c>
      <c r="B70" s="101"/>
      <c r="C70" s="101"/>
      <c r="D70" s="101"/>
      <c r="E70" s="101"/>
      <c r="F70" s="101"/>
      <c r="G70" s="101"/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541" t="str">
        <f>IF(選択肢!AP20=0,"","被派遣者不明の様式5あり")</f>
        <v/>
      </c>
      <c r="T70" s="541"/>
      <c r="U70" s="541"/>
      <c r="V70" s="541"/>
      <c r="W70" s="541"/>
      <c r="X70" s="541"/>
      <c r="Y70" s="101"/>
      <c r="Z70" s="101"/>
      <c r="AA70" s="101"/>
      <c r="AB70" s="101"/>
      <c r="AC70" s="101"/>
      <c r="AD70" s="101"/>
      <c r="AE70" s="101"/>
      <c r="AL70" s="2"/>
      <c r="AM70" s="2"/>
      <c r="AP70" s="2" ph="1"/>
      <c r="AQ70" s="2" ph="1"/>
      <c r="AR70" s="2" ph="1"/>
    </row>
    <row r="71" spans="1:44" ht="18.7" customHeight="1" x14ac:dyDescent="0.45">
      <c r="A71" s="536" t="s">
        <v>42</v>
      </c>
      <c r="B71" s="439"/>
      <c r="C71" s="439"/>
      <c r="D71" s="440"/>
      <c r="E71" s="439" t="s">
        <v>428</v>
      </c>
      <c r="F71" s="439"/>
      <c r="G71" s="439"/>
      <c r="H71" s="439"/>
      <c r="I71" s="439"/>
      <c r="J71" s="439"/>
      <c r="K71" s="439"/>
      <c r="L71" s="439"/>
      <c r="M71" s="438" t="s">
        <v>43</v>
      </c>
      <c r="N71" s="439"/>
      <c r="O71" s="439"/>
      <c r="P71" s="439"/>
      <c r="Q71" s="439"/>
      <c r="R71" s="440"/>
      <c r="S71" s="438" t="s">
        <v>44</v>
      </c>
      <c r="T71" s="439"/>
      <c r="U71" s="439"/>
      <c r="V71" s="439"/>
      <c r="W71" s="439"/>
      <c r="X71" s="440"/>
      <c r="Y71" s="439" t="s">
        <v>22</v>
      </c>
      <c r="Z71" s="439"/>
      <c r="AA71" s="439"/>
      <c r="AB71" s="439"/>
      <c r="AC71" s="439"/>
      <c r="AD71" s="439"/>
      <c r="AE71" s="439"/>
      <c r="AF71" s="537"/>
      <c r="AG71" s="13"/>
      <c r="AL71" s="2"/>
      <c r="AM71" s="2"/>
      <c r="AP71" s="2" ph="1"/>
      <c r="AQ71" s="2" ph="1"/>
      <c r="AR71" s="2" ph="1"/>
    </row>
    <row r="72" spans="1:44" ht="21.75" customHeight="1" x14ac:dyDescent="0.45">
      <c r="A72" s="460" t="s">
        <v>45</v>
      </c>
      <c r="B72" s="461"/>
      <c r="C72" s="461"/>
      <c r="D72" s="462"/>
      <c r="E72" s="454" t="str">
        <f>IFERROR(VLOOKUP("○",【様式２】被派遣者略歴表!$A$15:$H$30,3,0),"")</f>
        <v/>
      </c>
      <c r="F72" s="455"/>
      <c r="G72" s="455"/>
      <c r="H72" s="455"/>
      <c r="I72" s="455"/>
      <c r="J72" s="455"/>
      <c r="K72" s="455"/>
      <c r="L72" s="456"/>
      <c r="M72" s="546">
        <f>IF(E72="",0,F5*35650)</f>
        <v>0</v>
      </c>
      <c r="N72" s="533"/>
      <c r="O72" s="533"/>
      <c r="P72" s="533"/>
      <c r="Q72" s="533"/>
      <c r="R72" s="55" t="s">
        <v>46</v>
      </c>
      <c r="S72" s="531"/>
      <c r="T72" s="532"/>
      <c r="U72" s="532"/>
      <c r="V72" s="532"/>
      <c r="W72" s="532"/>
      <c r="X72" s="56" t="s">
        <v>46</v>
      </c>
      <c r="Y72" s="533">
        <f>SUM(M72,S72)</f>
        <v>0</v>
      </c>
      <c r="Z72" s="533"/>
      <c r="AA72" s="533"/>
      <c r="AB72" s="533"/>
      <c r="AC72" s="533"/>
      <c r="AD72" s="533"/>
      <c r="AE72" s="533"/>
      <c r="AF72" s="56" t="s">
        <v>46</v>
      </c>
      <c r="AG72" s="13"/>
      <c r="AL72" s="2"/>
      <c r="AM72" s="2"/>
      <c r="AP72" s="2" ph="1"/>
      <c r="AQ72" s="2" ph="1"/>
      <c r="AR72" s="2" ph="1"/>
    </row>
    <row r="73" spans="1:44" ht="21.75" customHeight="1" x14ac:dyDescent="0.45">
      <c r="A73" s="451" t="s">
        <v>468</v>
      </c>
      <c r="B73" s="452"/>
      <c r="C73" s="452"/>
      <c r="D73" s="453"/>
      <c r="E73" s="457" t="str">
        <f>IFERROR(VLOOKUP(A73,選択肢!$Z$3:$AA$17,2,0),"")</f>
        <v>-</v>
      </c>
      <c r="F73" s="458"/>
      <c r="G73" s="458"/>
      <c r="H73" s="458"/>
      <c r="I73" s="458"/>
      <c r="J73" s="458"/>
      <c r="K73" s="458"/>
      <c r="L73" s="459"/>
      <c r="M73" s="530">
        <f t="shared" ref="M73:M87" si="6">SUMIFS($Z$15:$AE$22,$E$15:$J$22,$E73)+SUMIFS($Z$33:$AE$40,$E$33:$J$40,$E73)+SUMIFS($Z$52:$AE$59,$E$52:$J$59,$E73)</f>
        <v>0</v>
      </c>
      <c r="N73" s="523"/>
      <c r="O73" s="523"/>
      <c r="P73" s="523"/>
      <c r="Q73" s="523"/>
      <c r="R73" s="52" t="s">
        <v>46</v>
      </c>
      <c r="S73" s="467"/>
      <c r="T73" s="468"/>
      <c r="U73" s="468"/>
      <c r="V73" s="468"/>
      <c r="W73" s="468"/>
      <c r="X73" s="49" t="s">
        <v>46</v>
      </c>
      <c r="Y73" s="523">
        <f t="shared" ref="Y73:Y87" si="7">SUM(M73,S73)</f>
        <v>0</v>
      </c>
      <c r="Z73" s="523"/>
      <c r="AA73" s="523"/>
      <c r="AB73" s="523"/>
      <c r="AC73" s="523"/>
      <c r="AD73" s="523"/>
      <c r="AE73" s="523"/>
      <c r="AF73" s="49" t="s">
        <v>46</v>
      </c>
      <c r="AG73" s="13"/>
      <c r="AL73" s="2"/>
      <c r="AM73" s="2"/>
      <c r="AP73" s="2" ph="1"/>
      <c r="AQ73" s="2" ph="1"/>
      <c r="AR73" s="2" ph="1"/>
    </row>
    <row r="74" spans="1:44" ht="21.75" customHeight="1" x14ac:dyDescent="0.45">
      <c r="A74" s="451" t="s">
        <v>469</v>
      </c>
      <c r="B74" s="452"/>
      <c r="C74" s="452"/>
      <c r="D74" s="453"/>
      <c r="E74" s="457" t="str">
        <f>IFERROR(VLOOKUP(A74,選択肢!$Z$3:$AA$17,2,0),"")</f>
        <v>-</v>
      </c>
      <c r="F74" s="458"/>
      <c r="G74" s="458"/>
      <c r="H74" s="458"/>
      <c r="I74" s="458"/>
      <c r="J74" s="458"/>
      <c r="K74" s="458"/>
      <c r="L74" s="459"/>
      <c r="M74" s="530">
        <f t="shared" si="6"/>
        <v>0</v>
      </c>
      <c r="N74" s="523"/>
      <c r="O74" s="523"/>
      <c r="P74" s="523"/>
      <c r="Q74" s="523"/>
      <c r="R74" s="52" t="s">
        <v>46</v>
      </c>
      <c r="S74" s="467"/>
      <c r="T74" s="468"/>
      <c r="U74" s="468"/>
      <c r="V74" s="468"/>
      <c r="W74" s="468"/>
      <c r="X74" s="49" t="s">
        <v>46</v>
      </c>
      <c r="Y74" s="523">
        <f t="shared" si="7"/>
        <v>0</v>
      </c>
      <c r="Z74" s="523"/>
      <c r="AA74" s="523"/>
      <c r="AB74" s="523"/>
      <c r="AC74" s="523"/>
      <c r="AD74" s="523"/>
      <c r="AE74" s="523"/>
      <c r="AF74" s="49" t="s">
        <v>46</v>
      </c>
      <c r="AG74" s="13"/>
      <c r="AL74" s="2"/>
      <c r="AM74" s="2"/>
      <c r="AP74" s="2" ph="1"/>
      <c r="AQ74" s="2" ph="1"/>
      <c r="AR74" s="2" ph="1"/>
    </row>
    <row r="75" spans="1:44" ht="21.75" customHeight="1" x14ac:dyDescent="0.45">
      <c r="A75" s="451" t="s">
        <v>470</v>
      </c>
      <c r="B75" s="452"/>
      <c r="C75" s="452"/>
      <c r="D75" s="453"/>
      <c r="E75" s="457" t="str">
        <f>IFERROR(VLOOKUP(A75,選択肢!$Z$3:$AA$17,2,0),"")</f>
        <v>-</v>
      </c>
      <c r="F75" s="458"/>
      <c r="G75" s="458"/>
      <c r="H75" s="458"/>
      <c r="I75" s="458"/>
      <c r="J75" s="458"/>
      <c r="K75" s="458"/>
      <c r="L75" s="459"/>
      <c r="M75" s="530">
        <f t="shared" si="6"/>
        <v>0</v>
      </c>
      <c r="N75" s="523"/>
      <c r="O75" s="523"/>
      <c r="P75" s="523"/>
      <c r="Q75" s="523"/>
      <c r="R75" s="52" t="s">
        <v>46</v>
      </c>
      <c r="S75" s="467"/>
      <c r="T75" s="468"/>
      <c r="U75" s="468"/>
      <c r="V75" s="468"/>
      <c r="W75" s="468"/>
      <c r="X75" s="49" t="s">
        <v>46</v>
      </c>
      <c r="Y75" s="523">
        <f t="shared" si="7"/>
        <v>0</v>
      </c>
      <c r="Z75" s="523"/>
      <c r="AA75" s="523"/>
      <c r="AB75" s="523"/>
      <c r="AC75" s="523"/>
      <c r="AD75" s="523"/>
      <c r="AE75" s="523"/>
      <c r="AF75" s="49" t="s">
        <v>46</v>
      </c>
      <c r="AG75" s="13"/>
      <c r="AL75" s="2"/>
      <c r="AM75" s="2"/>
      <c r="AP75" s="2" ph="1"/>
      <c r="AQ75" s="2" ph="1"/>
      <c r="AR75" s="2" ph="1"/>
    </row>
    <row r="76" spans="1:44" ht="21.75" customHeight="1" x14ac:dyDescent="0.45">
      <c r="A76" s="451" t="s">
        <v>471</v>
      </c>
      <c r="B76" s="452"/>
      <c r="C76" s="452"/>
      <c r="D76" s="453"/>
      <c r="E76" s="457" t="str">
        <f>IFERROR(VLOOKUP(A76,選択肢!$Z$3:$AA$17,2,0),"")</f>
        <v>-</v>
      </c>
      <c r="F76" s="458"/>
      <c r="G76" s="458"/>
      <c r="H76" s="458"/>
      <c r="I76" s="458"/>
      <c r="J76" s="458"/>
      <c r="K76" s="458"/>
      <c r="L76" s="459"/>
      <c r="M76" s="530">
        <f t="shared" si="6"/>
        <v>0</v>
      </c>
      <c r="N76" s="523"/>
      <c r="O76" s="523"/>
      <c r="P76" s="523"/>
      <c r="Q76" s="523"/>
      <c r="R76" s="52" t="s">
        <v>46</v>
      </c>
      <c r="S76" s="467"/>
      <c r="T76" s="468"/>
      <c r="U76" s="468"/>
      <c r="V76" s="468"/>
      <c r="W76" s="468"/>
      <c r="X76" s="49" t="s">
        <v>46</v>
      </c>
      <c r="Y76" s="523">
        <f t="shared" si="7"/>
        <v>0</v>
      </c>
      <c r="Z76" s="523"/>
      <c r="AA76" s="523"/>
      <c r="AB76" s="523"/>
      <c r="AC76" s="523"/>
      <c r="AD76" s="523"/>
      <c r="AE76" s="523"/>
      <c r="AF76" s="49" t="s">
        <v>46</v>
      </c>
      <c r="AG76" s="13"/>
      <c r="AL76" s="2"/>
      <c r="AM76" s="2"/>
      <c r="AP76" s="2" ph="1"/>
      <c r="AQ76" s="2" ph="1"/>
      <c r="AR76" s="2" ph="1"/>
    </row>
    <row r="77" spans="1:44" ht="21.75" customHeight="1" x14ac:dyDescent="0.45">
      <c r="A77" s="451" t="s">
        <v>472</v>
      </c>
      <c r="B77" s="452"/>
      <c r="C77" s="452"/>
      <c r="D77" s="453"/>
      <c r="E77" s="457" t="str">
        <f>IFERROR(VLOOKUP(A77,選択肢!$Z$3:$AA$17,2,0),"")</f>
        <v>-</v>
      </c>
      <c r="F77" s="458"/>
      <c r="G77" s="458"/>
      <c r="H77" s="458"/>
      <c r="I77" s="458"/>
      <c r="J77" s="458"/>
      <c r="K77" s="458"/>
      <c r="L77" s="459"/>
      <c r="M77" s="530">
        <f t="shared" si="6"/>
        <v>0</v>
      </c>
      <c r="N77" s="523"/>
      <c r="O77" s="523"/>
      <c r="P77" s="523"/>
      <c r="Q77" s="523"/>
      <c r="R77" s="52" t="s">
        <v>46</v>
      </c>
      <c r="S77" s="467"/>
      <c r="T77" s="468"/>
      <c r="U77" s="468"/>
      <c r="V77" s="468"/>
      <c r="W77" s="468"/>
      <c r="X77" s="49" t="s">
        <v>46</v>
      </c>
      <c r="Y77" s="523">
        <f t="shared" si="7"/>
        <v>0</v>
      </c>
      <c r="Z77" s="523"/>
      <c r="AA77" s="523"/>
      <c r="AB77" s="523"/>
      <c r="AC77" s="523"/>
      <c r="AD77" s="523"/>
      <c r="AE77" s="523"/>
      <c r="AF77" s="49" t="s">
        <v>46</v>
      </c>
      <c r="AG77" s="13"/>
      <c r="AL77" s="2"/>
      <c r="AM77" s="2"/>
      <c r="AP77" s="2" ph="1"/>
      <c r="AQ77" s="2" ph="1"/>
      <c r="AR77" s="2" ph="1"/>
    </row>
    <row r="78" spans="1:44" ht="21.75" customHeight="1" x14ac:dyDescent="0.45">
      <c r="A78" s="451" t="s">
        <v>473</v>
      </c>
      <c r="B78" s="452"/>
      <c r="C78" s="452"/>
      <c r="D78" s="453"/>
      <c r="E78" s="457" t="str">
        <f>IFERROR(VLOOKUP(A78,選択肢!$Z$3:$AA$17,2,0),"")</f>
        <v>-</v>
      </c>
      <c r="F78" s="458"/>
      <c r="G78" s="458"/>
      <c r="H78" s="458"/>
      <c r="I78" s="458"/>
      <c r="J78" s="458"/>
      <c r="K78" s="458"/>
      <c r="L78" s="459"/>
      <c r="M78" s="530">
        <f t="shared" si="6"/>
        <v>0</v>
      </c>
      <c r="N78" s="523"/>
      <c r="O78" s="523"/>
      <c r="P78" s="523"/>
      <c r="Q78" s="523"/>
      <c r="R78" s="52" t="s">
        <v>46</v>
      </c>
      <c r="S78" s="467"/>
      <c r="T78" s="468"/>
      <c r="U78" s="468"/>
      <c r="V78" s="468"/>
      <c r="W78" s="468"/>
      <c r="X78" s="49" t="s">
        <v>46</v>
      </c>
      <c r="Y78" s="523">
        <f t="shared" si="7"/>
        <v>0</v>
      </c>
      <c r="Z78" s="523"/>
      <c r="AA78" s="523"/>
      <c r="AB78" s="523"/>
      <c r="AC78" s="523"/>
      <c r="AD78" s="523"/>
      <c r="AE78" s="523"/>
      <c r="AF78" s="49" t="s">
        <v>46</v>
      </c>
      <c r="AG78" s="13"/>
      <c r="AL78" s="2"/>
      <c r="AM78" s="2"/>
      <c r="AP78" s="2" ph="1"/>
      <c r="AQ78" s="2" ph="1"/>
      <c r="AR78" s="2" ph="1"/>
    </row>
    <row r="79" spans="1:44" ht="21.75" customHeight="1" x14ac:dyDescent="0.45">
      <c r="A79" s="451" t="s">
        <v>474</v>
      </c>
      <c r="B79" s="452"/>
      <c r="C79" s="452"/>
      <c r="D79" s="453"/>
      <c r="E79" s="457" t="str">
        <f>IFERROR(VLOOKUP(A79,選択肢!$Z$3:$AA$17,2,0),"")</f>
        <v>-</v>
      </c>
      <c r="F79" s="458"/>
      <c r="G79" s="458"/>
      <c r="H79" s="458"/>
      <c r="I79" s="458"/>
      <c r="J79" s="458"/>
      <c r="K79" s="458"/>
      <c r="L79" s="459"/>
      <c r="M79" s="530">
        <f t="shared" si="6"/>
        <v>0</v>
      </c>
      <c r="N79" s="523"/>
      <c r="O79" s="523"/>
      <c r="P79" s="523"/>
      <c r="Q79" s="523"/>
      <c r="R79" s="52" t="s">
        <v>46</v>
      </c>
      <c r="S79" s="467"/>
      <c r="T79" s="468"/>
      <c r="U79" s="468"/>
      <c r="V79" s="468"/>
      <c r="W79" s="468"/>
      <c r="X79" s="49" t="s">
        <v>46</v>
      </c>
      <c r="Y79" s="523">
        <f t="shared" si="7"/>
        <v>0</v>
      </c>
      <c r="Z79" s="523"/>
      <c r="AA79" s="523"/>
      <c r="AB79" s="523"/>
      <c r="AC79" s="523"/>
      <c r="AD79" s="523"/>
      <c r="AE79" s="523"/>
      <c r="AF79" s="49" t="s">
        <v>46</v>
      </c>
      <c r="AG79" s="13"/>
      <c r="AL79" s="2"/>
      <c r="AM79" s="2"/>
      <c r="AP79" s="2" ph="1"/>
      <c r="AQ79" s="2" ph="1"/>
      <c r="AR79" s="2" ph="1"/>
    </row>
    <row r="80" spans="1:44" ht="21.75" customHeight="1" x14ac:dyDescent="0.45">
      <c r="A80" s="451" t="s">
        <v>475</v>
      </c>
      <c r="B80" s="452"/>
      <c r="C80" s="452"/>
      <c r="D80" s="453"/>
      <c r="E80" s="457" t="str">
        <f>IFERROR(VLOOKUP(A80,選択肢!$Z$3:$AA$17,2,0),"")</f>
        <v>-</v>
      </c>
      <c r="F80" s="458"/>
      <c r="G80" s="458"/>
      <c r="H80" s="458"/>
      <c r="I80" s="458"/>
      <c r="J80" s="458"/>
      <c r="K80" s="458"/>
      <c r="L80" s="459"/>
      <c r="M80" s="530">
        <f t="shared" si="6"/>
        <v>0</v>
      </c>
      <c r="N80" s="523"/>
      <c r="O80" s="523"/>
      <c r="P80" s="523"/>
      <c r="Q80" s="523"/>
      <c r="R80" s="52" t="s">
        <v>46</v>
      </c>
      <c r="S80" s="467"/>
      <c r="T80" s="468"/>
      <c r="U80" s="468"/>
      <c r="V80" s="468"/>
      <c r="W80" s="468"/>
      <c r="X80" s="49" t="s">
        <v>46</v>
      </c>
      <c r="Y80" s="523">
        <f t="shared" si="7"/>
        <v>0</v>
      </c>
      <c r="Z80" s="523"/>
      <c r="AA80" s="523"/>
      <c r="AB80" s="523"/>
      <c r="AC80" s="523"/>
      <c r="AD80" s="523"/>
      <c r="AE80" s="523"/>
      <c r="AF80" s="49" t="s">
        <v>46</v>
      </c>
      <c r="AG80" s="13"/>
      <c r="AL80" s="2"/>
      <c r="AM80" s="2"/>
      <c r="AP80" s="2" ph="1"/>
      <c r="AQ80" s="2" ph="1"/>
      <c r="AR80" s="2" ph="1"/>
    </row>
    <row r="81" spans="1:44" ht="21.75" customHeight="1" x14ac:dyDescent="0.45">
      <c r="A81" s="451" t="s">
        <v>476</v>
      </c>
      <c r="B81" s="452"/>
      <c r="C81" s="452"/>
      <c r="D81" s="453"/>
      <c r="E81" s="457" t="str">
        <f>IFERROR(VLOOKUP(A81,選択肢!$Z$3:$AA$17,2,0),"")</f>
        <v>-</v>
      </c>
      <c r="F81" s="458"/>
      <c r="G81" s="458"/>
      <c r="H81" s="458"/>
      <c r="I81" s="458"/>
      <c r="J81" s="458"/>
      <c r="K81" s="458"/>
      <c r="L81" s="459"/>
      <c r="M81" s="530">
        <f t="shared" si="6"/>
        <v>0</v>
      </c>
      <c r="N81" s="523"/>
      <c r="O81" s="523"/>
      <c r="P81" s="523"/>
      <c r="Q81" s="523"/>
      <c r="R81" s="52" t="s">
        <v>46</v>
      </c>
      <c r="S81" s="467"/>
      <c r="T81" s="468"/>
      <c r="U81" s="468"/>
      <c r="V81" s="468"/>
      <c r="W81" s="468"/>
      <c r="X81" s="49" t="s">
        <v>46</v>
      </c>
      <c r="Y81" s="523">
        <f t="shared" si="7"/>
        <v>0</v>
      </c>
      <c r="Z81" s="523"/>
      <c r="AA81" s="523"/>
      <c r="AB81" s="523"/>
      <c r="AC81" s="523"/>
      <c r="AD81" s="523"/>
      <c r="AE81" s="523"/>
      <c r="AF81" s="49" t="s">
        <v>46</v>
      </c>
      <c r="AG81" s="13"/>
      <c r="AL81" s="2"/>
      <c r="AM81" s="2"/>
      <c r="AP81" s="2" ph="1"/>
      <c r="AQ81" s="2" ph="1"/>
      <c r="AR81" s="2" ph="1"/>
    </row>
    <row r="82" spans="1:44" ht="21.75" customHeight="1" x14ac:dyDescent="0.45">
      <c r="A82" s="451" t="s">
        <v>477</v>
      </c>
      <c r="B82" s="452"/>
      <c r="C82" s="452"/>
      <c r="D82" s="453"/>
      <c r="E82" s="457" t="str">
        <f>IFERROR(VLOOKUP(A82,選択肢!$Z$3:$AA$17,2,0),"")</f>
        <v>-</v>
      </c>
      <c r="F82" s="458"/>
      <c r="G82" s="458"/>
      <c r="H82" s="458"/>
      <c r="I82" s="458"/>
      <c r="J82" s="458"/>
      <c r="K82" s="458"/>
      <c r="L82" s="459"/>
      <c r="M82" s="530">
        <f t="shared" si="6"/>
        <v>0</v>
      </c>
      <c r="N82" s="523"/>
      <c r="O82" s="523"/>
      <c r="P82" s="523"/>
      <c r="Q82" s="523"/>
      <c r="R82" s="52" t="s">
        <v>46</v>
      </c>
      <c r="S82" s="467"/>
      <c r="T82" s="468"/>
      <c r="U82" s="468"/>
      <c r="V82" s="468"/>
      <c r="W82" s="468"/>
      <c r="X82" s="49" t="s">
        <v>46</v>
      </c>
      <c r="Y82" s="523">
        <f t="shared" si="7"/>
        <v>0</v>
      </c>
      <c r="Z82" s="523"/>
      <c r="AA82" s="523"/>
      <c r="AB82" s="523"/>
      <c r="AC82" s="523"/>
      <c r="AD82" s="523"/>
      <c r="AE82" s="523"/>
      <c r="AF82" s="49" t="s">
        <v>46</v>
      </c>
      <c r="AG82" s="13"/>
      <c r="AL82" s="2"/>
      <c r="AM82" s="2"/>
      <c r="AP82" s="2" ph="1"/>
      <c r="AQ82" s="2" ph="1"/>
      <c r="AR82" s="2" ph="1"/>
    </row>
    <row r="83" spans="1:44" ht="21.75" customHeight="1" x14ac:dyDescent="0.45">
      <c r="A83" s="451" t="s">
        <v>478</v>
      </c>
      <c r="B83" s="452"/>
      <c r="C83" s="452"/>
      <c r="D83" s="453"/>
      <c r="E83" s="457" t="str">
        <f>IFERROR(VLOOKUP(A83,選択肢!$Z$3:$AA$17,2,0),"")</f>
        <v>-</v>
      </c>
      <c r="F83" s="458"/>
      <c r="G83" s="458"/>
      <c r="H83" s="458"/>
      <c r="I83" s="458"/>
      <c r="J83" s="458"/>
      <c r="K83" s="458"/>
      <c r="L83" s="459"/>
      <c r="M83" s="530">
        <f t="shared" si="6"/>
        <v>0</v>
      </c>
      <c r="N83" s="523"/>
      <c r="O83" s="523"/>
      <c r="P83" s="523"/>
      <c r="Q83" s="523"/>
      <c r="R83" s="52" t="s">
        <v>46</v>
      </c>
      <c r="S83" s="467"/>
      <c r="T83" s="468"/>
      <c r="U83" s="468"/>
      <c r="V83" s="468"/>
      <c r="W83" s="468"/>
      <c r="X83" s="49" t="s">
        <v>46</v>
      </c>
      <c r="Y83" s="523">
        <f t="shared" si="7"/>
        <v>0</v>
      </c>
      <c r="Z83" s="523"/>
      <c r="AA83" s="523"/>
      <c r="AB83" s="523"/>
      <c r="AC83" s="523"/>
      <c r="AD83" s="523"/>
      <c r="AE83" s="523"/>
      <c r="AF83" s="49" t="s">
        <v>46</v>
      </c>
      <c r="AG83" s="13"/>
      <c r="AL83" s="2"/>
      <c r="AM83" s="2"/>
      <c r="AP83" s="2" ph="1"/>
      <c r="AQ83" s="2" ph="1"/>
      <c r="AR83" s="2" ph="1"/>
    </row>
    <row r="84" spans="1:44" ht="21.75" customHeight="1" x14ac:dyDescent="0.45">
      <c r="A84" s="451" t="s">
        <v>479</v>
      </c>
      <c r="B84" s="452"/>
      <c r="C84" s="452"/>
      <c r="D84" s="453"/>
      <c r="E84" s="457" t="str">
        <f>IFERROR(VLOOKUP(A84,選択肢!$Z$3:$AA$17,2,0),"")</f>
        <v>-</v>
      </c>
      <c r="F84" s="458"/>
      <c r="G84" s="458"/>
      <c r="H84" s="458"/>
      <c r="I84" s="458"/>
      <c r="J84" s="458"/>
      <c r="K84" s="458"/>
      <c r="L84" s="459"/>
      <c r="M84" s="530">
        <f t="shared" si="6"/>
        <v>0</v>
      </c>
      <c r="N84" s="523"/>
      <c r="O84" s="523"/>
      <c r="P84" s="523"/>
      <c r="Q84" s="523"/>
      <c r="R84" s="52" t="s">
        <v>46</v>
      </c>
      <c r="S84" s="467"/>
      <c r="T84" s="468"/>
      <c r="U84" s="468"/>
      <c r="V84" s="468"/>
      <c r="W84" s="468"/>
      <c r="X84" s="49" t="s">
        <v>46</v>
      </c>
      <c r="Y84" s="523">
        <f t="shared" si="7"/>
        <v>0</v>
      </c>
      <c r="Z84" s="523"/>
      <c r="AA84" s="523"/>
      <c r="AB84" s="523"/>
      <c r="AC84" s="523"/>
      <c r="AD84" s="523"/>
      <c r="AE84" s="523"/>
      <c r="AF84" s="49" t="s">
        <v>46</v>
      </c>
      <c r="AG84" s="13"/>
      <c r="AL84" s="2"/>
      <c r="AM84" s="2"/>
      <c r="AP84" s="2" ph="1"/>
      <c r="AQ84" s="2" ph="1"/>
      <c r="AR84" s="2" ph="1"/>
    </row>
    <row r="85" spans="1:44" ht="21.75" customHeight="1" x14ac:dyDescent="0.45">
      <c r="A85" s="549" t="s">
        <v>480</v>
      </c>
      <c r="B85" s="550"/>
      <c r="C85" s="550"/>
      <c r="D85" s="551"/>
      <c r="E85" s="457" t="str">
        <f>IFERROR(VLOOKUP(A85,選択肢!$Z$3:$AA$17,2,0),"")</f>
        <v>-</v>
      </c>
      <c r="F85" s="458"/>
      <c r="G85" s="458"/>
      <c r="H85" s="458"/>
      <c r="I85" s="458"/>
      <c r="J85" s="458"/>
      <c r="K85" s="458"/>
      <c r="L85" s="459"/>
      <c r="M85" s="530">
        <f t="shared" si="6"/>
        <v>0</v>
      </c>
      <c r="N85" s="523"/>
      <c r="O85" s="523"/>
      <c r="P85" s="523"/>
      <c r="Q85" s="523"/>
      <c r="R85" s="57" t="s">
        <v>46</v>
      </c>
      <c r="S85" s="524"/>
      <c r="T85" s="525"/>
      <c r="U85" s="525"/>
      <c r="V85" s="525"/>
      <c r="W85" s="525"/>
      <c r="X85" s="58" t="s">
        <v>46</v>
      </c>
      <c r="Y85" s="528">
        <f t="shared" si="7"/>
        <v>0</v>
      </c>
      <c r="Z85" s="528"/>
      <c r="AA85" s="528"/>
      <c r="AB85" s="528"/>
      <c r="AC85" s="528"/>
      <c r="AD85" s="528"/>
      <c r="AE85" s="528"/>
      <c r="AF85" s="58" t="s">
        <v>46</v>
      </c>
      <c r="AG85" s="13"/>
      <c r="AL85" s="2"/>
      <c r="AM85" s="2"/>
      <c r="AP85" s="2" ph="1"/>
      <c r="AQ85" s="2" ph="1"/>
      <c r="AR85" s="2" ph="1"/>
    </row>
    <row r="86" spans="1:44" ht="21.75" customHeight="1" x14ac:dyDescent="0.45">
      <c r="A86" s="451" t="s">
        <v>481</v>
      </c>
      <c r="B86" s="452"/>
      <c r="C86" s="452"/>
      <c r="D86" s="453"/>
      <c r="E86" s="457" t="str">
        <f>IFERROR(VLOOKUP(A86,選択肢!$Z$3:$AA$17,2,0),"")</f>
        <v>-</v>
      </c>
      <c r="F86" s="458"/>
      <c r="G86" s="458"/>
      <c r="H86" s="458"/>
      <c r="I86" s="458"/>
      <c r="J86" s="458"/>
      <c r="K86" s="458"/>
      <c r="L86" s="459"/>
      <c r="M86" s="530">
        <f t="shared" si="6"/>
        <v>0</v>
      </c>
      <c r="N86" s="523"/>
      <c r="O86" s="523"/>
      <c r="P86" s="523"/>
      <c r="Q86" s="523"/>
      <c r="R86" s="52" t="s">
        <v>46</v>
      </c>
      <c r="S86" s="467"/>
      <c r="T86" s="468"/>
      <c r="U86" s="468"/>
      <c r="V86" s="468"/>
      <c r="W86" s="468"/>
      <c r="X86" s="49" t="s">
        <v>46</v>
      </c>
      <c r="Y86" s="523">
        <f t="shared" si="7"/>
        <v>0</v>
      </c>
      <c r="Z86" s="523"/>
      <c r="AA86" s="523"/>
      <c r="AB86" s="523"/>
      <c r="AC86" s="523"/>
      <c r="AD86" s="523"/>
      <c r="AE86" s="523"/>
      <c r="AF86" s="49" t="s">
        <v>46</v>
      </c>
      <c r="AG86" s="13"/>
      <c r="AL86" s="2"/>
      <c r="AM86" s="2"/>
      <c r="AP86" s="2" ph="1"/>
      <c r="AQ86" s="2" ph="1"/>
      <c r="AR86" s="2" ph="1"/>
    </row>
    <row r="87" spans="1:44" ht="21.75" customHeight="1" thickBot="1" x14ac:dyDescent="0.5">
      <c r="A87" s="552" t="s">
        <v>485</v>
      </c>
      <c r="B87" s="553"/>
      <c r="C87" s="553"/>
      <c r="D87" s="554"/>
      <c r="E87" s="457" t="str">
        <f>IFERROR(VLOOKUP(A87,選択肢!$Z$3:$AA$17,2,0),"")</f>
        <v>-</v>
      </c>
      <c r="F87" s="458"/>
      <c r="G87" s="458"/>
      <c r="H87" s="458"/>
      <c r="I87" s="458"/>
      <c r="J87" s="458"/>
      <c r="K87" s="458"/>
      <c r="L87" s="459"/>
      <c r="M87" s="547">
        <f t="shared" si="6"/>
        <v>0</v>
      </c>
      <c r="N87" s="548"/>
      <c r="O87" s="548"/>
      <c r="P87" s="548"/>
      <c r="Q87" s="548"/>
      <c r="R87" s="50" t="s">
        <v>46</v>
      </c>
      <c r="S87" s="465"/>
      <c r="T87" s="466"/>
      <c r="U87" s="466"/>
      <c r="V87" s="466"/>
      <c r="W87" s="466"/>
      <c r="X87" s="53" t="s">
        <v>46</v>
      </c>
      <c r="Y87" s="529">
        <f t="shared" si="7"/>
        <v>0</v>
      </c>
      <c r="Z87" s="529"/>
      <c r="AA87" s="529"/>
      <c r="AB87" s="529"/>
      <c r="AC87" s="529"/>
      <c r="AD87" s="529"/>
      <c r="AE87" s="529"/>
      <c r="AF87" s="53" t="s">
        <v>46</v>
      </c>
      <c r="AG87" s="13"/>
      <c r="AL87" s="2"/>
      <c r="AM87" s="2"/>
      <c r="AP87" s="2" ph="1"/>
      <c r="AQ87" s="2" ph="1"/>
      <c r="AR87" s="2" ph="1"/>
    </row>
    <row r="88" spans="1:44" ht="18.7" customHeight="1" thickTop="1" thickBot="1" x14ac:dyDescent="0.5">
      <c r="A88" s="543" t="s">
        <v>48</v>
      </c>
      <c r="B88" s="544"/>
      <c r="C88" s="544"/>
      <c r="D88" s="544"/>
      <c r="E88" s="544"/>
      <c r="F88" s="544"/>
      <c r="G88" s="544"/>
      <c r="H88" s="544"/>
      <c r="I88" s="544"/>
      <c r="J88" s="544"/>
      <c r="K88" s="544"/>
      <c r="L88" s="545"/>
      <c r="M88" s="463">
        <f>SUM($M$72:$M$87)</f>
        <v>0</v>
      </c>
      <c r="N88" s="464"/>
      <c r="O88" s="464"/>
      <c r="P88" s="464"/>
      <c r="Q88" s="464"/>
      <c r="R88" s="51" t="s">
        <v>46</v>
      </c>
      <c r="S88" s="526">
        <f>SUM($S$72:$S$87)</f>
        <v>0</v>
      </c>
      <c r="T88" s="527"/>
      <c r="U88" s="527"/>
      <c r="V88" s="527"/>
      <c r="W88" s="527"/>
      <c r="X88" s="54" t="s">
        <v>46</v>
      </c>
      <c r="Y88" s="463">
        <f>SUM($Y$72:$Y$87)</f>
        <v>0</v>
      </c>
      <c r="Z88" s="464"/>
      <c r="AA88" s="464"/>
      <c r="AB88" s="464"/>
      <c r="AC88" s="464"/>
      <c r="AD88" s="464"/>
      <c r="AE88" s="464"/>
      <c r="AF88" s="45" t="s">
        <v>47</v>
      </c>
      <c r="AG88" s="13"/>
      <c r="AH88" s="42" t="str">
        <f>IF(OR(AND(F5=1,U88&gt;250000),AND(F5&gt;=2,U88&gt;500000)),"旅費の上限金額を超えています。※様式7を利用している場合","")</f>
        <v/>
      </c>
      <c r="AL88" s="2"/>
      <c r="AM88" s="2"/>
      <c r="AP88" s="2" ph="1"/>
      <c r="AQ88" s="2" ph="1"/>
      <c r="AR88" s="2" ph="1"/>
    </row>
    <row r="89" spans="1:44" s="35" customFormat="1" ht="14.3" customHeight="1" x14ac:dyDescent="0.4">
      <c r="A89" s="61" t="s">
        <v>482</v>
      </c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1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  <c r="AA89" s="61"/>
      <c r="AB89" s="61"/>
      <c r="AC89" s="61"/>
      <c r="AD89" s="61"/>
      <c r="AE89" s="61"/>
      <c r="AF89" s="61"/>
    </row>
    <row r="90" spans="1:44" s="36" customFormat="1" ht="14.3" customHeight="1" x14ac:dyDescent="0.4">
      <c r="A90" s="62" t="s">
        <v>649</v>
      </c>
      <c r="B90" s="62"/>
      <c r="C90" s="62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</row>
    <row r="91" spans="1:44" s="36" customFormat="1" ht="14.3" customHeight="1" x14ac:dyDescent="0.4">
      <c r="A91" s="63" t="s">
        <v>551</v>
      </c>
      <c r="B91" s="63"/>
      <c r="C91" s="63"/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</row>
    <row r="92" spans="1:44" s="35" customFormat="1" ht="14.3" customHeight="1" x14ac:dyDescent="0.4">
      <c r="A92" s="61" t="s">
        <v>483</v>
      </c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1"/>
      <c r="P92" s="61"/>
      <c r="Q92" s="61"/>
      <c r="R92" s="61"/>
      <c r="S92" s="61"/>
      <c r="T92" s="61"/>
      <c r="U92" s="61"/>
      <c r="V92" s="61"/>
      <c r="W92" s="61"/>
      <c r="X92" s="61"/>
      <c r="Y92" s="61"/>
      <c r="Z92" s="61"/>
      <c r="AA92" s="61"/>
      <c r="AB92" s="61"/>
      <c r="AC92" s="61"/>
      <c r="AD92" s="61"/>
      <c r="AE92" s="61"/>
      <c r="AF92" s="61"/>
    </row>
    <row r="93" spans="1:44" ht="13.75" customHeight="1" x14ac:dyDescent="0.45">
      <c r="A93" s="43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44"/>
      <c r="N93" s="44"/>
      <c r="O93" s="44"/>
      <c r="P93" s="44"/>
      <c r="Q93" s="44"/>
      <c r="R93" s="44"/>
      <c r="S93" s="44"/>
      <c r="T93" s="16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L93" s="2"/>
      <c r="AM93" s="2"/>
      <c r="AP93" s="2" ph="1"/>
      <c r="AQ93" s="2" ph="1"/>
      <c r="AR93" s="2" ph="1"/>
    </row>
    <row r="94" spans="1:44" ht="18.7" customHeight="1" thickBot="1" x14ac:dyDescent="0.5">
      <c r="A94" s="415" t="s">
        <v>486</v>
      </c>
      <c r="B94" s="415"/>
      <c r="C94" s="415"/>
      <c r="D94" s="415"/>
      <c r="E94" s="415"/>
      <c r="F94" s="415"/>
      <c r="G94" s="415"/>
      <c r="H94" s="415"/>
      <c r="I94" s="415"/>
      <c r="J94" s="415"/>
      <c r="K94" s="415"/>
      <c r="L94" s="415"/>
      <c r="M94" s="415"/>
      <c r="N94" s="415"/>
      <c r="O94" s="415"/>
      <c r="P94" s="415"/>
      <c r="Q94" s="415"/>
      <c r="R94" s="415"/>
      <c r="S94" s="415"/>
      <c r="T94" s="415"/>
      <c r="U94" s="415"/>
      <c r="V94" s="415"/>
      <c r="W94" s="415"/>
      <c r="X94" s="415"/>
      <c r="Y94" s="415"/>
      <c r="Z94" s="415"/>
      <c r="AA94" s="415"/>
      <c r="AB94" s="415"/>
      <c r="AC94" s="415"/>
      <c r="AD94" s="415"/>
      <c r="AE94" s="415"/>
      <c r="AF94" s="415"/>
      <c r="AL94" s="2"/>
      <c r="AM94" s="2"/>
      <c r="AP94" s="2" ph="1"/>
      <c r="AQ94" s="2" ph="1"/>
      <c r="AR94" s="2" ph="1"/>
    </row>
    <row r="95" spans="1:44" ht="18.7" customHeight="1" x14ac:dyDescent="0.45">
      <c r="A95" s="426" t="s">
        <v>42</v>
      </c>
      <c r="B95" s="421"/>
      <c r="C95" s="421"/>
      <c r="D95" s="421"/>
      <c r="E95" s="420" t="s">
        <v>49</v>
      </c>
      <c r="F95" s="421"/>
      <c r="G95" s="421"/>
      <c r="H95" s="421"/>
      <c r="I95" s="421"/>
      <c r="J95" s="421"/>
      <c r="K95" s="421"/>
      <c r="L95" s="429"/>
      <c r="M95" s="438" t="s">
        <v>50</v>
      </c>
      <c r="N95" s="439"/>
      <c r="O95" s="439"/>
      <c r="P95" s="439"/>
      <c r="Q95" s="439"/>
      <c r="R95" s="440"/>
      <c r="S95" s="420" t="s">
        <v>51</v>
      </c>
      <c r="T95" s="421"/>
      <c r="U95" s="421"/>
      <c r="V95" s="441" t="s">
        <v>52</v>
      </c>
      <c r="W95" s="441"/>
      <c r="X95" s="442"/>
      <c r="Y95" s="421" t="s">
        <v>22</v>
      </c>
      <c r="Z95" s="421"/>
      <c r="AA95" s="421"/>
      <c r="AB95" s="421"/>
      <c r="AC95" s="421"/>
      <c r="AD95" s="421"/>
      <c r="AE95" s="421"/>
      <c r="AF95" s="430"/>
      <c r="AL95" s="2"/>
      <c r="AM95" s="2"/>
      <c r="AP95" s="2" ph="1"/>
      <c r="AQ95" s="2" ph="1"/>
      <c r="AR95" s="2" ph="1"/>
    </row>
    <row r="96" spans="1:44" ht="18.7" customHeight="1" x14ac:dyDescent="0.4">
      <c r="A96" s="427"/>
      <c r="B96" s="428"/>
      <c r="C96" s="428"/>
      <c r="D96" s="428"/>
      <c r="E96" s="446"/>
      <c r="F96" s="447"/>
      <c r="G96" s="447"/>
      <c r="H96" s="447"/>
      <c r="I96" s="447"/>
      <c r="J96" s="447"/>
      <c r="K96" s="447"/>
      <c r="L96" s="448"/>
      <c r="M96" s="436"/>
      <c r="N96" s="437"/>
      <c r="O96" s="437"/>
      <c r="P96" s="437"/>
      <c r="Q96" s="437"/>
      <c r="R96" s="80" t="s">
        <v>47</v>
      </c>
      <c r="S96" s="443"/>
      <c r="T96" s="400"/>
      <c r="U96" s="400"/>
      <c r="V96" s="444"/>
      <c r="W96" s="444"/>
      <c r="X96" s="445"/>
      <c r="Y96" s="449">
        <f t="shared" ref="Y96:Y102" si="8">M96*S96</f>
        <v>0</v>
      </c>
      <c r="Z96" s="450"/>
      <c r="AA96" s="450"/>
      <c r="AB96" s="450"/>
      <c r="AC96" s="450"/>
      <c r="AD96" s="450"/>
      <c r="AE96" s="450"/>
      <c r="AF96" s="81" t="s">
        <v>47</v>
      </c>
    </row>
    <row r="97" spans="1:44" ht="18.7" customHeight="1" x14ac:dyDescent="0.45">
      <c r="A97" s="424"/>
      <c r="B97" s="425"/>
      <c r="C97" s="425"/>
      <c r="D97" s="425"/>
      <c r="E97" s="431"/>
      <c r="F97" s="432"/>
      <c r="G97" s="432"/>
      <c r="H97" s="432"/>
      <c r="I97" s="432"/>
      <c r="J97" s="432"/>
      <c r="K97" s="432"/>
      <c r="L97" s="433"/>
      <c r="M97" s="434"/>
      <c r="N97" s="435"/>
      <c r="O97" s="435"/>
      <c r="P97" s="435"/>
      <c r="Q97" s="435"/>
      <c r="R97" s="82" t="s">
        <v>47</v>
      </c>
      <c r="S97" s="422"/>
      <c r="T97" s="423"/>
      <c r="U97" s="423"/>
      <c r="V97" s="418"/>
      <c r="W97" s="418"/>
      <c r="X97" s="419"/>
      <c r="Y97" s="416">
        <f t="shared" si="8"/>
        <v>0</v>
      </c>
      <c r="Z97" s="417"/>
      <c r="AA97" s="417"/>
      <c r="AB97" s="417"/>
      <c r="AC97" s="417"/>
      <c r="AD97" s="417"/>
      <c r="AE97" s="417"/>
      <c r="AF97" s="83" t="s">
        <v>47</v>
      </c>
      <c r="AL97" s="2"/>
      <c r="AM97" s="2"/>
      <c r="AP97" s="2" ph="1"/>
      <c r="AQ97" s="2" ph="1"/>
      <c r="AR97" s="2" ph="1"/>
    </row>
    <row r="98" spans="1:44" ht="18.7" customHeight="1" x14ac:dyDescent="0.4">
      <c r="A98" s="424"/>
      <c r="B98" s="425"/>
      <c r="C98" s="425"/>
      <c r="D98" s="425"/>
      <c r="E98" s="431"/>
      <c r="F98" s="432"/>
      <c r="G98" s="432"/>
      <c r="H98" s="432"/>
      <c r="I98" s="432"/>
      <c r="J98" s="432"/>
      <c r="K98" s="432"/>
      <c r="L98" s="433"/>
      <c r="M98" s="434"/>
      <c r="N98" s="435"/>
      <c r="O98" s="435"/>
      <c r="P98" s="435"/>
      <c r="Q98" s="435"/>
      <c r="R98" s="82" t="s">
        <v>47</v>
      </c>
      <c r="S98" s="422"/>
      <c r="T98" s="423"/>
      <c r="U98" s="423"/>
      <c r="V98" s="418"/>
      <c r="W98" s="418"/>
      <c r="X98" s="419"/>
      <c r="Y98" s="416">
        <f t="shared" si="8"/>
        <v>0</v>
      </c>
      <c r="Z98" s="417"/>
      <c r="AA98" s="417"/>
      <c r="AB98" s="417"/>
      <c r="AC98" s="417"/>
      <c r="AD98" s="417"/>
      <c r="AE98" s="417"/>
      <c r="AF98" s="83" t="s">
        <v>47</v>
      </c>
    </row>
    <row r="99" spans="1:44" ht="18.7" customHeight="1" x14ac:dyDescent="0.4">
      <c r="A99" s="424"/>
      <c r="B99" s="425"/>
      <c r="C99" s="425"/>
      <c r="D99" s="425"/>
      <c r="E99" s="431"/>
      <c r="F99" s="432"/>
      <c r="G99" s="432"/>
      <c r="H99" s="432"/>
      <c r="I99" s="432"/>
      <c r="J99" s="432"/>
      <c r="K99" s="432"/>
      <c r="L99" s="433"/>
      <c r="M99" s="434"/>
      <c r="N99" s="435"/>
      <c r="O99" s="435"/>
      <c r="P99" s="435"/>
      <c r="Q99" s="435"/>
      <c r="R99" s="82" t="s">
        <v>47</v>
      </c>
      <c r="S99" s="422"/>
      <c r="T99" s="423"/>
      <c r="U99" s="423"/>
      <c r="V99" s="418"/>
      <c r="W99" s="418"/>
      <c r="X99" s="419"/>
      <c r="Y99" s="416">
        <f t="shared" si="8"/>
        <v>0</v>
      </c>
      <c r="Z99" s="417"/>
      <c r="AA99" s="417"/>
      <c r="AB99" s="417"/>
      <c r="AC99" s="417"/>
      <c r="AD99" s="417"/>
      <c r="AE99" s="417"/>
      <c r="AF99" s="83" t="s">
        <v>47</v>
      </c>
    </row>
    <row r="100" spans="1:44" ht="18.7" customHeight="1" x14ac:dyDescent="0.45">
      <c r="A100" s="424"/>
      <c r="B100" s="425"/>
      <c r="C100" s="425"/>
      <c r="D100" s="425"/>
      <c r="E100" s="431"/>
      <c r="F100" s="432"/>
      <c r="G100" s="432"/>
      <c r="H100" s="432"/>
      <c r="I100" s="432"/>
      <c r="J100" s="432"/>
      <c r="K100" s="432"/>
      <c r="L100" s="433"/>
      <c r="M100" s="434"/>
      <c r="N100" s="435"/>
      <c r="O100" s="435"/>
      <c r="P100" s="435"/>
      <c r="Q100" s="435"/>
      <c r="R100" s="82" t="s">
        <v>47</v>
      </c>
      <c r="S100" s="422"/>
      <c r="T100" s="423"/>
      <c r="U100" s="423"/>
      <c r="V100" s="418"/>
      <c r="W100" s="418"/>
      <c r="X100" s="419"/>
      <c r="Y100" s="416">
        <f t="shared" si="8"/>
        <v>0</v>
      </c>
      <c r="Z100" s="417"/>
      <c r="AA100" s="417"/>
      <c r="AB100" s="417"/>
      <c r="AC100" s="417"/>
      <c r="AD100" s="417"/>
      <c r="AE100" s="417"/>
      <c r="AF100" s="83" t="s">
        <v>47</v>
      </c>
      <c r="AL100" s="2"/>
      <c r="AM100" s="2"/>
      <c r="AP100" s="2" ph="1"/>
      <c r="AQ100" s="2" ph="1"/>
      <c r="AR100" s="2" ph="1"/>
    </row>
    <row r="101" spans="1:44" ht="18.7" customHeight="1" x14ac:dyDescent="0.45">
      <c r="A101" s="424"/>
      <c r="B101" s="425"/>
      <c r="C101" s="425"/>
      <c r="D101" s="425"/>
      <c r="E101" s="431"/>
      <c r="F101" s="432"/>
      <c r="G101" s="432"/>
      <c r="H101" s="432"/>
      <c r="I101" s="432"/>
      <c r="J101" s="432"/>
      <c r="K101" s="432"/>
      <c r="L101" s="433"/>
      <c r="M101" s="434"/>
      <c r="N101" s="435"/>
      <c r="O101" s="435"/>
      <c r="P101" s="435"/>
      <c r="Q101" s="435"/>
      <c r="R101" s="82" t="s">
        <v>47</v>
      </c>
      <c r="S101" s="422"/>
      <c r="T101" s="423"/>
      <c r="U101" s="423"/>
      <c r="V101" s="418"/>
      <c r="W101" s="418"/>
      <c r="X101" s="419"/>
      <c r="Y101" s="416">
        <f t="shared" si="8"/>
        <v>0</v>
      </c>
      <c r="Z101" s="417"/>
      <c r="AA101" s="417"/>
      <c r="AB101" s="417"/>
      <c r="AC101" s="417"/>
      <c r="AD101" s="417"/>
      <c r="AE101" s="417"/>
      <c r="AF101" s="83" t="s">
        <v>47</v>
      </c>
      <c r="AL101" s="2"/>
      <c r="AM101" s="2"/>
      <c r="AP101" s="2" ph="1"/>
      <c r="AQ101" s="2" ph="1"/>
      <c r="AR101" s="2" ph="1"/>
    </row>
    <row r="102" spans="1:44" ht="18.7" customHeight="1" thickBot="1" x14ac:dyDescent="0.45">
      <c r="A102" s="504"/>
      <c r="B102" s="505"/>
      <c r="C102" s="505"/>
      <c r="D102" s="505"/>
      <c r="E102" s="512"/>
      <c r="F102" s="513"/>
      <c r="G102" s="513"/>
      <c r="H102" s="513"/>
      <c r="I102" s="513"/>
      <c r="J102" s="513"/>
      <c r="K102" s="513"/>
      <c r="L102" s="514"/>
      <c r="M102" s="508"/>
      <c r="N102" s="509"/>
      <c r="O102" s="509"/>
      <c r="P102" s="509"/>
      <c r="Q102" s="509"/>
      <c r="R102" s="84" t="s">
        <v>47</v>
      </c>
      <c r="S102" s="510"/>
      <c r="T102" s="511"/>
      <c r="U102" s="511"/>
      <c r="V102" s="521"/>
      <c r="W102" s="521"/>
      <c r="X102" s="522"/>
      <c r="Y102" s="519">
        <f t="shared" si="8"/>
        <v>0</v>
      </c>
      <c r="Z102" s="520"/>
      <c r="AA102" s="520"/>
      <c r="AB102" s="520"/>
      <c r="AC102" s="520"/>
      <c r="AD102" s="520"/>
      <c r="AE102" s="520"/>
      <c r="AF102" s="85" t="s">
        <v>47</v>
      </c>
    </row>
    <row r="103" spans="1:44" ht="18.7" customHeight="1" thickTop="1" thickBot="1" x14ac:dyDescent="0.5">
      <c r="A103" s="515" t="s">
        <v>53</v>
      </c>
      <c r="B103" s="516"/>
      <c r="C103" s="516"/>
      <c r="D103" s="516"/>
      <c r="E103" s="516"/>
      <c r="F103" s="516"/>
      <c r="G103" s="516"/>
      <c r="H103" s="516"/>
      <c r="I103" s="516"/>
      <c r="J103" s="516"/>
      <c r="K103" s="516"/>
      <c r="L103" s="516"/>
      <c r="M103" s="516"/>
      <c r="N103" s="516"/>
      <c r="O103" s="516"/>
      <c r="P103" s="516"/>
      <c r="Q103" s="516"/>
      <c r="R103" s="516"/>
      <c r="S103" s="516"/>
      <c r="T103" s="516"/>
      <c r="U103" s="516"/>
      <c r="V103" s="516"/>
      <c r="W103" s="516"/>
      <c r="X103" s="516"/>
      <c r="Y103" s="506">
        <f>SUM($Y$96:$Y102)</f>
        <v>0</v>
      </c>
      <c r="Z103" s="506"/>
      <c r="AA103" s="506"/>
      <c r="AB103" s="506"/>
      <c r="AC103" s="506"/>
      <c r="AD103" s="506"/>
      <c r="AE103" s="506"/>
      <c r="AF103" s="86" t="s">
        <v>47</v>
      </c>
      <c r="AH103" s="42" t="str">
        <f ca="1">IF(OR(AND(【様式１】応募校調書!E18="文化施設等",【様式１】応募校調書!X18="",SUMIF(A96:F102,"&lt;&gt;感染症対策費",AA96:AE102)&gt;50000),AND(【様式１】応募校調書!E18="文化施設等",【様式１】応募校調書!X18="なし",SUMIF(A96:F102,"&lt;&gt;感染症対策費",AA96:AE102)&gt;50000),AND(【様式１】応募校調書!E18&lt;&gt;"文化施設等",SUMIF(A96:F102,"&lt;&gt;感染症対策費",AA96:AE102)&gt;50000)),"諸雑費の上限金額を超えています。",IF(SUMIF(A96:F102,"&lt;&gt;感染症対策費",AA96:AE102)&gt;100000,"諸雑費の上限金額を超えています。",""))</f>
        <v/>
      </c>
      <c r="AL103" s="2"/>
      <c r="AM103" s="2"/>
      <c r="AP103" s="2" ph="1"/>
      <c r="AQ103" s="2" ph="1"/>
      <c r="AR103" s="2" ph="1"/>
    </row>
    <row r="104" spans="1:44" s="35" customFormat="1" ht="14.3" customHeight="1" x14ac:dyDescent="0.4">
      <c r="A104" s="61" t="s">
        <v>493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1"/>
      <c r="P104" s="61"/>
      <c r="Q104" s="61"/>
      <c r="R104" s="61"/>
      <c r="S104" s="61"/>
      <c r="T104" s="61"/>
      <c r="U104" s="61"/>
      <c r="V104" s="61"/>
      <c r="W104" s="61"/>
      <c r="X104" s="61"/>
      <c r="Y104" s="61"/>
      <c r="Z104" s="61"/>
      <c r="AA104" s="61"/>
      <c r="AB104" s="61"/>
      <c r="AC104" s="61"/>
      <c r="AD104" s="61"/>
      <c r="AE104" s="61"/>
      <c r="AF104" s="61"/>
    </row>
    <row r="105" spans="1:44" s="36" customFormat="1" ht="14.3" customHeight="1" x14ac:dyDescent="0.4">
      <c r="A105" s="62" t="s">
        <v>494</v>
      </c>
      <c r="B105" s="62"/>
      <c r="C105" s="62"/>
      <c r="D105" s="62"/>
      <c r="E105" s="62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</row>
    <row r="106" spans="1:44" s="36" customFormat="1" ht="14.3" customHeight="1" x14ac:dyDescent="0.4">
      <c r="A106" s="63" t="s">
        <v>258</v>
      </c>
      <c r="B106" s="63"/>
      <c r="C106" s="63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</row>
    <row r="107" spans="1:44" ht="18.7" customHeight="1" thickBot="1" x14ac:dyDescent="0.5">
      <c r="A107" s="46"/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0"/>
      <c r="R107" s="40"/>
      <c r="S107" s="40"/>
      <c r="T107" s="40"/>
      <c r="U107" s="40"/>
      <c r="V107" s="40"/>
      <c r="W107" s="40"/>
      <c r="X107" s="40"/>
      <c r="Y107" s="40"/>
      <c r="Z107" s="40"/>
      <c r="AA107" s="40"/>
      <c r="AB107" s="40"/>
      <c r="AC107" s="40"/>
      <c r="AD107" s="40"/>
      <c r="AE107" s="40"/>
      <c r="AF107" s="40"/>
      <c r="AL107" s="2"/>
      <c r="AM107" s="2"/>
      <c r="AP107" s="2" ph="1"/>
      <c r="AQ107" s="2" ph="1"/>
      <c r="AR107" s="2" ph="1"/>
    </row>
    <row r="108" spans="1:44" ht="27" customHeight="1" thickBot="1" x14ac:dyDescent="0.5">
      <c r="A108" s="517" t="s">
        <v>54</v>
      </c>
      <c r="B108" s="518"/>
      <c r="C108" s="518"/>
      <c r="D108" s="518"/>
      <c r="E108" s="518"/>
      <c r="F108" s="518"/>
      <c r="G108" s="518"/>
      <c r="H108" s="518"/>
      <c r="I108" s="518"/>
      <c r="J108" s="518"/>
      <c r="K108" s="518"/>
      <c r="L108" s="518"/>
      <c r="M108" s="518"/>
      <c r="N108" s="518"/>
      <c r="O108" s="518"/>
      <c r="P108" s="518"/>
      <c r="Q108" s="518"/>
      <c r="R108" s="518"/>
      <c r="S108" s="518"/>
      <c r="T108" s="518"/>
      <c r="U108" s="518"/>
      <c r="V108" s="518"/>
      <c r="W108" s="518"/>
      <c r="X108" s="518"/>
      <c r="Y108" s="507">
        <f>Y88+Y103</f>
        <v>0</v>
      </c>
      <c r="Z108" s="507"/>
      <c r="AA108" s="507"/>
      <c r="AB108" s="507"/>
      <c r="AC108" s="507"/>
      <c r="AD108" s="507"/>
      <c r="AE108" s="507"/>
      <c r="AF108" s="59" t="s">
        <v>47</v>
      </c>
      <c r="AL108" s="2"/>
      <c r="AM108" s="2"/>
      <c r="AP108" s="2" ph="1"/>
      <c r="AQ108" s="2" ph="1"/>
      <c r="AR108" s="2" ph="1"/>
    </row>
    <row r="109" spans="1:44" ht="12.25" customHeight="1" x14ac:dyDescent="0.4">
      <c r="A109" s="47" t="s">
        <v>259</v>
      </c>
      <c r="B109" s="40"/>
      <c r="C109" s="40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  <c r="T109" s="40"/>
      <c r="U109" s="40"/>
      <c r="V109" s="40"/>
      <c r="W109" s="40"/>
      <c r="X109" s="40"/>
      <c r="Y109" s="40"/>
      <c r="Z109" s="40"/>
      <c r="AA109" s="40"/>
      <c r="AB109" s="40"/>
      <c r="AC109" s="40"/>
      <c r="AD109" s="40"/>
      <c r="AE109" s="40"/>
      <c r="AF109" s="40"/>
    </row>
    <row r="110" spans="1:44" ht="12.25" customHeight="1" x14ac:dyDescent="0.45">
      <c r="A110" s="48" t="s">
        <v>651</v>
      </c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  <c r="AB110" s="40"/>
      <c r="AC110" s="40"/>
      <c r="AD110" s="40"/>
      <c r="AE110" s="40"/>
      <c r="AF110" s="40"/>
      <c r="AL110" s="2"/>
      <c r="AM110" s="2"/>
      <c r="AP110" s="2" ph="1"/>
      <c r="AQ110" s="2" ph="1"/>
      <c r="AR110" s="2" ph="1"/>
    </row>
    <row r="111" spans="1:44" ht="29.9" x14ac:dyDescent="0.45">
      <c r="AP111" s="2" ph="1"/>
      <c r="AQ111" s="2" ph="1"/>
      <c r="AR111" s="2" ph="1"/>
    </row>
    <row r="113" spans="42:44" ht="29.9" x14ac:dyDescent="0.45">
      <c r="AP113" s="2" ph="1"/>
      <c r="AQ113" s="2" ph="1"/>
      <c r="AR113" s="2" ph="1"/>
    </row>
    <row r="115" spans="42:44" ht="29.9" x14ac:dyDescent="0.45">
      <c r="AP115" s="2" ph="1"/>
      <c r="AQ115" s="2" ph="1"/>
      <c r="AR115" s="2" ph="1"/>
    </row>
    <row r="116" spans="42:44" ht="29.9" x14ac:dyDescent="0.45">
      <c r="AP116" s="2" ph="1"/>
      <c r="AQ116" s="2" ph="1"/>
      <c r="AR116" s="2" ph="1"/>
    </row>
    <row r="117" spans="42:44" ht="29.9" x14ac:dyDescent="0.45">
      <c r="AP117" s="2" ph="1"/>
      <c r="AQ117" s="2" ph="1"/>
      <c r="AR117" s="2" ph="1"/>
    </row>
    <row r="118" spans="42:44" ht="29.9" x14ac:dyDescent="0.45">
      <c r="AP118" s="2" ph="1"/>
      <c r="AQ118" s="2" ph="1"/>
      <c r="AR118" s="2" ph="1"/>
    </row>
    <row r="119" spans="42:44" ht="29.9" x14ac:dyDescent="0.45">
      <c r="AP119" s="2" ph="1"/>
      <c r="AQ119" s="2" ph="1"/>
      <c r="AR119" s="2" ph="1"/>
    </row>
    <row r="120" spans="42:44" ht="29.9" x14ac:dyDescent="0.45">
      <c r="AP120" s="2" ph="1"/>
      <c r="AQ120" s="2" ph="1"/>
      <c r="AR120" s="2" ph="1"/>
    </row>
    <row r="121" spans="42:44" ht="29.9" x14ac:dyDescent="0.45">
      <c r="AP121" s="2" ph="1"/>
      <c r="AQ121" s="2" ph="1"/>
      <c r="AR121" s="2" ph="1"/>
    </row>
    <row r="123" spans="42:44" ht="29.9" x14ac:dyDescent="0.45">
      <c r="AP123" s="2" ph="1"/>
      <c r="AQ123" s="2" ph="1"/>
      <c r="AR123" s="2" ph="1"/>
    </row>
    <row r="124" spans="42:44" ht="29.9" x14ac:dyDescent="0.45">
      <c r="AP124" s="2" ph="1"/>
      <c r="AQ124" s="2" ph="1"/>
      <c r="AR124" s="2" ph="1"/>
    </row>
    <row r="126" spans="42:44" ht="29.9" x14ac:dyDescent="0.45">
      <c r="AP126" s="2" ph="1"/>
      <c r="AQ126" s="2" ph="1"/>
      <c r="AR126" s="2" ph="1"/>
    </row>
    <row r="127" spans="42:44" ht="29.9" x14ac:dyDescent="0.45">
      <c r="AP127" s="2" ph="1"/>
      <c r="AQ127" s="2" ph="1"/>
      <c r="AR127" s="2" ph="1"/>
    </row>
    <row r="128" spans="42:44" ht="29.9" x14ac:dyDescent="0.45">
      <c r="AP128" s="2" ph="1"/>
      <c r="AQ128" s="2" ph="1"/>
      <c r="AR128" s="2" ph="1"/>
    </row>
    <row r="129" spans="42:44" ht="29.9" x14ac:dyDescent="0.45">
      <c r="AP129" s="2" ph="1"/>
      <c r="AQ129" s="2" ph="1"/>
      <c r="AR129" s="2" ph="1"/>
    </row>
    <row r="130" spans="42:44" ht="29.9" x14ac:dyDescent="0.45">
      <c r="AP130" s="2" ph="1"/>
      <c r="AQ130" s="2" ph="1"/>
      <c r="AR130" s="2" ph="1"/>
    </row>
    <row r="131" spans="42:44" ht="29.9" x14ac:dyDescent="0.45">
      <c r="AP131" s="2" ph="1"/>
      <c r="AQ131" s="2" ph="1"/>
      <c r="AR131" s="2" ph="1"/>
    </row>
    <row r="133" spans="42:44" ht="29.9" x14ac:dyDescent="0.45">
      <c r="AP133" s="2" ph="1"/>
      <c r="AQ133" s="2" ph="1"/>
      <c r="AR133" s="2" ph="1"/>
    </row>
    <row r="136" spans="42:44" ht="29.9" x14ac:dyDescent="0.45">
      <c r="AP136" s="2" ph="1"/>
      <c r="AQ136" s="2" ph="1"/>
      <c r="AR136" s="2" ph="1"/>
    </row>
    <row r="137" spans="42:44" ht="29.9" x14ac:dyDescent="0.45">
      <c r="AP137" s="2" ph="1"/>
      <c r="AQ137" s="2" ph="1"/>
      <c r="AR137" s="2" ph="1"/>
    </row>
    <row r="139" spans="42:44" ht="29.9" x14ac:dyDescent="0.45">
      <c r="AP139" s="2" ph="1"/>
      <c r="AQ139" s="2" ph="1"/>
      <c r="AR139" s="2" ph="1"/>
    </row>
    <row r="141" spans="42:44" ht="29.9" x14ac:dyDescent="0.45">
      <c r="AP141" s="2" ph="1"/>
      <c r="AQ141" s="2" ph="1"/>
      <c r="AR141" s="2" ph="1"/>
    </row>
    <row r="142" spans="42:44" ht="29.9" x14ac:dyDescent="0.45">
      <c r="AP142" s="2" ph="1"/>
      <c r="AQ142" s="2" ph="1"/>
      <c r="AR142" s="2" ph="1"/>
    </row>
    <row r="143" spans="42:44" ht="29.9" x14ac:dyDescent="0.45">
      <c r="AP143" s="2" ph="1"/>
      <c r="AQ143" s="2" ph="1"/>
      <c r="AR143" s="2" ph="1"/>
    </row>
    <row r="144" spans="42:44" ht="29.9" x14ac:dyDescent="0.45">
      <c r="AP144" s="2" ph="1"/>
      <c r="AQ144" s="2" ph="1"/>
      <c r="AR144" s="2" ph="1"/>
    </row>
    <row r="146" spans="42:44" ht="29.9" x14ac:dyDescent="0.45">
      <c r="AP146" s="2" ph="1"/>
      <c r="AQ146" s="2" ph="1"/>
      <c r="AR146" s="2" ph="1"/>
    </row>
    <row r="147" spans="42:44" ht="29.9" x14ac:dyDescent="0.45">
      <c r="AP147" s="2" ph="1"/>
      <c r="AQ147" s="2" ph="1"/>
      <c r="AR147" s="2" ph="1"/>
    </row>
    <row r="149" spans="42:44" ht="29.9" x14ac:dyDescent="0.45">
      <c r="AP149" s="2" ph="1"/>
      <c r="AQ149" s="2" ph="1"/>
      <c r="AR149" s="2" ph="1"/>
    </row>
    <row r="151" spans="42:44" ht="29.9" x14ac:dyDescent="0.45">
      <c r="AP151" s="2" ph="1"/>
      <c r="AQ151" s="2" ph="1"/>
      <c r="AR151" s="2" ph="1"/>
    </row>
    <row r="152" spans="42:44" ht="29.9" x14ac:dyDescent="0.45">
      <c r="AP152" s="2" ph="1"/>
      <c r="AQ152" s="2" ph="1"/>
      <c r="AR152" s="2" ph="1"/>
    </row>
    <row r="153" spans="42:44" ht="29.9" x14ac:dyDescent="0.45">
      <c r="AP153" s="2" ph="1"/>
      <c r="AQ153" s="2" ph="1"/>
      <c r="AR153" s="2" ph="1"/>
    </row>
    <row r="154" spans="42:44" ht="29.9" x14ac:dyDescent="0.45">
      <c r="AP154" s="2" ph="1"/>
      <c r="AQ154" s="2" ph="1"/>
      <c r="AR154" s="2" ph="1"/>
    </row>
    <row r="155" spans="42:44" ht="29.9" x14ac:dyDescent="0.45">
      <c r="AP155" s="2" ph="1"/>
      <c r="AQ155" s="2" ph="1"/>
      <c r="AR155" s="2" ph="1"/>
    </row>
    <row r="156" spans="42:44" ht="29.9" x14ac:dyDescent="0.45">
      <c r="AP156" s="2" ph="1"/>
      <c r="AQ156" s="2" ph="1"/>
      <c r="AR156" s="2" ph="1"/>
    </row>
    <row r="157" spans="42:44" ht="29.9" x14ac:dyDescent="0.45">
      <c r="AP157" s="2" ph="1"/>
      <c r="AQ157" s="2" ph="1"/>
      <c r="AR157" s="2" ph="1"/>
    </row>
    <row r="159" spans="42:44" ht="29.9" x14ac:dyDescent="0.45">
      <c r="AP159" s="2" ph="1"/>
      <c r="AQ159" s="2" ph="1"/>
      <c r="AR159" s="2" ph="1"/>
    </row>
    <row r="160" spans="42:44" ht="29.9" x14ac:dyDescent="0.45">
      <c r="AP160" s="2" ph="1"/>
      <c r="AQ160" s="2" ph="1"/>
      <c r="AR160" s="2" ph="1"/>
    </row>
    <row r="162" spans="42:44" ht="29.9" x14ac:dyDescent="0.45">
      <c r="AP162" s="2" ph="1"/>
      <c r="AQ162" s="2" ph="1"/>
      <c r="AR162" s="2" ph="1"/>
    </row>
    <row r="163" spans="42:44" ht="29.9" x14ac:dyDescent="0.45">
      <c r="AP163" s="2" ph="1"/>
      <c r="AQ163" s="2" ph="1"/>
      <c r="AR163" s="2" ph="1"/>
    </row>
    <row r="165" spans="42:44" ht="29.9" x14ac:dyDescent="0.45">
      <c r="AP165" s="2" ph="1"/>
      <c r="AQ165" s="2" ph="1"/>
      <c r="AR165" s="2" ph="1"/>
    </row>
    <row r="167" spans="42:44" ht="29.9" x14ac:dyDescent="0.45">
      <c r="AP167" s="2" ph="1"/>
      <c r="AQ167" s="2" ph="1"/>
      <c r="AR167" s="2" ph="1"/>
    </row>
    <row r="168" spans="42:44" ht="29.9" x14ac:dyDescent="0.45">
      <c r="AP168" s="2" ph="1"/>
      <c r="AQ168" s="2" ph="1"/>
      <c r="AR168" s="2" ph="1"/>
    </row>
    <row r="169" spans="42:44" ht="29.9" x14ac:dyDescent="0.45">
      <c r="AP169" s="2" ph="1"/>
      <c r="AQ169" s="2" ph="1"/>
      <c r="AR169" s="2" ph="1"/>
    </row>
    <row r="170" spans="42:44" ht="29.9" x14ac:dyDescent="0.45">
      <c r="AP170" s="2" ph="1"/>
      <c r="AQ170" s="2" ph="1"/>
      <c r="AR170" s="2" ph="1"/>
    </row>
    <row r="171" spans="42:44" ht="29.9" x14ac:dyDescent="0.45">
      <c r="AP171" s="2" ph="1"/>
      <c r="AQ171" s="2" ph="1"/>
      <c r="AR171" s="2" ph="1"/>
    </row>
    <row r="172" spans="42:44" ht="29.9" x14ac:dyDescent="0.45">
      <c r="AP172" s="2" ph="1"/>
      <c r="AQ172" s="2" ph="1"/>
      <c r="AR172" s="2" ph="1"/>
    </row>
    <row r="173" spans="42:44" ht="29.9" x14ac:dyDescent="0.45">
      <c r="AP173" s="2" ph="1"/>
      <c r="AQ173" s="2" ph="1"/>
      <c r="AR173" s="2" ph="1"/>
    </row>
    <row r="174" spans="42:44" ht="29.9" x14ac:dyDescent="0.45">
      <c r="AP174" s="2" ph="1"/>
      <c r="AQ174" s="2" ph="1"/>
      <c r="AR174" s="2" ph="1"/>
    </row>
    <row r="175" spans="42:44" ht="29.9" x14ac:dyDescent="0.45">
      <c r="AP175" s="2" ph="1"/>
      <c r="AQ175" s="2" ph="1"/>
      <c r="AR175" s="2" ph="1"/>
    </row>
    <row r="176" spans="42:44" ht="29.9" x14ac:dyDescent="0.45">
      <c r="AP176" s="2" ph="1"/>
      <c r="AQ176" s="2" ph="1"/>
      <c r="AR176" s="2" ph="1"/>
    </row>
    <row r="177" spans="42:44" ht="29.9" x14ac:dyDescent="0.45">
      <c r="AP177" s="2" ph="1"/>
      <c r="AQ177" s="2" ph="1"/>
      <c r="AR177" s="2" ph="1"/>
    </row>
  </sheetData>
  <sheetProtection formatCells="0" formatColumns="0" formatRows="0" selectLockedCells="1"/>
  <mergeCells count="456">
    <mergeCell ref="S77:W77"/>
    <mergeCell ref="S78:W78"/>
    <mergeCell ref="Y77:AE77"/>
    <mergeCell ref="Y78:AE78"/>
    <mergeCell ref="M77:Q77"/>
    <mergeCell ref="S75:W75"/>
    <mergeCell ref="S76:W76"/>
    <mergeCell ref="Y75:AE75"/>
    <mergeCell ref="Y76:AE76"/>
    <mergeCell ref="A88:L88"/>
    <mergeCell ref="M71:R71"/>
    <mergeCell ref="M72:Q72"/>
    <mergeCell ref="M75:Q75"/>
    <mergeCell ref="M81:Q81"/>
    <mergeCell ref="M83:Q83"/>
    <mergeCell ref="M86:Q86"/>
    <mergeCell ref="M87:Q87"/>
    <mergeCell ref="A65:C65"/>
    <mergeCell ref="M78:Q78"/>
    <mergeCell ref="M79:Q79"/>
    <mergeCell ref="A81:D81"/>
    <mergeCell ref="A82:D82"/>
    <mergeCell ref="E81:L81"/>
    <mergeCell ref="E82:L82"/>
    <mergeCell ref="M82:Q82"/>
    <mergeCell ref="A83:D83"/>
    <mergeCell ref="A84:D84"/>
    <mergeCell ref="E83:L83"/>
    <mergeCell ref="E84:L84"/>
    <mergeCell ref="M84:Q84"/>
    <mergeCell ref="M85:Q85"/>
    <mergeCell ref="A85:D85"/>
    <mergeCell ref="A87:D87"/>
    <mergeCell ref="Q13:T13"/>
    <mergeCell ref="A13:D13"/>
    <mergeCell ref="U16:V16"/>
    <mergeCell ref="E13:P13"/>
    <mergeCell ref="U13:AF13"/>
    <mergeCell ref="S70:X70"/>
    <mergeCell ref="K60:Y60"/>
    <mergeCell ref="E61:AF61"/>
    <mergeCell ref="D65:AC66"/>
    <mergeCell ref="Z22:AE22"/>
    <mergeCell ref="S17:T17"/>
    <mergeCell ref="P18:Q18"/>
    <mergeCell ref="U18:V18"/>
    <mergeCell ref="Z18:AE18"/>
    <mergeCell ref="A14:C23"/>
    <mergeCell ref="N20:O20"/>
    <mergeCell ref="P20:Q20"/>
    <mergeCell ref="U20:V20"/>
    <mergeCell ref="Z20:AE20"/>
    <mergeCell ref="K18:L18"/>
    <mergeCell ref="N18:O18"/>
    <mergeCell ref="X18:Y18"/>
    <mergeCell ref="S22:T22"/>
    <mergeCell ref="X22:Y22"/>
    <mergeCell ref="S71:X71"/>
    <mergeCell ref="P59:Q59"/>
    <mergeCell ref="J12:K12"/>
    <mergeCell ref="L12:AF12"/>
    <mergeCell ref="A27:AF27"/>
    <mergeCell ref="A45:AF45"/>
    <mergeCell ref="P35:Q35"/>
    <mergeCell ref="P37:Q37"/>
    <mergeCell ref="P39:Q39"/>
    <mergeCell ref="K23:Y23"/>
    <mergeCell ref="Z23:AE23"/>
    <mergeCell ref="K21:L21"/>
    <mergeCell ref="N21:O21"/>
    <mergeCell ref="A12:D12"/>
    <mergeCell ref="X17:Y17"/>
    <mergeCell ref="S16:T16"/>
    <mergeCell ref="X16:Y16"/>
    <mergeCell ref="K15:L15"/>
    <mergeCell ref="U15:V15"/>
    <mergeCell ref="S18:T18"/>
    <mergeCell ref="Z15:AE15"/>
    <mergeCell ref="K16:L16"/>
    <mergeCell ref="N16:O16"/>
    <mergeCell ref="P16:Q16"/>
    <mergeCell ref="S21:T21"/>
    <mergeCell ref="X21:Y21"/>
    <mergeCell ref="P21:Q21"/>
    <mergeCell ref="U21:V21"/>
    <mergeCell ref="Z21:AE21"/>
    <mergeCell ref="K22:L22"/>
    <mergeCell ref="N22:O22"/>
    <mergeCell ref="P22:Q22"/>
    <mergeCell ref="U22:V22"/>
    <mergeCell ref="A24:D25"/>
    <mergeCell ref="E14:J14"/>
    <mergeCell ref="E15:J15"/>
    <mergeCell ref="E16:J16"/>
    <mergeCell ref="E17:J17"/>
    <mergeCell ref="E18:J18"/>
    <mergeCell ref="E19:J19"/>
    <mergeCell ref="E20:J20"/>
    <mergeCell ref="E21:J21"/>
    <mergeCell ref="E22:J22"/>
    <mergeCell ref="E23:I23"/>
    <mergeCell ref="E24:AF24"/>
    <mergeCell ref="E25:AF25"/>
    <mergeCell ref="Z16:AE16"/>
    <mergeCell ref="K19:L19"/>
    <mergeCell ref="N19:O19"/>
    <mergeCell ref="P19:Q19"/>
    <mergeCell ref="U19:V19"/>
    <mergeCell ref="Z19:AE19"/>
    <mergeCell ref="K20:L20"/>
    <mergeCell ref="S20:T20"/>
    <mergeCell ref="X20:Y20"/>
    <mergeCell ref="S19:T19"/>
    <mergeCell ref="X19:Y19"/>
    <mergeCell ref="Y71:AF71"/>
    <mergeCell ref="M73:Q73"/>
    <mergeCell ref="M74:Q74"/>
    <mergeCell ref="AH9:AI9"/>
    <mergeCell ref="F5:H5"/>
    <mergeCell ref="E9:P9"/>
    <mergeCell ref="Q9:T9"/>
    <mergeCell ref="U9:X9"/>
    <mergeCell ref="Y9:AB9"/>
    <mergeCell ref="E12:F12"/>
    <mergeCell ref="G12:I12"/>
    <mergeCell ref="K17:L17"/>
    <mergeCell ref="N17:O17"/>
    <mergeCell ref="P17:Q17"/>
    <mergeCell ref="U17:V17"/>
    <mergeCell ref="Z17:AE17"/>
    <mergeCell ref="E10:P10"/>
    <mergeCell ref="X15:Y15"/>
    <mergeCell ref="P15:Q15"/>
    <mergeCell ref="N15:O15"/>
    <mergeCell ref="S15:T15"/>
    <mergeCell ref="K14:Y14"/>
    <mergeCell ref="Z14:AF14"/>
    <mergeCell ref="E34:J34"/>
    <mergeCell ref="K34:L34"/>
    <mergeCell ref="N34:O34"/>
    <mergeCell ref="S34:T34"/>
    <mergeCell ref="U34:V34"/>
    <mergeCell ref="X34:Y34"/>
    <mergeCell ref="Z34:AE34"/>
    <mergeCell ref="S35:T35"/>
    <mergeCell ref="U35:V35"/>
    <mergeCell ref="X35:Y35"/>
    <mergeCell ref="Z35:AE35"/>
    <mergeCell ref="J49:K49"/>
    <mergeCell ref="L49:AF49"/>
    <mergeCell ref="K51:Y51"/>
    <mergeCell ref="P52:Q52"/>
    <mergeCell ref="M76:Q76"/>
    <mergeCell ref="A79:D79"/>
    <mergeCell ref="A80:D80"/>
    <mergeCell ref="E79:L79"/>
    <mergeCell ref="E80:L80"/>
    <mergeCell ref="M80:Q80"/>
    <mergeCell ref="S79:W79"/>
    <mergeCell ref="S80:W80"/>
    <mergeCell ref="Y79:AE79"/>
    <mergeCell ref="Y80:AE80"/>
    <mergeCell ref="S73:W73"/>
    <mergeCell ref="S74:W74"/>
    <mergeCell ref="Y73:AE73"/>
    <mergeCell ref="Y74:AE74"/>
    <mergeCell ref="S72:W72"/>
    <mergeCell ref="Y72:AE72"/>
    <mergeCell ref="A68:D68"/>
    <mergeCell ref="E68:H68"/>
    <mergeCell ref="U68:X68"/>
    <mergeCell ref="A71:D71"/>
    <mergeCell ref="Y81:AE81"/>
    <mergeCell ref="Y82:AE82"/>
    <mergeCell ref="S85:W85"/>
    <mergeCell ref="S86:W86"/>
    <mergeCell ref="S88:W88"/>
    <mergeCell ref="Y85:AE85"/>
    <mergeCell ref="Y86:AE86"/>
    <mergeCell ref="Y88:AE88"/>
    <mergeCell ref="S83:W83"/>
    <mergeCell ref="S84:W84"/>
    <mergeCell ref="Y83:AE83"/>
    <mergeCell ref="Y84:AE84"/>
    <mergeCell ref="Y87:AE87"/>
    <mergeCell ref="A102:D102"/>
    <mergeCell ref="Y103:AE103"/>
    <mergeCell ref="Y108:AE108"/>
    <mergeCell ref="A100:D100"/>
    <mergeCell ref="A101:D101"/>
    <mergeCell ref="M101:Q101"/>
    <mergeCell ref="M102:Q102"/>
    <mergeCell ref="S100:U100"/>
    <mergeCell ref="S101:U101"/>
    <mergeCell ref="S102:U102"/>
    <mergeCell ref="E100:L100"/>
    <mergeCell ref="E101:L101"/>
    <mergeCell ref="E102:L102"/>
    <mergeCell ref="M100:Q100"/>
    <mergeCell ref="A103:X103"/>
    <mergeCell ref="A108:X108"/>
    <mergeCell ref="Y102:AE102"/>
    <mergeCell ref="V102:X102"/>
    <mergeCell ref="U1:AF1"/>
    <mergeCell ref="A8:AF8"/>
    <mergeCell ref="A9:D9"/>
    <mergeCell ref="A10:D10"/>
    <mergeCell ref="A11:D11"/>
    <mergeCell ref="AC9:AE9"/>
    <mergeCell ref="U11:AF11"/>
    <mergeCell ref="Q11:T11"/>
    <mergeCell ref="E11:P11"/>
    <mergeCell ref="Q10:T10"/>
    <mergeCell ref="U10:AF10"/>
    <mergeCell ref="A2:C2"/>
    <mergeCell ref="A5:D5"/>
    <mergeCell ref="AH28:AI28"/>
    <mergeCell ref="A29:D29"/>
    <mergeCell ref="E29:P29"/>
    <mergeCell ref="Q29:T29"/>
    <mergeCell ref="U29:AF29"/>
    <mergeCell ref="A28:D28"/>
    <mergeCell ref="E28:P28"/>
    <mergeCell ref="Q28:T28"/>
    <mergeCell ref="U28:X28"/>
    <mergeCell ref="Y28:AB28"/>
    <mergeCell ref="AC28:AE28"/>
    <mergeCell ref="E36:J36"/>
    <mergeCell ref="K36:L36"/>
    <mergeCell ref="N36:O36"/>
    <mergeCell ref="S36:T36"/>
    <mergeCell ref="U36:V36"/>
    <mergeCell ref="X36:Y36"/>
    <mergeCell ref="Z36:AE36"/>
    <mergeCell ref="E35:J35"/>
    <mergeCell ref="K35:L35"/>
    <mergeCell ref="N35:O35"/>
    <mergeCell ref="P36:Q36"/>
    <mergeCell ref="E37:J37"/>
    <mergeCell ref="K37:L37"/>
    <mergeCell ref="N37:O37"/>
    <mergeCell ref="P38:Q38"/>
    <mergeCell ref="S37:T37"/>
    <mergeCell ref="U37:V37"/>
    <mergeCell ref="X37:Y37"/>
    <mergeCell ref="Z37:AE37"/>
    <mergeCell ref="E38:J38"/>
    <mergeCell ref="K38:L38"/>
    <mergeCell ref="N38:O38"/>
    <mergeCell ref="S38:T38"/>
    <mergeCell ref="U38:V38"/>
    <mergeCell ref="X38:Y38"/>
    <mergeCell ref="Z38:AE38"/>
    <mergeCell ref="U39:V39"/>
    <mergeCell ref="X39:Y39"/>
    <mergeCell ref="Z39:AE39"/>
    <mergeCell ref="E40:J40"/>
    <mergeCell ref="K40:L40"/>
    <mergeCell ref="N40:O40"/>
    <mergeCell ref="S40:T40"/>
    <mergeCell ref="U40:V40"/>
    <mergeCell ref="X40:Y40"/>
    <mergeCell ref="Z40:AE40"/>
    <mergeCell ref="AH46:AI46"/>
    <mergeCell ref="A47:D47"/>
    <mergeCell ref="E47:P47"/>
    <mergeCell ref="Q47:T47"/>
    <mergeCell ref="U47:AF47"/>
    <mergeCell ref="A48:D48"/>
    <mergeCell ref="E48:P48"/>
    <mergeCell ref="Q48:T48"/>
    <mergeCell ref="U48:AF48"/>
    <mergeCell ref="A46:D46"/>
    <mergeCell ref="E46:P46"/>
    <mergeCell ref="Q46:T46"/>
    <mergeCell ref="U46:X46"/>
    <mergeCell ref="Y46:AB46"/>
    <mergeCell ref="AC46:AE46"/>
    <mergeCell ref="A49:D49"/>
    <mergeCell ref="E49:F49"/>
    <mergeCell ref="G49:I49"/>
    <mergeCell ref="A50:D50"/>
    <mergeCell ref="E50:P50"/>
    <mergeCell ref="Q50:T50"/>
    <mergeCell ref="U50:AF50"/>
    <mergeCell ref="A51:C60"/>
    <mergeCell ref="E51:J51"/>
    <mergeCell ref="Z51:AF51"/>
    <mergeCell ref="E52:J52"/>
    <mergeCell ref="K52:L52"/>
    <mergeCell ref="N52:O52"/>
    <mergeCell ref="P53:Q53"/>
    <mergeCell ref="S52:T52"/>
    <mergeCell ref="U52:V52"/>
    <mergeCell ref="X52:Y52"/>
    <mergeCell ref="Z52:AE52"/>
    <mergeCell ref="E53:J53"/>
    <mergeCell ref="K53:L53"/>
    <mergeCell ref="N53:O53"/>
    <mergeCell ref="P54:Q54"/>
    <mergeCell ref="S53:T53"/>
    <mergeCell ref="U53:V53"/>
    <mergeCell ref="X53:Y53"/>
    <mergeCell ref="Z53:AE53"/>
    <mergeCell ref="E54:J54"/>
    <mergeCell ref="K54:L54"/>
    <mergeCell ref="N54:O54"/>
    <mergeCell ref="S54:T54"/>
    <mergeCell ref="U54:V54"/>
    <mergeCell ref="X54:Y54"/>
    <mergeCell ref="Z54:AE54"/>
    <mergeCell ref="E55:J55"/>
    <mergeCell ref="K55:L55"/>
    <mergeCell ref="N55:O55"/>
    <mergeCell ref="P56:Q56"/>
    <mergeCell ref="S55:T55"/>
    <mergeCell ref="U55:V55"/>
    <mergeCell ref="X55:Y55"/>
    <mergeCell ref="Z55:AE55"/>
    <mergeCell ref="E56:J56"/>
    <mergeCell ref="K56:L56"/>
    <mergeCell ref="N56:O56"/>
    <mergeCell ref="S56:T56"/>
    <mergeCell ref="U56:V56"/>
    <mergeCell ref="X56:Y56"/>
    <mergeCell ref="Z56:AE56"/>
    <mergeCell ref="P55:Q55"/>
    <mergeCell ref="X57:Y57"/>
    <mergeCell ref="Z57:AE57"/>
    <mergeCell ref="E58:J58"/>
    <mergeCell ref="K58:L58"/>
    <mergeCell ref="N58:O58"/>
    <mergeCell ref="S58:T58"/>
    <mergeCell ref="U58:V58"/>
    <mergeCell ref="X58:Y58"/>
    <mergeCell ref="Z58:AE58"/>
    <mergeCell ref="P57:Q57"/>
    <mergeCell ref="A61:D62"/>
    <mergeCell ref="E62:AF62"/>
    <mergeCell ref="D2:AC3"/>
    <mergeCell ref="M68:P68"/>
    <mergeCell ref="I68:L68"/>
    <mergeCell ref="Q68:T68"/>
    <mergeCell ref="Y68:AB68"/>
    <mergeCell ref="E59:J59"/>
    <mergeCell ref="K59:L59"/>
    <mergeCell ref="N59:O59"/>
    <mergeCell ref="S59:T59"/>
    <mergeCell ref="U59:V59"/>
    <mergeCell ref="X59:Y59"/>
    <mergeCell ref="Z59:AE59"/>
    <mergeCell ref="E60:I60"/>
    <mergeCell ref="Z60:AE60"/>
    <mergeCell ref="E57:J57"/>
    <mergeCell ref="K57:L57"/>
    <mergeCell ref="N57:O57"/>
    <mergeCell ref="P58:Q58"/>
    <mergeCell ref="E6:P6"/>
    <mergeCell ref="A6:D6"/>
    <mergeCell ref="S57:T57"/>
    <mergeCell ref="U57:V57"/>
    <mergeCell ref="Y96:AE96"/>
    <mergeCell ref="A75:D75"/>
    <mergeCell ref="A76:D76"/>
    <mergeCell ref="A77:D77"/>
    <mergeCell ref="A78:D78"/>
    <mergeCell ref="E71:L71"/>
    <mergeCell ref="E72:L72"/>
    <mergeCell ref="E73:L73"/>
    <mergeCell ref="E74:L74"/>
    <mergeCell ref="E75:L75"/>
    <mergeCell ref="E76:L76"/>
    <mergeCell ref="E77:L77"/>
    <mergeCell ref="E78:L78"/>
    <mergeCell ref="A72:D72"/>
    <mergeCell ref="A73:D73"/>
    <mergeCell ref="A74:D74"/>
    <mergeCell ref="A86:D86"/>
    <mergeCell ref="E85:L85"/>
    <mergeCell ref="E86:L86"/>
    <mergeCell ref="E87:L87"/>
    <mergeCell ref="M88:Q88"/>
    <mergeCell ref="S87:W87"/>
    <mergeCell ref="S81:W81"/>
    <mergeCell ref="S82:W82"/>
    <mergeCell ref="A97:D97"/>
    <mergeCell ref="M97:Q97"/>
    <mergeCell ref="M98:Q98"/>
    <mergeCell ref="M96:Q96"/>
    <mergeCell ref="M99:Q99"/>
    <mergeCell ref="M95:R95"/>
    <mergeCell ref="V95:X95"/>
    <mergeCell ref="S96:U96"/>
    <mergeCell ref="V96:X96"/>
    <mergeCell ref="E96:L96"/>
    <mergeCell ref="A94:AF94"/>
    <mergeCell ref="Y100:AE100"/>
    <mergeCell ref="Y101:AE101"/>
    <mergeCell ref="V100:X100"/>
    <mergeCell ref="V101:X101"/>
    <mergeCell ref="S95:U95"/>
    <mergeCell ref="S97:U97"/>
    <mergeCell ref="V97:X97"/>
    <mergeCell ref="S98:U98"/>
    <mergeCell ref="V98:X98"/>
    <mergeCell ref="S99:U99"/>
    <mergeCell ref="V99:X99"/>
    <mergeCell ref="Y97:AE97"/>
    <mergeCell ref="Y98:AE98"/>
    <mergeCell ref="Y99:AE99"/>
    <mergeCell ref="A98:D98"/>
    <mergeCell ref="A99:D99"/>
    <mergeCell ref="A95:D95"/>
    <mergeCell ref="A96:D96"/>
    <mergeCell ref="E95:L95"/>
    <mergeCell ref="Y95:AF95"/>
    <mergeCell ref="E97:L97"/>
    <mergeCell ref="E98:L98"/>
    <mergeCell ref="E99:L99"/>
    <mergeCell ref="E30:P30"/>
    <mergeCell ref="Q30:T30"/>
    <mergeCell ref="U30:AF30"/>
    <mergeCell ref="E31:F31"/>
    <mergeCell ref="G31:I31"/>
    <mergeCell ref="J31:K31"/>
    <mergeCell ref="L31:AF31"/>
    <mergeCell ref="A32:D32"/>
    <mergeCell ref="E32:P32"/>
    <mergeCell ref="Q32:T32"/>
    <mergeCell ref="U32:AF32"/>
    <mergeCell ref="A31:D31"/>
    <mergeCell ref="A30:D30"/>
    <mergeCell ref="A43:D44"/>
    <mergeCell ref="E44:AF44"/>
    <mergeCell ref="A33:C42"/>
    <mergeCell ref="K33:Y33"/>
    <mergeCell ref="Z33:AF33"/>
    <mergeCell ref="E41:J41"/>
    <mergeCell ref="K41:L41"/>
    <mergeCell ref="N41:O41"/>
    <mergeCell ref="P41:Q41"/>
    <mergeCell ref="S41:T41"/>
    <mergeCell ref="U41:V41"/>
    <mergeCell ref="X41:Y41"/>
    <mergeCell ref="E42:I42"/>
    <mergeCell ref="K42:Y42"/>
    <mergeCell ref="Z42:AE42"/>
    <mergeCell ref="Z41:AE41"/>
    <mergeCell ref="E43:AF43"/>
    <mergeCell ref="E33:J33"/>
    <mergeCell ref="P34:Q34"/>
    <mergeCell ref="E39:J39"/>
    <mergeCell ref="K39:L39"/>
    <mergeCell ref="N39:O39"/>
    <mergeCell ref="P40:Q40"/>
    <mergeCell ref="S39:T39"/>
  </mergeCells>
  <phoneticPr fontId="3"/>
  <conditionalFormatting sqref="U9:X9">
    <cfRule type="containsBlanks" dxfId="352" priority="348" stopIfTrue="1">
      <formula>LEN(TRIM(U9))=0</formula>
    </cfRule>
  </conditionalFormatting>
  <conditionalFormatting sqref="AC9:AE9">
    <cfRule type="containsBlanks" dxfId="351" priority="349" stopIfTrue="1">
      <formula>LEN(TRIM(AC9))=0</formula>
    </cfRule>
  </conditionalFormatting>
  <conditionalFormatting sqref="E11:P11">
    <cfRule type="containsBlanks" dxfId="350" priority="346" stopIfTrue="1">
      <formula>LEN(TRIM(E11))=0</formula>
    </cfRule>
  </conditionalFormatting>
  <conditionalFormatting sqref="M15:M22">
    <cfRule type="containsBlanks" dxfId="349" priority="355" stopIfTrue="1">
      <formula>LEN(TRIM(M15))=0</formula>
    </cfRule>
  </conditionalFormatting>
  <conditionalFormatting sqref="R15:R22">
    <cfRule type="containsBlanks" dxfId="348" priority="356" stopIfTrue="1">
      <formula>LEN(TRIM(R15))=0</formula>
    </cfRule>
  </conditionalFormatting>
  <conditionalFormatting sqref="W15:W22">
    <cfRule type="containsBlanks" dxfId="347" priority="357" stopIfTrue="1">
      <formula>LEN(TRIM(W15))=0</formula>
    </cfRule>
  </conditionalFormatting>
  <conditionalFormatting sqref="G12:I12">
    <cfRule type="containsBlanks" dxfId="346" priority="358" stopIfTrue="1">
      <formula>LEN(TRIM(G12))=0</formula>
    </cfRule>
  </conditionalFormatting>
  <conditionalFormatting sqref="U13:AF13">
    <cfRule type="expression" dxfId="345" priority="335">
      <formula>$Q13="　"</formula>
    </cfRule>
    <cfRule type="containsBlanks" dxfId="344" priority="359" stopIfTrue="1">
      <formula>LEN(TRIM(U13))=0</formula>
    </cfRule>
  </conditionalFormatting>
  <conditionalFormatting sqref="E13:P13">
    <cfRule type="containsBlanks" dxfId="343" priority="360" stopIfTrue="1">
      <formula>LEN(TRIM(E13))=0</formula>
    </cfRule>
  </conditionalFormatting>
  <conditionalFormatting sqref="E15:J22">
    <cfRule type="containsBlanks" dxfId="342" priority="361" stopIfTrue="1">
      <formula>LEN(TRIM(E15))=0</formula>
    </cfRule>
  </conditionalFormatting>
  <conditionalFormatting sqref="E25:AF25">
    <cfRule type="containsBlanks" dxfId="341" priority="362" stopIfTrue="1">
      <formula>LEN(TRIM(E25))=0</formula>
    </cfRule>
  </conditionalFormatting>
  <conditionalFormatting sqref="U11:AF11">
    <cfRule type="expression" dxfId="340" priority="339">
      <formula>$Q11=""</formula>
    </cfRule>
    <cfRule type="containsBlanks" dxfId="339" priority="364" stopIfTrue="1">
      <formula>LEN(TRIM(U11))=0</formula>
    </cfRule>
  </conditionalFormatting>
  <conditionalFormatting sqref="Q11:T11">
    <cfRule type="expression" dxfId="338" priority="338">
      <formula>$Q$11="許諾状況"</formula>
    </cfRule>
  </conditionalFormatting>
  <conditionalFormatting sqref="E10:P10">
    <cfRule type="containsBlanks" dxfId="337" priority="369" stopIfTrue="1">
      <formula>LEN(TRIM(E10))=0</formula>
    </cfRule>
  </conditionalFormatting>
  <conditionalFormatting sqref="Q10:T10">
    <cfRule type="expression" dxfId="336" priority="336">
      <formula>$Q$10&lt;&gt;"　"</formula>
    </cfRule>
  </conditionalFormatting>
  <conditionalFormatting sqref="U10:AF10">
    <cfRule type="expression" dxfId="335" priority="186">
      <formula>$U10&lt;&gt;""</formula>
    </cfRule>
    <cfRule type="expression" dxfId="334" priority="347">
      <formula>$Q$10="　"</formula>
    </cfRule>
    <cfRule type="containsBlanks" dxfId="333" priority="370" stopIfTrue="1">
      <formula>LEN(TRIM(U10))=0</formula>
    </cfRule>
  </conditionalFormatting>
  <conditionalFormatting sqref="Q13:T13">
    <cfRule type="expression" dxfId="332" priority="334">
      <formula>$Q13="内訳"</formula>
    </cfRule>
  </conditionalFormatting>
  <conditionalFormatting sqref="A96:D102">
    <cfRule type="containsBlanks" dxfId="331" priority="371" stopIfTrue="1">
      <formula>LEN(TRIM(A96))=0</formula>
    </cfRule>
  </conditionalFormatting>
  <conditionalFormatting sqref="D20:Y22 AF20:AF22">
    <cfRule type="expression" dxfId="330" priority="372">
      <formula>$E$6&lt;&gt;"文化施設等"</formula>
    </cfRule>
  </conditionalFormatting>
  <conditionalFormatting sqref="S72:W87">
    <cfRule type="containsBlanks" dxfId="329" priority="373" stopIfTrue="1">
      <formula>LEN(TRIM(S72))=0</formula>
    </cfRule>
  </conditionalFormatting>
  <conditionalFormatting sqref="E96:Q102">
    <cfRule type="containsBlanks" dxfId="328" priority="374" stopIfTrue="1">
      <formula>LEN(TRIM(E96))=0</formula>
    </cfRule>
  </conditionalFormatting>
  <conditionalFormatting sqref="AI105">
    <cfRule type="containsBlanks" dxfId="327" priority="375" stopIfTrue="1">
      <formula>LEN(TRIM(AI105))=0</formula>
    </cfRule>
  </conditionalFormatting>
  <conditionalFormatting sqref="S96:X102">
    <cfRule type="containsBlanks" dxfId="326" priority="376" stopIfTrue="1">
      <formula>LEN(TRIM(S96))=0</formula>
    </cfRule>
  </conditionalFormatting>
  <conditionalFormatting sqref="W34:W41">
    <cfRule type="containsBlanks" dxfId="325" priority="86" stopIfTrue="1">
      <formula>LEN(TRIM(W34))=0</formula>
    </cfRule>
  </conditionalFormatting>
  <conditionalFormatting sqref="U28:X28">
    <cfRule type="containsBlanks" dxfId="324" priority="82" stopIfTrue="1">
      <formula>LEN(TRIM(U28))=0</formula>
    </cfRule>
  </conditionalFormatting>
  <conditionalFormatting sqref="AC28:AE28">
    <cfRule type="containsBlanks" dxfId="323" priority="83" stopIfTrue="1">
      <formula>LEN(TRIM(AC28))=0</formula>
    </cfRule>
  </conditionalFormatting>
  <conditionalFormatting sqref="E30:P30">
    <cfRule type="containsBlanks" dxfId="322" priority="80" stopIfTrue="1">
      <formula>LEN(TRIM(E30))=0</formula>
    </cfRule>
  </conditionalFormatting>
  <conditionalFormatting sqref="R34:R41">
    <cfRule type="containsBlanks" dxfId="321" priority="85" stopIfTrue="1">
      <formula>LEN(TRIM(R34))=0</formula>
    </cfRule>
  </conditionalFormatting>
  <conditionalFormatting sqref="E34:J41">
    <cfRule type="containsBlanks" dxfId="320" priority="90" stopIfTrue="1">
      <formula>LEN(TRIM(E34))=0</formula>
    </cfRule>
  </conditionalFormatting>
  <conditionalFormatting sqref="Q30:T30">
    <cfRule type="expression" dxfId="319" priority="78">
      <formula>$Q$11="許諾状況"</formula>
    </cfRule>
  </conditionalFormatting>
  <conditionalFormatting sqref="M34:M41">
    <cfRule type="containsBlanks" dxfId="318" priority="84" stopIfTrue="1">
      <formula>LEN(TRIM(M34))=0</formula>
    </cfRule>
  </conditionalFormatting>
  <conditionalFormatting sqref="G31:I31">
    <cfRule type="containsBlanks" dxfId="317" priority="87" stopIfTrue="1">
      <formula>LEN(TRIM(G31))=0</formula>
    </cfRule>
  </conditionalFormatting>
  <conditionalFormatting sqref="E44:AF44">
    <cfRule type="containsBlanks" dxfId="316" priority="91" stopIfTrue="1">
      <formula>LEN(TRIM(E44))=0</formula>
    </cfRule>
  </conditionalFormatting>
  <conditionalFormatting sqref="U30:AF30">
    <cfRule type="expression" dxfId="315" priority="79">
      <formula>$Q30=""</formula>
    </cfRule>
    <cfRule type="containsBlanks" dxfId="314" priority="92" stopIfTrue="1">
      <formula>LEN(TRIM(U30))=0</formula>
    </cfRule>
  </conditionalFormatting>
  <conditionalFormatting sqref="D39:Y41 AF39:AF41">
    <cfRule type="expression" dxfId="313" priority="95">
      <formula>$E$6&lt;&gt;"文化施設等"</formula>
    </cfRule>
  </conditionalFormatting>
  <conditionalFormatting sqref="U46:X46">
    <cfRule type="containsBlanks" dxfId="312" priority="60" stopIfTrue="1">
      <formula>LEN(TRIM(U46))=0</formula>
    </cfRule>
  </conditionalFormatting>
  <conditionalFormatting sqref="AC46:AE46">
    <cfRule type="containsBlanks" dxfId="311" priority="61" stopIfTrue="1">
      <formula>LEN(TRIM(AC46))=0</formula>
    </cfRule>
  </conditionalFormatting>
  <conditionalFormatting sqref="E48:P48">
    <cfRule type="containsBlanks" dxfId="310" priority="58" stopIfTrue="1">
      <formula>LEN(TRIM(E48))=0</formula>
    </cfRule>
  </conditionalFormatting>
  <conditionalFormatting sqref="M52:M56">
    <cfRule type="containsBlanks" dxfId="309" priority="62" stopIfTrue="1">
      <formula>LEN(TRIM(M52))=0</formula>
    </cfRule>
  </conditionalFormatting>
  <conditionalFormatting sqref="R52:R56">
    <cfRule type="containsBlanks" dxfId="308" priority="63" stopIfTrue="1">
      <formula>LEN(TRIM(R52))=0</formula>
    </cfRule>
  </conditionalFormatting>
  <conditionalFormatting sqref="W52:W56">
    <cfRule type="containsBlanks" dxfId="307" priority="64" stopIfTrue="1">
      <formula>LEN(TRIM(W52))=0</formula>
    </cfRule>
  </conditionalFormatting>
  <conditionalFormatting sqref="G49:I49">
    <cfRule type="containsBlanks" dxfId="306" priority="65" stopIfTrue="1">
      <formula>LEN(TRIM(G49))=0</formula>
    </cfRule>
  </conditionalFormatting>
  <conditionalFormatting sqref="E52:J56">
    <cfRule type="containsBlanks" dxfId="305" priority="68" stopIfTrue="1">
      <formula>LEN(TRIM(E52))=0</formula>
    </cfRule>
  </conditionalFormatting>
  <conditionalFormatting sqref="E62:AF62">
    <cfRule type="containsBlanks" dxfId="304" priority="69" stopIfTrue="1">
      <formula>LEN(TRIM(E62))=0</formula>
    </cfRule>
  </conditionalFormatting>
  <conditionalFormatting sqref="U48:AF48">
    <cfRule type="expression" dxfId="303" priority="57">
      <formula>$Q48=""</formula>
    </cfRule>
    <cfRule type="containsBlanks" dxfId="302" priority="70" stopIfTrue="1">
      <formula>LEN(TRIM(U48))=0</formula>
    </cfRule>
  </conditionalFormatting>
  <conditionalFormatting sqref="Q48:T48">
    <cfRule type="expression" dxfId="301" priority="56">
      <formula>$Q$11="許諾状況"</formula>
    </cfRule>
  </conditionalFormatting>
  <conditionalFormatting sqref="D57:D59 AF57:AF59">
    <cfRule type="expression" dxfId="300" priority="73">
      <formula>$E$6&lt;&gt;"文化施設等"</formula>
    </cfRule>
  </conditionalFormatting>
  <conditionalFormatting sqref="E9:P9">
    <cfRule type="containsBlanks" dxfId="299" priority="377" stopIfTrue="1">
      <formula>LEN(TRIM(E9))=0</formula>
    </cfRule>
  </conditionalFormatting>
  <conditionalFormatting sqref="U32:AF32">
    <cfRule type="expression" dxfId="298" priority="31">
      <formula>$Q32="　"</formula>
    </cfRule>
    <cfRule type="containsBlanks" dxfId="297" priority="32" stopIfTrue="1">
      <formula>LEN(TRIM(U32))=0</formula>
    </cfRule>
  </conditionalFormatting>
  <conditionalFormatting sqref="E32:P32">
    <cfRule type="containsBlanks" dxfId="296" priority="33" stopIfTrue="1">
      <formula>LEN(TRIM(E32))=0</formula>
    </cfRule>
  </conditionalFormatting>
  <conditionalFormatting sqref="U50:AF50">
    <cfRule type="expression" dxfId="295" priority="27">
      <formula>$Q50="　"</formula>
    </cfRule>
    <cfRule type="containsBlanks" dxfId="294" priority="28" stopIfTrue="1">
      <formula>LEN(TRIM(U50))=0</formula>
    </cfRule>
  </conditionalFormatting>
  <conditionalFormatting sqref="E50:P50">
    <cfRule type="containsBlanks" dxfId="293" priority="29" stopIfTrue="1">
      <formula>LEN(TRIM(E50))=0</formula>
    </cfRule>
  </conditionalFormatting>
  <conditionalFormatting sqref="Q32:T32">
    <cfRule type="expression" dxfId="292" priority="25">
      <formula>$Q32="内訳"</formula>
    </cfRule>
  </conditionalFormatting>
  <conditionalFormatting sqref="Q50:T50">
    <cfRule type="expression" dxfId="291" priority="24">
      <formula>$Q50="内訳"</formula>
    </cfRule>
  </conditionalFormatting>
  <conditionalFormatting sqref="E29:P29">
    <cfRule type="containsBlanks" dxfId="290" priority="18" stopIfTrue="1">
      <formula>LEN(TRIM(E29))=0</formula>
    </cfRule>
  </conditionalFormatting>
  <conditionalFormatting sqref="Q29:T29">
    <cfRule type="expression" dxfId="289" priority="16">
      <formula>$Q$10&lt;&gt;"　"</formula>
    </cfRule>
  </conditionalFormatting>
  <conditionalFormatting sqref="U29:AF29">
    <cfRule type="expression" dxfId="288" priority="15">
      <formula>$U29&lt;&gt;""</formula>
    </cfRule>
    <cfRule type="expression" dxfId="287" priority="17">
      <formula>$Q$10="　"</formula>
    </cfRule>
    <cfRule type="containsBlanks" dxfId="286" priority="19" stopIfTrue="1">
      <formula>LEN(TRIM(U29))=0</formula>
    </cfRule>
  </conditionalFormatting>
  <conditionalFormatting sqref="E47:P47">
    <cfRule type="containsBlanks" dxfId="285" priority="13" stopIfTrue="1">
      <formula>LEN(TRIM(E47))=0</formula>
    </cfRule>
  </conditionalFormatting>
  <conditionalFormatting sqref="Q47:T47">
    <cfRule type="expression" dxfId="284" priority="11">
      <formula>$Q$10&lt;&gt;"　"</formula>
    </cfRule>
  </conditionalFormatting>
  <conditionalFormatting sqref="U47:AF47">
    <cfRule type="expression" dxfId="283" priority="10">
      <formula>$U47&lt;&gt;""</formula>
    </cfRule>
    <cfRule type="expression" dxfId="282" priority="12">
      <formula>$Q$10="　"</formula>
    </cfRule>
    <cfRule type="containsBlanks" dxfId="281" priority="14" stopIfTrue="1">
      <formula>LEN(TRIM(U47))=0</formula>
    </cfRule>
  </conditionalFormatting>
  <conditionalFormatting sqref="W57:W59">
    <cfRule type="containsBlanks" dxfId="280" priority="7" stopIfTrue="1">
      <formula>LEN(TRIM(W57))=0</formula>
    </cfRule>
  </conditionalFormatting>
  <conditionalFormatting sqref="R57:R59">
    <cfRule type="containsBlanks" dxfId="279" priority="6" stopIfTrue="1">
      <formula>LEN(TRIM(R57))=0</formula>
    </cfRule>
  </conditionalFormatting>
  <conditionalFormatting sqref="E57:J59">
    <cfRule type="containsBlanks" dxfId="278" priority="8" stopIfTrue="1">
      <formula>LEN(TRIM(E57))=0</formula>
    </cfRule>
  </conditionalFormatting>
  <conditionalFormatting sqref="M57:M59">
    <cfRule type="containsBlanks" dxfId="277" priority="5" stopIfTrue="1">
      <formula>LEN(TRIM(M57))=0</formula>
    </cfRule>
  </conditionalFormatting>
  <conditionalFormatting sqref="E57:Y59">
    <cfRule type="expression" dxfId="276" priority="9">
      <formula>$E$6&lt;&gt;"文化施設等"</formula>
    </cfRule>
  </conditionalFormatting>
  <conditionalFormatting sqref="E28:P28">
    <cfRule type="containsBlanks" dxfId="1" priority="2" stopIfTrue="1">
      <formula>LEN(TRIM(E28))=0</formula>
    </cfRule>
  </conditionalFormatting>
  <conditionalFormatting sqref="E46:P46">
    <cfRule type="containsBlanks" dxfId="0" priority="1" stopIfTrue="1">
      <formula>LEN(TRIM(E46))=0</formula>
    </cfRule>
  </conditionalFormatting>
  <dataValidations xWindow="313" yWindow="512" count="17">
    <dataValidation type="whole" allowBlank="1" showInputMessage="1" showErrorMessage="1" errorTitle="旅費について" error="・整数を入力してください。_x000a_・様式7から数式引用することはできません。" prompt="旅費は数式ではなく数値を入力してください_x000a_" sqref="Y72:Y87">
      <formula1>0</formula1>
      <formula2>999999</formula2>
    </dataValidation>
    <dataValidation type="whole" imeMode="halfAlpha" allowBlank="1" showInputMessage="1" showErrorMessage="1" errorTitle="実施時間合計" error="30分～300分の間で設定してください" sqref="AC9:AD9 AC28:AD28 AC46:AD46">
      <formula1>30</formula1>
      <formula2>300</formula2>
    </dataValidation>
    <dataValidation imeMode="halfAlpha" allowBlank="1" showInputMessage="1" showErrorMessage="1" sqref="G12 G31 G49"/>
    <dataValidation type="list" allowBlank="1" showInputMessage="1" showErrorMessage="1" promptTitle="実施時間" prompt="実施時間帯が未定の場合は「未定」としてください。" sqref="U9 U28 U46">
      <formula1>"午前,午後,午前と午後,未定"</formula1>
    </dataValidation>
    <dataValidation type="list" showInputMessage="1" showErrorMessage="1" sqref="E11:P11 E30:P30 E48:P48">
      <formula1>著作権</formula1>
    </dataValidation>
    <dataValidation type="list" allowBlank="1" showInputMessage="1" showErrorMessage="1" promptTitle="参加児童/生徒" prompt="「学年単位」「学級単位」「その他」を選択する場合は、必ず下段に内訳を記入してください。" sqref="E13:P13 E32:P32 E50:P50">
      <formula1>生徒単位</formula1>
    </dataValidation>
    <dataValidation type="list" allowBlank="1" showInputMessage="1" showErrorMessage="1" sqref="E15:E22 E34:E41 E52:E59">
      <formula1>INDIRECT("補助者")</formula1>
    </dataValidation>
    <dataValidation type="list" allowBlank="1" showInputMessage="1" showErrorMessage="1" sqref="R15:R22 W52:W59 M15:M22 W34:W41 M34:M41 R34:R41 M52:M59 W15:W22 R52:R59">
      <formula1>"1,2,3"</formula1>
    </dataValidation>
    <dataValidation type="list" allowBlank="1" showInputMessage="1" sqref="E72:E87">
      <formula1>INDIRECT("補助者")</formula1>
    </dataValidation>
    <dataValidation type="list" allowBlank="1" showInputMessage="1" sqref="A96:D102">
      <formula1>諸雑費</formula1>
    </dataValidation>
    <dataValidation type="list" allowBlank="1" showInputMessage="1" showErrorMessage="1" sqref="U11:AF11">
      <formula1>INDIRECT($E$11)</formula1>
    </dataValidation>
    <dataValidation type="list" allowBlank="1" showInputMessage="1" showErrorMessage="1" sqref="E10:P10 E29:P29 E47:P47">
      <formula1>教科の位置付け</formula1>
    </dataValidation>
    <dataValidation type="list" allowBlank="1" showInputMessage="1" error="入力文字が長すぎます。簡素にご記入ください" sqref="U13:AF13 U32:AF32 U50:AF50">
      <formula1>INDIRECT($E13)</formula1>
    </dataValidation>
    <dataValidation type="list" allowBlank="1" showInputMessage="1" sqref="U10:AF10 U29:AF29 U47:AF47">
      <formula1>INDIRECT($E10)</formula1>
    </dataValidation>
    <dataValidation type="list" allowBlank="1" showInputMessage="1" showErrorMessage="1" sqref="U30:AF30">
      <formula1>INDIRECT($E$30)</formula1>
    </dataValidation>
    <dataValidation type="list" allowBlank="1" showInputMessage="1" showErrorMessage="1" sqref="U48:AF48">
      <formula1>INDIRECT($E$48)</formula1>
    </dataValidation>
    <dataValidation type="date" errorStyle="warning" imeMode="halfAlpha" allowBlank="1" showInputMessage="1" showErrorMessage="1" error="「2025/5/1～2026/1/30」の期間内で入力してください。" promptTitle="実施日時" prompt="「2025/～（1月以降に実施希望の場合は「2026/～」）」から入力してください。" sqref="E9:P9 E28:P28 E46:P46">
      <formula1>DATE(2025,5,1)</formula1>
      <formula2>DATE(2026,1,30)</formula2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47" fitToWidth="0" fitToHeight="0" orientation="portrait" r:id="rId1"/>
  <rowBreaks count="1" manualBreakCount="1">
    <brk id="64" max="31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theme="5"/>
  </sheetPr>
  <dimension ref="A1:CP41"/>
  <sheetViews>
    <sheetView showGridLines="0" view="pageBreakPreview" topLeftCell="A25" zoomScale="90" zoomScaleNormal="100" zoomScaleSheetLayoutView="90" workbookViewId="0">
      <selection activeCell="AW19" sqref="AW19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 t="s">
        <v>654</v>
      </c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E24:G24"/>
    <mergeCell ref="R21:T21"/>
    <mergeCell ref="K31:N31"/>
    <mergeCell ref="E29:G29"/>
    <mergeCell ref="H29:J29"/>
    <mergeCell ref="E30:G30"/>
    <mergeCell ref="H30:J30"/>
    <mergeCell ref="E31:G31"/>
    <mergeCell ref="H31:J31"/>
    <mergeCell ref="E25:G25"/>
    <mergeCell ref="H25:J25"/>
    <mergeCell ref="E26:G26"/>
    <mergeCell ref="H26:J26"/>
    <mergeCell ref="E27:G27"/>
    <mergeCell ref="H27:J27"/>
    <mergeCell ref="E28:G28"/>
    <mergeCell ref="H28:J28"/>
    <mergeCell ref="O27:Q27"/>
    <mergeCell ref="O31:Q31"/>
    <mergeCell ref="U21:W21"/>
    <mergeCell ref="R22:T22"/>
    <mergeCell ref="U22:W22"/>
    <mergeCell ref="R23:T23"/>
    <mergeCell ref="O21:Q21"/>
    <mergeCell ref="O22:Q22"/>
    <mergeCell ref="O23:Q23"/>
    <mergeCell ref="AD19:AF19"/>
    <mergeCell ref="AD20:AF20"/>
    <mergeCell ref="AD21:AF21"/>
    <mergeCell ref="AD22:AF22"/>
    <mergeCell ref="AD23:AF23"/>
    <mergeCell ref="AA23:AC23"/>
    <mergeCell ref="AA21:AC21"/>
    <mergeCell ref="AA22:AC22"/>
    <mergeCell ref="U23:W23"/>
    <mergeCell ref="X21:Z21"/>
    <mergeCell ref="X22:Z22"/>
    <mergeCell ref="X23:Z23"/>
    <mergeCell ref="AG19:AI19"/>
    <mergeCell ref="AG20:AI20"/>
    <mergeCell ref="AG21:AI21"/>
    <mergeCell ref="AG22:AI22"/>
    <mergeCell ref="AG23:AI23"/>
    <mergeCell ref="AG24:AI24"/>
    <mergeCell ref="AG16:AI16"/>
    <mergeCell ref="AG17:AI17"/>
    <mergeCell ref="AG18:AI18"/>
    <mergeCell ref="A1:C1"/>
    <mergeCell ref="H15:J15"/>
    <mergeCell ref="E15:G15"/>
    <mergeCell ref="H24:J24"/>
    <mergeCell ref="K17:N17"/>
    <mergeCell ref="K18:N18"/>
    <mergeCell ref="K19:N19"/>
    <mergeCell ref="K20:N20"/>
    <mergeCell ref="K21:N21"/>
    <mergeCell ref="K22:N22"/>
    <mergeCell ref="K23:N23"/>
    <mergeCell ref="K24:N24"/>
    <mergeCell ref="H19:J19"/>
    <mergeCell ref="H20:J20"/>
    <mergeCell ref="H21:J21"/>
    <mergeCell ref="H22:J22"/>
    <mergeCell ref="E21:G21"/>
    <mergeCell ref="E22:G22"/>
    <mergeCell ref="E23:G23"/>
    <mergeCell ref="H23:J23"/>
    <mergeCell ref="K16:N16"/>
    <mergeCell ref="D1:AF2"/>
    <mergeCell ref="AA16:AC16"/>
    <mergeCell ref="AA17:AC17"/>
    <mergeCell ref="X16:Z16"/>
    <mergeCell ref="X17:Z17"/>
    <mergeCell ref="X18:Z18"/>
    <mergeCell ref="X19:Z19"/>
    <mergeCell ref="X20:Z20"/>
    <mergeCell ref="O16:Q16"/>
    <mergeCell ref="O17:Q17"/>
    <mergeCell ref="O18:Q18"/>
    <mergeCell ref="O19:Q19"/>
    <mergeCell ref="O20:Q20"/>
    <mergeCell ref="X30:Z30"/>
    <mergeCell ref="X31:Z31"/>
    <mergeCell ref="AD30:AF30"/>
    <mergeCell ref="U18:W18"/>
    <mergeCell ref="R19:T19"/>
    <mergeCell ref="U19:W19"/>
    <mergeCell ref="R20:T20"/>
    <mergeCell ref="U20:W20"/>
    <mergeCell ref="A4:E4"/>
    <mergeCell ref="F4:J4"/>
    <mergeCell ref="K4:O4"/>
    <mergeCell ref="P4:T4"/>
    <mergeCell ref="R16:T16"/>
    <mergeCell ref="U16:W16"/>
    <mergeCell ref="R17:T17"/>
    <mergeCell ref="U17:W17"/>
    <mergeCell ref="R18:T18"/>
    <mergeCell ref="K14:N15"/>
    <mergeCell ref="O14:Q15"/>
    <mergeCell ref="R14:T15"/>
    <mergeCell ref="U14:W15"/>
    <mergeCell ref="AD16:AF16"/>
    <mergeCell ref="AD17:AF17"/>
    <mergeCell ref="AD18:AF18"/>
    <mergeCell ref="X29:Z29"/>
    <mergeCell ref="U26:W26"/>
    <mergeCell ref="AD24:AF24"/>
    <mergeCell ref="AA24:AC24"/>
    <mergeCell ref="X24:Z24"/>
    <mergeCell ref="AG26:AI26"/>
    <mergeCell ref="AG27:AI27"/>
    <mergeCell ref="AG28:AI28"/>
    <mergeCell ref="AG29:AI29"/>
    <mergeCell ref="AG30:AI30"/>
    <mergeCell ref="O28:Q28"/>
    <mergeCell ref="O29:Q29"/>
    <mergeCell ref="O30:Q30"/>
    <mergeCell ref="AD31:AF31"/>
    <mergeCell ref="X25:Z25"/>
    <mergeCell ref="R24:T24"/>
    <mergeCell ref="R29:T29"/>
    <mergeCell ref="U29:W29"/>
    <mergeCell ref="R30:T30"/>
    <mergeCell ref="U30:W30"/>
    <mergeCell ref="R31:T31"/>
    <mergeCell ref="U31:W31"/>
    <mergeCell ref="U25:W25"/>
    <mergeCell ref="AG31:AI31"/>
    <mergeCell ref="AD25:AF25"/>
    <mergeCell ref="AD27:AF27"/>
    <mergeCell ref="AD28:AF28"/>
    <mergeCell ref="AD29:AF29"/>
    <mergeCell ref="AG25:AI25"/>
    <mergeCell ref="U24:W24"/>
    <mergeCell ref="X26:Z26"/>
    <mergeCell ref="X27:Z27"/>
    <mergeCell ref="X28:Z28"/>
    <mergeCell ref="A5:E5"/>
    <mergeCell ref="F5:T5"/>
    <mergeCell ref="E36:AI36"/>
    <mergeCell ref="AA25:AC25"/>
    <mergeCell ref="AA26:AC26"/>
    <mergeCell ref="AA27:AC27"/>
    <mergeCell ref="AA28:AC28"/>
    <mergeCell ref="AA29:AC29"/>
    <mergeCell ref="AA30:AC30"/>
    <mergeCell ref="AA31:AC31"/>
    <mergeCell ref="R27:T27"/>
    <mergeCell ref="U27:W27"/>
    <mergeCell ref="R28:T28"/>
    <mergeCell ref="U28:W28"/>
    <mergeCell ref="K25:N25"/>
    <mergeCell ref="K26:N26"/>
    <mergeCell ref="K27:N27"/>
    <mergeCell ref="K28:N28"/>
    <mergeCell ref="K29:N29"/>
    <mergeCell ref="K30:N30"/>
    <mergeCell ref="O24:Q24"/>
    <mergeCell ref="O32:Q32"/>
    <mergeCell ref="O25:Q25"/>
    <mergeCell ref="AA33:AC33"/>
    <mergeCell ref="A6:E6"/>
    <mergeCell ref="F6:T6"/>
    <mergeCell ref="A7:B9"/>
    <mergeCell ref="C7:E7"/>
    <mergeCell ref="F7:T7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  <mergeCell ref="A11:D11"/>
    <mergeCell ref="E11:M11"/>
    <mergeCell ref="P11:AI13"/>
    <mergeCell ref="A14:D15"/>
    <mergeCell ref="E14:J14"/>
    <mergeCell ref="R25:T25"/>
    <mergeCell ref="X14:Z15"/>
    <mergeCell ref="R26:T26"/>
    <mergeCell ref="AA14:AC15"/>
    <mergeCell ref="AD14:AF15"/>
    <mergeCell ref="AG14:AI15"/>
    <mergeCell ref="O26:Q26"/>
    <mergeCell ref="AD26:AF26"/>
    <mergeCell ref="AA18:AC18"/>
    <mergeCell ref="AA19:AC19"/>
    <mergeCell ref="AA20:AC20"/>
    <mergeCell ref="E18:G18"/>
    <mergeCell ref="H18:J18"/>
    <mergeCell ref="E19:G19"/>
    <mergeCell ref="E20:G20"/>
    <mergeCell ref="E16:G16"/>
    <mergeCell ref="H16:J16"/>
    <mergeCell ref="E17:G17"/>
    <mergeCell ref="H17:J17"/>
    <mergeCell ref="AG34:AI34"/>
    <mergeCell ref="A36:D37"/>
    <mergeCell ref="E37:AI37"/>
    <mergeCell ref="E32:G32"/>
    <mergeCell ref="H32:J32"/>
    <mergeCell ref="K32:N32"/>
    <mergeCell ref="R32:T32"/>
    <mergeCell ref="U32:W32"/>
    <mergeCell ref="AD32:AF32"/>
    <mergeCell ref="A33:N34"/>
    <mergeCell ref="R33:W34"/>
    <mergeCell ref="AD33:AF34"/>
    <mergeCell ref="O34:Q34"/>
    <mergeCell ref="X34:Z34"/>
    <mergeCell ref="AA34:AC34"/>
    <mergeCell ref="AG33:AI33"/>
    <mergeCell ref="X33:Z33"/>
    <mergeCell ref="X32:Z32"/>
    <mergeCell ref="AA32:AC32"/>
    <mergeCell ref="AG32:AI32"/>
    <mergeCell ref="O33:Q33"/>
  </mergeCells>
  <phoneticPr fontId="4"/>
  <conditionalFormatting sqref="A16">
    <cfRule type="containsBlanks" dxfId="273" priority="4" stopIfTrue="1">
      <formula>LEN(TRIM(A16))=0</formula>
    </cfRule>
  </conditionalFormatting>
  <conditionalFormatting sqref="E16:J32 F8:F9">
    <cfRule type="containsBlanks" dxfId="272" priority="6" stopIfTrue="1">
      <formula>LEN(TRIM(E8))=0</formula>
    </cfRule>
  </conditionalFormatting>
  <conditionalFormatting sqref="AD16:AF32">
    <cfRule type="containsBlanks" dxfId="271" priority="9" stopIfTrue="1">
      <formula>LEN(TRIM(AD16))=0</formula>
    </cfRule>
  </conditionalFormatting>
  <conditionalFormatting sqref="K16:N32">
    <cfRule type="containsBlanks" dxfId="270" priority="11" stopIfTrue="1">
      <formula>LEN(TRIM(K16))=0</formula>
    </cfRule>
  </conditionalFormatting>
  <conditionalFormatting sqref="E37:AI37">
    <cfRule type="containsBlanks" dxfId="269" priority="12" stopIfTrue="1">
      <formula>LEN(TRIM(E37))=0</formula>
    </cfRule>
  </conditionalFormatting>
  <conditionalFormatting sqref="Z7:AI7">
    <cfRule type="containsBlanks" dxfId="268" priority="13" stopIfTrue="1">
      <formula>LEN(TRIM(Z7))=0</formula>
    </cfRule>
  </conditionalFormatting>
  <conditionalFormatting sqref="R9:T9">
    <cfRule type="containsBlanks" dxfId="267" priority="16" stopIfTrue="1">
      <formula>LEN(TRIM(R9))=0</formula>
    </cfRule>
  </conditionalFormatting>
  <conditionalFormatting sqref="F6:T6">
    <cfRule type="containsBlanks" dxfId="266" priority="17" stopIfTrue="1">
      <formula>LEN(TRIM(F6))=0</formula>
    </cfRule>
  </conditionalFormatting>
  <conditionalFormatting sqref="A17:A32">
    <cfRule type="containsBlanks" dxfId="265" priority="2" stopIfTrue="1">
      <formula>LEN(TRIM(A17))=0</formula>
    </cfRule>
  </conditionalFormatting>
  <conditionalFormatting sqref="F7">
    <cfRule type="containsBlanks" dxfId="264" priority="15" stopIfTrue="1">
      <formula>LEN(TRIM(F7))=0</formula>
    </cfRule>
  </conditionalFormatting>
  <conditionalFormatting sqref="O16:W32">
    <cfRule type="containsBlanks" dxfId="263" priority="7" stopIfTrue="1">
      <formula>LEN(TRIM(O16))=0</formula>
    </cfRule>
  </conditionalFormatting>
  <conditionalFormatting sqref="AA16:AC32">
    <cfRule type="containsBlanks" dxfId="262" priority="8" stopIfTrue="1">
      <formula>LEN(TRIM(AA16))=0</formula>
    </cfRule>
  </conditionalFormatting>
  <conditionalFormatting sqref="AG16:AI32">
    <cfRule type="containsBlanks" dxfId="261" priority="10" stopIfTrue="1">
      <formula>LEN(TRIM(AG16))=0</formula>
    </cfRule>
  </conditionalFormatting>
  <conditionalFormatting sqref="C16">
    <cfRule type="containsBlanks" dxfId="260" priority="5" stopIfTrue="1">
      <formula>LEN(TRIM(C16))=0</formula>
    </cfRule>
  </conditionalFormatting>
  <conditionalFormatting sqref="C17:C32">
    <cfRule type="containsBlanks" dxfId="259" priority="3" stopIfTrue="1">
      <formula>LEN(TRIM(C17))=0</formula>
    </cfRule>
  </conditionalFormatting>
  <conditionalFormatting sqref="Z9">
    <cfRule type="containsBlanks" dxfId="258" priority="1" stopIfTrue="1">
      <formula>LEN(TRIM(Z9))=0</formula>
    </cfRule>
  </conditionalFormatting>
  <conditionalFormatting sqref="Z9">
    <cfRule type="containsBlanks" dxfId="257" priority="14" stopIfTrue="1">
      <formula>LEN(TRIM(Z9))=0</formula>
    </cfRule>
  </conditionalFormatting>
  <dataValidations xWindow="389" yWindow="510"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256" priority="4" stopIfTrue="1">
      <formula>LEN(TRIM(A16))=0</formula>
    </cfRule>
  </conditionalFormatting>
  <conditionalFormatting sqref="E16:J32 F8:F9">
    <cfRule type="containsBlanks" dxfId="255" priority="6" stopIfTrue="1">
      <formula>LEN(TRIM(E8))=0</formula>
    </cfRule>
  </conditionalFormatting>
  <conditionalFormatting sqref="AD16:AF32">
    <cfRule type="containsBlanks" dxfId="254" priority="9" stopIfTrue="1">
      <formula>LEN(TRIM(AD16))=0</formula>
    </cfRule>
  </conditionalFormatting>
  <conditionalFormatting sqref="K16:N32">
    <cfRule type="containsBlanks" dxfId="253" priority="11" stopIfTrue="1">
      <formula>LEN(TRIM(K16))=0</formula>
    </cfRule>
  </conditionalFormatting>
  <conditionalFormatting sqref="E37:AI37">
    <cfRule type="containsBlanks" dxfId="252" priority="12" stopIfTrue="1">
      <formula>LEN(TRIM(E37))=0</formula>
    </cfRule>
  </conditionalFormatting>
  <conditionalFormatting sqref="Z7:AI7">
    <cfRule type="containsBlanks" dxfId="251" priority="13" stopIfTrue="1">
      <formula>LEN(TRIM(Z7))=0</formula>
    </cfRule>
  </conditionalFormatting>
  <conditionalFormatting sqref="R9:T9">
    <cfRule type="containsBlanks" dxfId="250" priority="16" stopIfTrue="1">
      <formula>LEN(TRIM(R9))=0</formula>
    </cfRule>
  </conditionalFormatting>
  <conditionalFormatting sqref="F6:T6">
    <cfRule type="containsBlanks" dxfId="249" priority="17" stopIfTrue="1">
      <formula>LEN(TRIM(F6))=0</formula>
    </cfRule>
  </conditionalFormatting>
  <conditionalFormatting sqref="A17:A32">
    <cfRule type="containsBlanks" dxfId="248" priority="2" stopIfTrue="1">
      <formula>LEN(TRIM(A17))=0</formula>
    </cfRule>
  </conditionalFormatting>
  <conditionalFormatting sqref="F7">
    <cfRule type="containsBlanks" dxfId="247" priority="15" stopIfTrue="1">
      <formula>LEN(TRIM(F7))=0</formula>
    </cfRule>
  </conditionalFormatting>
  <conditionalFormatting sqref="O16:W32">
    <cfRule type="containsBlanks" dxfId="246" priority="7" stopIfTrue="1">
      <formula>LEN(TRIM(O16))=0</formula>
    </cfRule>
  </conditionalFormatting>
  <conditionalFormatting sqref="AA16:AC32">
    <cfRule type="containsBlanks" dxfId="245" priority="8" stopIfTrue="1">
      <formula>LEN(TRIM(AA16))=0</formula>
    </cfRule>
  </conditionalFormatting>
  <conditionalFormatting sqref="AG16:AI32">
    <cfRule type="containsBlanks" dxfId="244" priority="10" stopIfTrue="1">
      <formula>LEN(TRIM(AG16))=0</formula>
    </cfRule>
  </conditionalFormatting>
  <conditionalFormatting sqref="C16">
    <cfRule type="containsBlanks" dxfId="243" priority="5" stopIfTrue="1">
      <formula>LEN(TRIM(C16))=0</formula>
    </cfRule>
  </conditionalFormatting>
  <conditionalFormatting sqref="C17:C32">
    <cfRule type="containsBlanks" dxfId="242" priority="3" stopIfTrue="1">
      <formula>LEN(TRIM(C17))=0</formula>
    </cfRule>
  </conditionalFormatting>
  <conditionalFormatting sqref="Z9">
    <cfRule type="containsBlanks" dxfId="241" priority="1" stopIfTrue="1">
      <formula>LEN(TRIM(Z9))=0</formula>
    </cfRule>
  </conditionalFormatting>
  <conditionalFormatting sqref="Z9">
    <cfRule type="containsBlanks" dxfId="240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239" priority="4" stopIfTrue="1">
      <formula>LEN(TRIM(A16))=0</formula>
    </cfRule>
  </conditionalFormatting>
  <conditionalFormatting sqref="E16:J32 F8:F9">
    <cfRule type="containsBlanks" dxfId="238" priority="6" stopIfTrue="1">
      <formula>LEN(TRIM(E8))=0</formula>
    </cfRule>
  </conditionalFormatting>
  <conditionalFormatting sqref="AD16:AF32">
    <cfRule type="containsBlanks" dxfId="237" priority="9" stopIfTrue="1">
      <formula>LEN(TRIM(AD16))=0</formula>
    </cfRule>
  </conditionalFormatting>
  <conditionalFormatting sqref="K16:N32">
    <cfRule type="containsBlanks" dxfId="236" priority="11" stopIfTrue="1">
      <formula>LEN(TRIM(K16))=0</formula>
    </cfRule>
  </conditionalFormatting>
  <conditionalFormatting sqref="E37:AI37">
    <cfRule type="containsBlanks" dxfId="235" priority="12" stopIfTrue="1">
      <formula>LEN(TRIM(E37))=0</formula>
    </cfRule>
  </conditionalFormatting>
  <conditionalFormatting sqref="Z7:AI7">
    <cfRule type="containsBlanks" dxfId="234" priority="13" stopIfTrue="1">
      <formula>LEN(TRIM(Z7))=0</formula>
    </cfRule>
  </conditionalFormatting>
  <conditionalFormatting sqref="R9:T9">
    <cfRule type="containsBlanks" dxfId="233" priority="16" stopIfTrue="1">
      <formula>LEN(TRIM(R9))=0</formula>
    </cfRule>
  </conditionalFormatting>
  <conditionalFormatting sqref="F6:T6">
    <cfRule type="containsBlanks" dxfId="232" priority="17" stopIfTrue="1">
      <formula>LEN(TRIM(F6))=0</formula>
    </cfRule>
  </conditionalFormatting>
  <conditionalFormatting sqref="A17:A32">
    <cfRule type="containsBlanks" dxfId="231" priority="2" stopIfTrue="1">
      <formula>LEN(TRIM(A17))=0</formula>
    </cfRule>
  </conditionalFormatting>
  <conditionalFormatting sqref="F7">
    <cfRule type="containsBlanks" dxfId="230" priority="15" stopIfTrue="1">
      <formula>LEN(TRIM(F7))=0</formula>
    </cfRule>
  </conditionalFormatting>
  <conditionalFormatting sqref="O16:W32">
    <cfRule type="containsBlanks" dxfId="229" priority="7" stopIfTrue="1">
      <formula>LEN(TRIM(O16))=0</formula>
    </cfRule>
  </conditionalFormatting>
  <conditionalFormatting sqref="AA16:AC32">
    <cfRule type="containsBlanks" dxfId="228" priority="8" stopIfTrue="1">
      <formula>LEN(TRIM(AA16))=0</formula>
    </cfRule>
  </conditionalFormatting>
  <conditionalFormatting sqref="AG16:AI32">
    <cfRule type="containsBlanks" dxfId="227" priority="10" stopIfTrue="1">
      <formula>LEN(TRIM(AG16))=0</formula>
    </cfRule>
  </conditionalFormatting>
  <conditionalFormatting sqref="C16">
    <cfRule type="containsBlanks" dxfId="226" priority="5" stopIfTrue="1">
      <formula>LEN(TRIM(C16))=0</formula>
    </cfRule>
  </conditionalFormatting>
  <conditionalFormatting sqref="C17:C32">
    <cfRule type="containsBlanks" dxfId="225" priority="3" stopIfTrue="1">
      <formula>LEN(TRIM(C17))=0</formula>
    </cfRule>
  </conditionalFormatting>
  <conditionalFormatting sqref="Z9">
    <cfRule type="containsBlanks" dxfId="224" priority="1" stopIfTrue="1">
      <formula>LEN(TRIM(Z9))=0</formula>
    </cfRule>
  </conditionalFormatting>
  <conditionalFormatting sqref="Z9">
    <cfRule type="containsBlanks" dxfId="223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M16" sqref="AM16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222" priority="4" stopIfTrue="1">
      <formula>LEN(TRIM(A16))=0</formula>
    </cfRule>
  </conditionalFormatting>
  <conditionalFormatting sqref="E16:J32 F8:F9">
    <cfRule type="containsBlanks" dxfId="221" priority="6" stopIfTrue="1">
      <formula>LEN(TRIM(E8))=0</formula>
    </cfRule>
  </conditionalFormatting>
  <conditionalFormatting sqref="AD16:AF32">
    <cfRule type="containsBlanks" dxfId="220" priority="9" stopIfTrue="1">
      <formula>LEN(TRIM(AD16))=0</formula>
    </cfRule>
  </conditionalFormatting>
  <conditionalFormatting sqref="K16:N32">
    <cfRule type="containsBlanks" dxfId="219" priority="11" stopIfTrue="1">
      <formula>LEN(TRIM(K16))=0</formula>
    </cfRule>
  </conditionalFormatting>
  <conditionalFormatting sqref="E37:AI37">
    <cfRule type="containsBlanks" dxfId="218" priority="12" stopIfTrue="1">
      <formula>LEN(TRIM(E37))=0</formula>
    </cfRule>
  </conditionalFormatting>
  <conditionalFormatting sqref="Z7:AI7">
    <cfRule type="containsBlanks" dxfId="217" priority="13" stopIfTrue="1">
      <formula>LEN(TRIM(Z7))=0</formula>
    </cfRule>
  </conditionalFormatting>
  <conditionalFormatting sqref="R9:T9">
    <cfRule type="containsBlanks" dxfId="216" priority="16" stopIfTrue="1">
      <formula>LEN(TRIM(R9))=0</formula>
    </cfRule>
  </conditionalFormatting>
  <conditionalFormatting sqref="F6:T6">
    <cfRule type="containsBlanks" dxfId="215" priority="17" stopIfTrue="1">
      <formula>LEN(TRIM(F6))=0</formula>
    </cfRule>
  </conditionalFormatting>
  <conditionalFormatting sqref="A17:A32">
    <cfRule type="containsBlanks" dxfId="214" priority="2" stopIfTrue="1">
      <formula>LEN(TRIM(A17))=0</formula>
    </cfRule>
  </conditionalFormatting>
  <conditionalFormatting sqref="F7">
    <cfRule type="containsBlanks" dxfId="213" priority="15" stopIfTrue="1">
      <formula>LEN(TRIM(F7))=0</formula>
    </cfRule>
  </conditionalFormatting>
  <conditionalFormatting sqref="O16:W32">
    <cfRule type="containsBlanks" dxfId="212" priority="7" stopIfTrue="1">
      <formula>LEN(TRIM(O16))=0</formula>
    </cfRule>
  </conditionalFormatting>
  <conditionalFormatting sqref="AA16:AC32">
    <cfRule type="containsBlanks" dxfId="211" priority="8" stopIfTrue="1">
      <formula>LEN(TRIM(AA16))=0</formula>
    </cfRule>
  </conditionalFormatting>
  <conditionalFormatting sqref="AG16:AI32">
    <cfRule type="containsBlanks" dxfId="210" priority="10" stopIfTrue="1">
      <formula>LEN(TRIM(AG16))=0</formula>
    </cfRule>
  </conditionalFormatting>
  <conditionalFormatting sqref="C16">
    <cfRule type="containsBlanks" dxfId="209" priority="5" stopIfTrue="1">
      <formula>LEN(TRIM(C16))=0</formula>
    </cfRule>
  </conditionalFormatting>
  <conditionalFormatting sqref="C17:C32">
    <cfRule type="containsBlanks" dxfId="208" priority="3" stopIfTrue="1">
      <formula>LEN(TRIM(C17))=0</formula>
    </cfRule>
  </conditionalFormatting>
  <conditionalFormatting sqref="Z9">
    <cfRule type="containsBlanks" dxfId="207" priority="1" stopIfTrue="1">
      <formula>LEN(TRIM(Z9))=0</formula>
    </cfRule>
  </conditionalFormatting>
  <conditionalFormatting sqref="Z9">
    <cfRule type="containsBlanks" dxfId="206" priority="14" stopIfTrue="1">
      <formula>LEN(TRIM(Z9))=0</formula>
    </cfRule>
  </conditionalFormatting>
  <dataValidations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O21" sqref="AN21:AO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205" priority="4" stopIfTrue="1">
      <formula>LEN(TRIM(A16))=0</formula>
    </cfRule>
  </conditionalFormatting>
  <conditionalFormatting sqref="E16:J32 F8:F9">
    <cfRule type="containsBlanks" dxfId="204" priority="6" stopIfTrue="1">
      <formula>LEN(TRIM(E8))=0</formula>
    </cfRule>
  </conditionalFormatting>
  <conditionalFormatting sqref="AD16:AF32">
    <cfRule type="containsBlanks" dxfId="203" priority="9" stopIfTrue="1">
      <formula>LEN(TRIM(AD16))=0</formula>
    </cfRule>
  </conditionalFormatting>
  <conditionalFormatting sqref="K16:N32">
    <cfRule type="containsBlanks" dxfId="202" priority="11" stopIfTrue="1">
      <formula>LEN(TRIM(K16))=0</formula>
    </cfRule>
  </conditionalFormatting>
  <conditionalFormatting sqref="E37:AI37">
    <cfRule type="containsBlanks" dxfId="201" priority="12" stopIfTrue="1">
      <formula>LEN(TRIM(E37))=0</formula>
    </cfRule>
  </conditionalFormatting>
  <conditionalFormatting sqref="Z7:AI7">
    <cfRule type="containsBlanks" dxfId="200" priority="13" stopIfTrue="1">
      <formula>LEN(TRIM(Z7))=0</formula>
    </cfRule>
  </conditionalFormatting>
  <conditionalFormatting sqref="R9:T9">
    <cfRule type="containsBlanks" dxfId="199" priority="16" stopIfTrue="1">
      <formula>LEN(TRIM(R9))=0</formula>
    </cfRule>
  </conditionalFormatting>
  <conditionalFormatting sqref="F6:T6">
    <cfRule type="containsBlanks" dxfId="198" priority="17" stopIfTrue="1">
      <formula>LEN(TRIM(F6))=0</formula>
    </cfRule>
  </conditionalFormatting>
  <conditionalFormatting sqref="A17:A32">
    <cfRule type="containsBlanks" dxfId="197" priority="2" stopIfTrue="1">
      <formula>LEN(TRIM(A17))=0</formula>
    </cfRule>
  </conditionalFormatting>
  <conditionalFormatting sqref="F7">
    <cfRule type="containsBlanks" dxfId="196" priority="15" stopIfTrue="1">
      <formula>LEN(TRIM(F7))=0</formula>
    </cfRule>
  </conditionalFormatting>
  <conditionalFormatting sqref="O16:W32">
    <cfRule type="containsBlanks" dxfId="195" priority="7" stopIfTrue="1">
      <formula>LEN(TRIM(O16))=0</formula>
    </cfRule>
  </conditionalFormatting>
  <conditionalFormatting sqref="AA16:AC32">
    <cfRule type="containsBlanks" dxfId="194" priority="8" stopIfTrue="1">
      <formula>LEN(TRIM(AA16))=0</formula>
    </cfRule>
  </conditionalFormatting>
  <conditionalFormatting sqref="AG16:AI32">
    <cfRule type="containsBlanks" dxfId="193" priority="10" stopIfTrue="1">
      <formula>LEN(TRIM(AG16))=0</formula>
    </cfRule>
  </conditionalFormatting>
  <conditionalFormatting sqref="C16">
    <cfRule type="containsBlanks" dxfId="192" priority="5" stopIfTrue="1">
      <formula>LEN(TRIM(C16))=0</formula>
    </cfRule>
  </conditionalFormatting>
  <conditionalFormatting sqref="C17:C32">
    <cfRule type="containsBlanks" dxfId="191" priority="3" stopIfTrue="1">
      <formula>LEN(TRIM(C17))=0</formula>
    </cfRule>
  </conditionalFormatting>
  <conditionalFormatting sqref="Z9">
    <cfRule type="containsBlanks" dxfId="190" priority="1" stopIfTrue="1">
      <formula>LEN(TRIM(Z9))=0</formula>
    </cfRule>
  </conditionalFormatting>
  <conditionalFormatting sqref="Z9">
    <cfRule type="containsBlanks" dxfId="189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188" priority="4" stopIfTrue="1">
      <formula>LEN(TRIM(A16))=0</formula>
    </cfRule>
  </conditionalFormatting>
  <conditionalFormatting sqref="E16:J32 F8:F9">
    <cfRule type="containsBlanks" dxfId="187" priority="6" stopIfTrue="1">
      <formula>LEN(TRIM(E8))=0</formula>
    </cfRule>
  </conditionalFormatting>
  <conditionalFormatting sqref="AD16:AF32">
    <cfRule type="containsBlanks" dxfId="186" priority="9" stopIfTrue="1">
      <formula>LEN(TRIM(AD16))=0</formula>
    </cfRule>
  </conditionalFormatting>
  <conditionalFormatting sqref="K16:N32">
    <cfRule type="containsBlanks" dxfId="185" priority="11" stopIfTrue="1">
      <formula>LEN(TRIM(K16))=0</formula>
    </cfRule>
  </conditionalFormatting>
  <conditionalFormatting sqref="E37:AI37">
    <cfRule type="containsBlanks" dxfId="184" priority="12" stopIfTrue="1">
      <formula>LEN(TRIM(E37))=0</formula>
    </cfRule>
  </conditionalFormatting>
  <conditionalFormatting sqref="Z7:AI7">
    <cfRule type="containsBlanks" dxfId="183" priority="13" stopIfTrue="1">
      <formula>LEN(TRIM(Z7))=0</formula>
    </cfRule>
  </conditionalFormatting>
  <conditionalFormatting sqref="R9:T9">
    <cfRule type="containsBlanks" dxfId="182" priority="16" stopIfTrue="1">
      <formula>LEN(TRIM(R9))=0</formula>
    </cfRule>
  </conditionalFormatting>
  <conditionalFormatting sqref="F6:T6">
    <cfRule type="containsBlanks" dxfId="181" priority="17" stopIfTrue="1">
      <formula>LEN(TRIM(F6))=0</formula>
    </cfRule>
  </conditionalFormatting>
  <conditionalFormatting sqref="A17:A32">
    <cfRule type="containsBlanks" dxfId="180" priority="2" stopIfTrue="1">
      <formula>LEN(TRIM(A17))=0</formula>
    </cfRule>
  </conditionalFormatting>
  <conditionalFormatting sqref="F7">
    <cfRule type="containsBlanks" dxfId="179" priority="15" stopIfTrue="1">
      <formula>LEN(TRIM(F7))=0</formula>
    </cfRule>
  </conditionalFormatting>
  <conditionalFormatting sqref="O16:W32">
    <cfRule type="containsBlanks" dxfId="178" priority="7" stopIfTrue="1">
      <formula>LEN(TRIM(O16))=0</formula>
    </cfRule>
  </conditionalFormatting>
  <conditionalFormatting sqref="AA16:AC32">
    <cfRule type="containsBlanks" dxfId="177" priority="8" stopIfTrue="1">
      <formula>LEN(TRIM(AA16))=0</formula>
    </cfRule>
  </conditionalFormatting>
  <conditionalFormatting sqref="AG16:AI32">
    <cfRule type="containsBlanks" dxfId="176" priority="10" stopIfTrue="1">
      <formula>LEN(TRIM(AG16))=0</formula>
    </cfRule>
  </conditionalFormatting>
  <conditionalFormatting sqref="C16">
    <cfRule type="containsBlanks" dxfId="175" priority="5" stopIfTrue="1">
      <formula>LEN(TRIM(C16))=0</formula>
    </cfRule>
  </conditionalFormatting>
  <conditionalFormatting sqref="C17:C32">
    <cfRule type="containsBlanks" dxfId="174" priority="3" stopIfTrue="1">
      <formula>LEN(TRIM(C17))=0</formula>
    </cfRule>
  </conditionalFormatting>
  <conditionalFormatting sqref="Z9">
    <cfRule type="containsBlanks" dxfId="173" priority="1" stopIfTrue="1">
      <formula>LEN(TRIM(Z9))=0</formula>
    </cfRule>
  </conditionalFormatting>
  <conditionalFormatting sqref="Z9">
    <cfRule type="containsBlanks" dxfId="172" priority="14" stopIfTrue="1">
      <formula>LEN(TRIM(Z9))=0</formula>
    </cfRule>
  </conditionalFormatting>
  <dataValidations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171" priority="4" stopIfTrue="1">
      <formula>LEN(TRIM(A16))=0</formula>
    </cfRule>
  </conditionalFormatting>
  <conditionalFormatting sqref="E16:J32 F8:F9">
    <cfRule type="containsBlanks" dxfId="170" priority="6" stopIfTrue="1">
      <formula>LEN(TRIM(E8))=0</formula>
    </cfRule>
  </conditionalFormatting>
  <conditionalFormatting sqref="AD16:AF32">
    <cfRule type="containsBlanks" dxfId="169" priority="9" stopIfTrue="1">
      <formula>LEN(TRIM(AD16))=0</formula>
    </cfRule>
  </conditionalFormatting>
  <conditionalFormatting sqref="K16:N32">
    <cfRule type="containsBlanks" dxfId="168" priority="11" stopIfTrue="1">
      <formula>LEN(TRIM(K16))=0</formula>
    </cfRule>
  </conditionalFormatting>
  <conditionalFormatting sqref="E37:AI37">
    <cfRule type="containsBlanks" dxfId="167" priority="12" stopIfTrue="1">
      <formula>LEN(TRIM(E37))=0</formula>
    </cfRule>
  </conditionalFormatting>
  <conditionalFormatting sqref="Z7:AI7">
    <cfRule type="containsBlanks" dxfId="166" priority="13" stopIfTrue="1">
      <formula>LEN(TRIM(Z7))=0</formula>
    </cfRule>
  </conditionalFormatting>
  <conditionalFormatting sqref="R9:T9">
    <cfRule type="containsBlanks" dxfId="165" priority="16" stopIfTrue="1">
      <formula>LEN(TRIM(R9))=0</formula>
    </cfRule>
  </conditionalFormatting>
  <conditionalFormatting sqref="F6:T6">
    <cfRule type="containsBlanks" dxfId="164" priority="17" stopIfTrue="1">
      <formula>LEN(TRIM(F6))=0</formula>
    </cfRule>
  </conditionalFormatting>
  <conditionalFormatting sqref="A17:A32">
    <cfRule type="containsBlanks" dxfId="163" priority="2" stopIfTrue="1">
      <formula>LEN(TRIM(A17))=0</formula>
    </cfRule>
  </conditionalFormatting>
  <conditionalFormatting sqref="F7">
    <cfRule type="containsBlanks" dxfId="162" priority="15" stopIfTrue="1">
      <formula>LEN(TRIM(F7))=0</formula>
    </cfRule>
  </conditionalFormatting>
  <conditionalFormatting sqref="O16:W32">
    <cfRule type="containsBlanks" dxfId="161" priority="7" stopIfTrue="1">
      <formula>LEN(TRIM(O16))=0</formula>
    </cfRule>
  </conditionalFormatting>
  <conditionalFormatting sqref="AA16:AC32">
    <cfRule type="containsBlanks" dxfId="160" priority="8" stopIfTrue="1">
      <formula>LEN(TRIM(AA16))=0</formula>
    </cfRule>
  </conditionalFormatting>
  <conditionalFormatting sqref="AG16:AI32">
    <cfRule type="containsBlanks" dxfId="159" priority="10" stopIfTrue="1">
      <formula>LEN(TRIM(AG16))=0</formula>
    </cfRule>
  </conditionalFormatting>
  <conditionalFormatting sqref="C16">
    <cfRule type="containsBlanks" dxfId="158" priority="5" stopIfTrue="1">
      <formula>LEN(TRIM(C16))=0</formula>
    </cfRule>
  </conditionalFormatting>
  <conditionalFormatting sqref="C17:C32">
    <cfRule type="containsBlanks" dxfId="157" priority="3" stopIfTrue="1">
      <formula>LEN(TRIM(C17))=0</formula>
    </cfRule>
  </conditionalFormatting>
  <conditionalFormatting sqref="Z9">
    <cfRule type="containsBlanks" dxfId="156" priority="1" stopIfTrue="1">
      <formula>LEN(TRIM(Z9))=0</formula>
    </cfRule>
  </conditionalFormatting>
  <conditionalFormatting sqref="Z9">
    <cfRule type="containsBlanks" dxfId="155" priority="14" stopIfTrue="1">
      <formula>LEN(TRIM(Z9))=0</formula>
    </cfRule>
  </conditionalFormatting>
  <dataValidations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topLeftCell="A4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154" priority="4" stopIfTrue="1">
      <formula>LEN(TRIM(A16))=0</formula>
    </cfRule>
  </conditionalFormatting>
  <conditionalFormatting sqref="E16:J32 F8:F9">
    <cfRule type="containsBlanks" dxfId="153" priority="6" stopIfTrue="1">
      <formula>LEN(TRIM(E8))=0</formula>
    </cfRule>
  </conditionalFormatting>
  <conditionalFormatting sqref="AD16:AF32">
    <cfRule type="containsBlanks" dxfId="152" priority="9" stopIfTrue="1">
      <formula>LEN(TRIM(AD16))=0</formula>
    </cfRule>
  </conditionalFormatting>
  <conditionalFormatting sqref="K16:N32">
    <cfRule type="containsBlanks" dxfId="151" priority="11" stopIfTrue="1">
      <formula>LEN(TRIM(K16))=0</formula>
    </cfRule>
  </conditionalFormatting>
  <conditionalFormatting sqref="E37:AI37">
    <cfRule type="containsBlanks" dxfId="150" priority="12" stopIfTrue="1">
      <formula>LEN(TRIM(E37))=0</formula>
    </cfRule>
  </conditionalFormatting>
  <conditionalFormatting sqref="Z7:AI7">
    <cfRule type="containsBlanks" dxfId="149" priority="13" stopIfTrue="1">
      <formula>LEN(TRIM(Z7))=0</formula>
    </cfRule>
  </conditionalFormatting>
  <conditionalFormatting sqref="R9:T9">
    <cfRule type="containsBlanks" dxfId="148" priority="16" stopIfTrue="1">
      <formula>LEN(TRIM(R9))=0</formula>
    </cfRule>
  </conditionalFormatting>
  <conditionalFormatting sqref="F6:T6">
    <cfRule type="containsBlanks" dxfId="147" priority="17" stopIfTrue="1">
      <formula>LEN(TRIM(F6))=0</formula>
    </cfRule>
  </conditionalFormatting>
  <conditionalFormatting sqref="A17:A32">
    <cfRule type="containsBlanks" dxfId="146" priority="2" stopIfTrue="1">
      <formula>LEN(TRIM(A17))=0</formula>
    </cfRule>
  </conditionalFormatting>
  <conditionalFormatting sqref="F7">
    <cfRule type="containsBlanks" dxfId="145" priority="15" stopIfTrue="1">
      <formula>LEN(TRIM(F7))=0</formula>
    </cfRule>
  </conditionalFormatting>
  <conditionalFormatting sqref="O16:W32">
    <cfRule type="containsBlanks" dxfId="144" priority="7" stopIfTrue="1">
      <formula>LEN(TRIM(O16))=0</formula>
    </cfRule>
  </conditionalFormatting>
  <conditionalFormatting sqref="AA16:AC32">
    <cfRule type="containsBlanks" dxfId="143" priority="8" stopIfTrue="1">
      <formula>LEN(TRIM(AA16))=0</formula>
    </cfRule>
  </conditionalFormatting>
  <conditionalFormatting sqref="AG16:AI32">
    <cfRule type="containsBlanks" dxfId="142" priority="10" stopIfTrue="1">
      <formula>LEN(TRIM(AG16))=0</formula>
    </cfRule>
  </conditionalFormatting>
  <conditionalFormatting sqref="C16">
    <cfRule type="containsBlanks" dxfId="141" priority="5" stopIfTrue="1">
      <formula>LEN(TRIM(C16))=0</formula>
    </cfRule>
  </conditionalFormatting>
  <conditionalFormatting sqref="C17:C32">
    <cfRule type="containsBlanks" dxfId="140" priority="3" stopIfTrue="1">
      <formula>LEN(TRIM(C17))=0</formula>
    </cfRule>
  </conditionalFormatting>
  <conditionalFormatting sqref="Z9">
    <cfRule type="containsBlanks" dxfId="139" priority="1" stopIfTrue="1">
      <formula>LEN(TRIM(Z9))=0</formula>
    </cfRule>
  </conditionalFormatting>
  <conditionalFormatting sqref="Z9">
    <cfRule type="containsBlanks" dxfId="138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Q17" sqref="AQ17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137" priority="4" stopIfTrue="1">
      <formula>LEN(TRIM(A16))=0</formula>
    </cfRule>
  </conditionalFormatting>
  <conditionalFormatting sqref="E16:J32 F8:F9">
    <cfRule type="containsBlanks" dxfId="136" priority="6" stopIfTrue="1">
      <formula>LEN(TRIM(E8))=0</formula>
    </cfRule>
  </conditionalFormatting>
  <conditionalFormatting sqref="AD16:AF32">
    <cfRule type="containsBlanks" dxfId="135" priority="9" stopIfTrue="1">
      <formula>LEN(TRIM(AD16))=0</formula>
    </cfRule>
  </conditionalFormatting>
  <conditionalFormatting sqref="K16:N32">
    <cfRule type="containsBlanks" dxfId="134" priority="11" stopIfTrue="1">
      <formula>LEN(TRIM(K16))=0</formula>
    </cfRule>
  </conditionalFormatting>
  <conditionalFormatting sqref="E37:AI37">
    <cfRule type="containsBlanks" dxfId="133" priority="12" stopIfTrue="1">
      <formula>LEN(TRIM(E37))=0</formula>
    </cfRule>
  </conditionalFormatting>
  <conditionalFormatting sqref="Z7:AI7">
    <cfRule type="containsBlanks" dxfId="132" priority="13" stopIfTrue="1">
      <formula>LEN(TRIM(Z7))=0</formula>
    </cfRule>
  </conditionalFormatting>
  <conditionalFormatting sqref="R9:T9">
    <cfRule type="containsBlanks" dxfId="131" priority="16" stopIfTrue="1">
      <formula>LEN(TRIM(R9))=0</formula>
    </cfRule>
  </conditionalFormatting>
  <conditionalFormatting sqref="F6:T6">
    <cfRule type="containsBlanks" dxfId="130" priority="17" stopIfTrue="1">
      <formula>LEN(TRIM(F6))=0</formula>
    </cfRule>
  </conditionalFormatting>
  <conditionalFormatting sqref="A17:A32">
    <cfRule type="containsBlanks" dxfId="129" priority="2" stopIfTrue="1">
      <formula>LEN(TRIM(A17))=0</formula>
    </cfRule>
  </conditionalFormatting>
  <conditionalFormatting sqref="F7">
    <cfRule type="containsBlanks" dxfId="128" priority="15" stopIfTrue="1">
      <formula>LEN(TRIM(F7))=0</formula>
    </cfRule>
  </conditionalFormatting>
  <conditionalFormatting sqref="O16:W32">
    <cfRule type="containsBlanks" dxfId="127" priority="7" stopIfTrue="1">
      <formula>LEN(TRIM(O16))=0</formula>
    </cfRule>
  </conditionalFormatting>
  <conditionalFormatting sqref="AA16:AC32">
    <cfRule type="containsBlanks" dxfId="126" priority="8" stopIfTrue="1">
      <formula>LEN(TRIM(AA16))=0</formula>
    </cfRule>
  </conditionalFormatting>
  <conditionalFormatting sqref="AG16:AI32">
    <cfRule type="containsBlanks" dxfId="125" priority="10" stopIfTrue="1">
      <formula>LEN(TRIM(AG16))=0</formula>
    </cfRule>
  </conditionalFormatting>
  <conditionalFormatting sqref="C16">
    <cfRule type="containsBlanks" dxfId="124" priority="5" stopIfTrue="1">
      <formula>LEN(TRIM(C16))=0</formula>
    </cfRule>
  </conditionalFormatting>
  <conditionalFormatting sqref="C17:C32">
    <cfRule type="containsBlanks" dxfId="123" priority="3" stopIfTrue="1">
      <formula>LEN(TRIM(C17))=0</formula>
    </cfRule>
  </conditionalFormatting>
  <conditionalFormatting sqref="Z9">
    <cfRule type="containsBlanks" dxfId="122" priority="1" stopIfTrue="1">
      <formula>LEN(TRIM(Z9))=0</formula>
    </cfRule>
  </conditionalFormatting>
  <conditionalFormatting sqref="Z9">
    <cfRule type="containsBlanks" dxfId="121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120" priority="4" stopIfTrue="1">
      <formula>LEN(TRIM(A16))=0</formula>
    </cfRule>
  </conditionalFormatting>
  <conditionalFormatting sqref="E16:J32 F8:F9">
    <cfRule type="containsBlanks" dxfId="119" priority="6" stopIfTrue="1">
      <formula>LEN(TRIM(E8))=0</formula>
    </cfRule>
  </conditionalFormatting>
  <conditionalFormatting sqref="AD16:AF32">
    <cfRule type="containsBlanks" dxfId="118" priority="9" stopIfTrue="1">
      <formula>LEN(TRIM(AD16))=0</formula>
    </cfRule>
  </conditionalFormatting>
  <conditionalFormatting sqref="K16:N32">
    <cfRule type="containsBlanks" dxfId="117" priority="11" stopIfTrue="1">
      <formula>LEN(TRIM(K16))=0</formula>
    </cfRule>
  </conditionalFormatting>
  <conditionalFormatting sqref="E37:AI37">
    <cfRule type="containsBlanks" dxfId="116" priority="12" stopIfTrue="1">
      <formula>LEN(TRIM(E37))=0</formula>
    </cfRule>
  </conditionalFormatting>
  <conditionalFormatting sqref="Z7:AI7">
    <cfRule type="containsBlanks" dxfId="115" priority="13" stopIfTrue="1">
      <formula>LEN(TRIM(Z7))=0</formula>
    </cfRule>
  </conditionalFormatting>
  <conditionalFormatting sqref="R9:T9">
    <cfRule type="containsBlanks" dxfId="114" priority="16" stopIfTrue="1">
      <formula>LEN(TRIM(R9))=0</formula>
    </cfRule>
  </conditionalFormatting>
  <conditionalFormatting sqref="F6:T6">
    <cfRule type="containsBlanks" dxfId="113" priority="17" stopIfTrue="1">
      <formula>LEN(TRIM(F6))=0</formula>
    </cfRule>
  </conditionalFormatting>
  <conditionalFormatting sqref="A17:A32">
    <cfRule type="containsBlanks" dxfId="112" priority="2" stopIfTrue="1">
      <formula>LEN(TRIM(A17))=0</formula>
    </cfRule>
  </conditionalFormatting>
  <conditionalFormatting sqref="F7">
    <cfRule type="containsBlanks" dxfId="111" priority="15" stopIfTrue="1">
      <formula>LEN(TRIM(F7))=0</formula>
    </cfRule>
  </conditionalFormatting>
  <conditionalFormatting sqref="O16:W32">
    <cfRule type="containsBlanks" dxfId="110" priority="7" stopIfTrue="1">
      <formula>LEN(TRIM(O16))=0</formula>
    </cfRule>
  </conditionalFormatting>
  <conditionalFormatting sqref="AA16:AC32">
    <cfRule type="containsBlanks" dxfId="109" priority="8" stopIfTrue="1">
      <formula>LEN(TRIM(AA16))=0</formula>
    </cfRule>
  </conditionalFormatting>
  <conditionalFormatting sqref="AG16:AI32">
    <cfRule type="containsBlanks" dxfId="108" priority="10" stopIfTrue="1">
      <formula>LEN(TRIM(AG16))=0</formula>
    </cfRule>
  </conditionalFormatting>
  <conditionalFormatting sqref="C16">
    <cfRule type="containsBlanks" dxfId="107" priority="5" stopIfTrue="1">
      <formula>LEN(TRIM(C16))=0</formula>
    </cfRule>
  </conditionalFormatting>
  <conditionalFormatting sqref="C17:C32">
    <cfRule type="containsBlanks" dxfId="106" priority="3" stopIfTrue="1">
      <formula>LEN(TRIM(C17))=0</formula>
    </cfRule>
  </conditionalFormatting>
  <conditionalFormatting sqref="Z9">
    <cfRule type="containsBlanks" dxfId="105" priority="1" stopIfTrue="1">
      <formula>LEN(TRIM(Z9))=0</formula>
    </cfRule>
  </conditionalFormatting>
  <conditionalFormatting sqref="Z9">
    <cfRule type="containsBlanks" dxfId="104" priority="14" stopIfTrue="1">
      <formula>LEN(TRIM(Z9))=0</formula>
    </cfRule>
  </conditionalFormatting>
  <dataValidations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topLeftCell="A19" zoomScale="90" zoomScaleNormal="100" zoomScaleSheetLayoutView="90" workbookViewId="0">
      <selection activeCell="BF15" sqref="BF15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103" priority="4" stopIfTrue="1">
      <formula>LEN(TRIM(A16))=0</formula>
    </cfRule>
  </conditionalFormatting>
  <conditionalFormatting sqref="E16:J32 F8:F9">
    <cfRule type="containsBlanks" dxfId="102" priority="6" stopIfTrue="1">
      <formula>LEN(TRIM(E8))=0</formula>
    </cfRule>
  </conditionalFormatting>
  <conditionalFormatting sqref="AD16:AF32">
    <cfRule type="containsBlanks" dxfId="101" priority="9" stopIfTrue="1">
      <formula>LEN(TRIM(AD16))=0</formula>
    </cfRule>
  </conditionalFormatting>
  <conditionalFormatting sqref="K16:N32">
    <cfRule type="containsBlanks" dxfId="100" priority="11" stopIfTrue="1">
      <formula>LEN(TRIM(K16))=0</formula>
    </cfRule>
  </conditionalFormatting>
  <conditionalFormatting sqref="E37:AI37">
    <cfRule type="containsBlanks" dxfId="99" priority="12" stopIfTrue="1">
      <formula>LEN(TRIM(E37))=0</formula>
    </cfRule>
  </conditionalFormatting>
  <conditionalFormatting sqref="Z7:AI7">
    <cfRule type="containsBlanks" dxfId="98" priority="13" stopIfTrue="1">
      <formula>LEN(TRIM(Z7))=0</formula>
    </cfRule>
  </conditionalFormatting>
  <conditionalFormatting sqref="R9:T9">
    <cfRule type="containsBlanks" dxfId="97" priority="16" stopIfTrue="1">
      <formula>LEN(TRIM(R9))=0</formula>
    </cfRule>
  </conditionalFormatting>
  <conditionalFormatting sqref="F6:T6">
    <cfRule type="containsBlanks" dxfId="96" priority="17" stopIfTrue="1">
      <formula>LEN(TRIM(F6))=0</formula>
    </cfRule>
  </conditionalFormatting>
  <conditionalFormatting sqref="A17:A32">
    <cfRule type="containsBlanks" dxfId="95" priority="2" stopIfTrue="1">
      <formula>LEN(TRIM(A17))=0</formula>
    </cfRule>
  </conditionalFormatting>
  <conditionalFormatting sqref="F7">
    <cfRule type="containsBlanks" dxfId="94" priority="15" stopIfTrue="1">
      <formula>LEN(TRIM(F7))=0</formula>
    </cfRule>
  </conditionalFormatting>
  <conditionalFormatting sqref="O16:W32">
    <cfRule type="containsBlanks" dxfId="93" priority="7" stopIfTrue="1">
      <formula>LEN(TRIM(O16))=0</formula>
    </cfRule>
  </conditionalFormatting>
  <conditionalFormatting sqref="AA16:AC32">
    <cfRule type="containsBlanks" dxfId="92" priority="8" stopIfTrue="1">
      <formula>LEN(TRIM(AA16))=0</formula>
    </cfRule>
  </conditionalFormatting>
  <conditionalFormatting sqref="AG16:AI32">
    <cfRule type="containsBlanks" dxfId="91" priority="10" stopIfTrue="1">
      <formula>LEN(TRIM(AG16))=0</formula>
    </cfRule>
  </conditionalFormatting>
  <conditionalFormatting sqref="C16">
    <cfRule type="containsBlanks" dxfId="90" priority="5" stopIfTrue="1">
      <formula>LEN(TRIM(C16))=0</formula>
    </cfRule>
  </conditionalFormatting>
  <conditionalFormatting sqref="C17:C32">
    <cfRule type="containsBlanks" dxfId="89" priority="3" stopIfTrue="1">
      <formula>LEN(TRIM(C17))=0</formula>
    </cfRule>
  </conditionalFormatting>
  <conditionalFormatting sqref="Z9">
    <cfRule type="containsBlanks" dxfId="88" priority="1" stopIfTrue="1">
      <formula>LEN(TRIM(Z9))=0</formula>
    </cfRule>
  </conditionalFormatting>
  <conditionalFormatting sqref="Z9">
    <cfRule type="containsBlanks" dxfId="87" priority="14" stopIfTrue="1">
      <formula>LEN(TRIM(Z9))=0</formula>
    </cfRule>
  </conditionalFormatting>
  <dataValidations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86" priority="4" stopIfTrue="1">
      <formula>LEN(TRIM(A16))=0</formula>
    </cfRule>
  </conditionalFormatting>
  <conditionalFormatting sqref="E16:J32 F8:F9">
    <cfRule type="containsBlanks" dxfId="85" priority="6" stopIfTrue="1">
      <formula>LEN(TRIM(E8))=0</formula>
    </cfRule>
  </conditionalFormatting>
  <conditionalFormatting sqref="AD16:AF32">
    <cfRule type="containsBlanks" dxfId="84" priority="9" stopIfTrue="1">
      <formula>LEN(TRIM(AD16))=0</formula>
    </cfRule>
  </conditionalFormatting>
  <conditionalFormatting sqref="K16:N32">
    <cfRule type="containsBlanks" dxfId="83" priority="11" stopIfTrue="1">
      <formula>LEN(TRIM(K16))=0</formula>
    </cfRule>
  </conditionalFormatting>
  <conditionalFormatting sqref="E37:AI37">
    <cfRule type="containsBlanks" dxfId="82" priority="12" stopIfTrue="1">
      <formula>LEN(TRIM(E37))=0</formula>
    </cfRule>
  </conditionalFormatting>
  <conditionalFormatting sqref="Z7:AI7">
    <cfRule type="containsBlanks" dxfId="81" priority="13" stopIfTrue="1">
      <formula>LEN(TRIM(Z7))=0</formula>
    </cfRule>
  </conditionalFormatting>
  <conditionalFormatting sqref="R9:T9">
    <cfRule type="containsBlanks" dxfId="80" priority="16" stopIfTrue="1">
      <formula>LEN(TRIM(R9))=0</formula>
    </cfRule>
  </conditionalFormatting>
  <conditionalFormatting sqref="F6:T6">
    <cfRule type="containsBlanks" dxfId="79" priority="17" stopIfTrue="1">
      <formula>LEN(TRIM(F6))=0</formula>
    </cfRule>
  </conditionalFormatting>
  <conditionalFormatting sqref="A17:A32">
    <cfRule type="containsBlanks" dxfId="78" priority="2" stopIfTrue="1">
      <formula>LEN(TRIM(A17))=0</formula>
    </cfRule>
  </conditionalFormatting>
  <conditionalFormatting sqref="F7">
    <cfRule type="containsBlanks" dxfId="77" priority="15" stopIfTrue="1">
      <formula>LEN(TRIM(F7))=0</formula>
    </cfRule>
  </conditionalFormatting>
  <conditionalFormatting sqref="O16:W32">
    <cfRule type="containsBlanks" dxfId="76" priority="7" stopIfTrue="1">
      <formula>LEN(TRIM(O16))=0</formula>
    </cfRule>
  </conditionalFormatting>
  <conditionalFormatting sqref="AA16:AC32">
    <cfRule type="containsBlanks" dxfId="75" priority="8" stopIfTrue="1">
      <formula>LEN(TRIM(AA16))=0</formula>
    </cfRule>
  </conditionalFormatting>
  <conditionalFormatting sqref="AG16:AI32">
    <cfRule type="containsBlanks" dxfId="74" priority="10" stopIfTrue="1">
      <formula>LEN(TRIM(AG16))=0</formula>
    </cfRule>
  </conditionalFormatting>
  <conditionalFormatting sqref="C16">
    <cfRule type="containsBlanks" dxfId="73" priority="5" stopIfTrue="1">
      <formula>LEN(TRIM(C16))=0</formula>
    </cfRule>
  </conditionalFormatting>
  <conditionalFormatting sqref="C17:C32">
    <cfRule type="containsBlanks" dxfId="72" priority="3" stopIfTrue="1">
      <formula>LEN(TRIM(C17))=0</formula>
    </cfRule>
  </conditionalFormatting>
  <conditionalFormatting sqref="Z9">
    <cfRule type="containsBlanks" dxfId="71" priority="1" stopIfTrue="1">
      <formula>LEN(TRIM(Z9))=0</formula>
    </cfRule>
  </conditionalFormatting>
  <conditionalFormatting sqref="Z9">
    <cfRule type="containsBlanks" dxfId="70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N17" sqref="AN17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69" priority="4" stopIfTrue="1">
      <formula>LEN(TRIM(A16))=0</formula>
    </cfRule>
  </conditionalFormatting>
  <conditionalFormatting sqref="E16:J32 F8:F9">
    <cfRule type="containsBlanks" dxfId="68" priority="6" stopIfTrue="1">
      <formula>LEN(TRIM(E8))=0</formula>
    </cfRule>
  </conditionalFormatting>
  <conditionalFormatting sqref="AD16:AF32">
    <cfRule type="containsBlanks" dxfId="67" priority="9" stopIfTrue="1">
      <formula>LEN(TRIM(AD16))=0</formula>
    </cfRule>
  </conditionalFormatting>
  <conditionalFormatting sqref="K16:N32">
    <cfRule type="containsBlanks" dxfId="66" priority="11" stopIfTrue="1">
      <formula>LEN(TRIM(K16))=0</formula>
    </cfRule>
  </conditionalFormatting>
  <conditionalFormatting sqref="E37:AI37">
    <cfRule type="containsBlanks" dxfId="65" priority="12" stopIfTrue="1">
      <formula>LEN(TRIM(E37))=0</formula>
    </cfRule>
  </conditionalFormatting>
  <conditionalFormatting sqref="Z7:AI7">
    <cfRule type="containsBlanks" dxfId="64" priority="13" stopIfTrue="1">
      <formula>LEN(TRIM(Z7))=0</formula>
    </cfRule>
  </conditionalFormatting>
  <conditionalFormatting sqref="R9:T9">
    <cfRule type="containsBlanks" dxfId="63" priority="16" stopIfTrue="1">
      <formula>LEN(TRIM(R9))=0</formula>
    </cfRule>
  </conditionalFormatting>
  <conditionalFormatting sqref="F6:T6">
    <cfRule type="containsBlanks" dxfId="62" priority="17" stopIfTrue="1">
      <formula>LEN(TRIM(F6))=0</formula>
    </cfRule>
  </conditionalFormatting>
  <conditionalFormatting sqref="A17:A32">
    <cfRule type="containsBlanks" dxfId="61" priority="2" stopIfTrue="1">
      <formula>LEN(TRIM(A17))=0</formula>
    </cfRule>
  </conditionalFormatting>
  <conditionalFormatting sqref="F7">
    <cfRule type="containsBlanks" dxfId="60" priority="15" stopIfTrue="1">
      <formula>LEN(TRIM(F7))=0</formula>
    </cfRule>
  </conditionalFormatting>
  <conditionalFormatting sqref="O16:W32">
    <cfRule type="containsBlanks" dxfId="59" priority="7" stopIfTrue="1">
      <formula>LEN(TRIM(O16))=0</formula>
    </cfRule>
  </conditionalFormatting>
  <conditionalFormatting sqref="AA16:AC32">
    <cfRule type="containsBlanks" dxfId="58" priority="8" stopIfTrue="1">
      <formula>LEN(TRIM(AA16))=0</formula>
    </cfRule>
  </conditionalFormatting>
  <conditionalFormatting sqref="AG16:AI32">
    <cfRule type="containsBlanks" dxfId="57" priority="10" stopIfTrue="1">
      <formula>LEN(TRIM(AG16))=0</formula>
    </cfRule>
  </conditionalFormatting>
  <conditionalFormatting sqref="C16">
    <cfRule type="containsBlanks" dxfId="56" priority="5" stopIfTrue="1">
      <formula>LEN(TRIM(C16))=0</formula>
    </cfRule>
  </conditionalFormatting>
  <conditionalFormatting sqref="C17:C32">
    <cfRule type="containsBlanks" dxfId="55" priority="3" stopIfTrue="1">
      <formula>LEN(TRIM(C17))=0</formula>
    </cfRule>
  </conditionalFormatting>
  <conditionalFormatting sqref="Z9">
    <cfRule type="containsBlanks" dxfId="54" priority="1" stopIfTrue="1">
      <formula>LEN(TRIM(Z9))=0</formula>
    </cfRule>
  </conditionalFormatting>
  <conditionalFormatting sqref="Z9">
    <cfRule type="containsBlanks" dxfId="53" priority="14" stopIfTrue="1">
      <formula>LEN(TRIM(Z9))=0</formula>
    </cfRule>
  </conditionalFormatting>
  <dataValidations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52" priority="4" stopIfTrue="1">
      <formula>LEN(TRIM(A16))=0</formula>
    </cfRule>
  </conditionalFormatting>
  <conditionalFormatting sqref="E16:J32 F8:F9">
    <cfRule type="containsBlanks" dxfId="51" priority="6" stopIfTrue="1">
      <formula>LEN(TRIM(E8))=0</formula>
    </cfRule>
  </conditionalFormatting>
  <conditionalFormatting sqref="AD16:AF32">
    <cfRule type="containsBlanks" dxfId="50" priority="9" stopIfTrue="1">
      <formula>LEN(TRIM(AD16))=0</formula>
    </cfRule>
  </conditionalFormatting>
  <conditionalFormatting sqref="K16:N32">
    <cfRule type="containsBlanks" dxfId="49" priority="11" stopIfTrue="1">
      <formula>LEN(TRIM(K16))=0</formula>
    </cfRule>
  </conditionalFormatting>
  <conditionalFormatting sqref="E37:AI37">
    <cfRule type="containsBlanks" dxfId="48" priority="12" stopIfTrue="1">
      <formula>LEN(TRIM(E37))=0</formula>
    </cfRule>
  </conditionalFormatting>
  <conditionalFormatting sqref="Z7:AI7">
    <cfRule type="containsBlanks" dxfId="47" priority="13" stopIfTrue="1">
      <formula>LEN(TRIM(Z7))=0</formula>
    </cfRule>
  </conditionalFormatting>
  <conditionalFormatting sqref="R9:T9">
    <cfRule type="containsBlanks" dxfId="46" priority="16" stopIfTrue="1">
      <formula>LEN(TRIM(R9))=0</formula>
    </cfRule>
  </conditionalFormatting>
  <conditionalFormatting sqref="F6:T6">
    <cfRule type="containsBlanks" dxfId="45" priority="17" stopIfTrue="1">
      <formula>LEN(TRIM(F6))=0</formula>
    </cfRule>
  </conditionalFormatting>
  <conditionalFormatting sqref="A17:A32">
    <cfRule type="containsBlanks" dxfId="44" priority="2" stopIfTrue="1">
      <formula>LEN(TRIM(A17))=0</formula>
    </cfRule>
  </conditionalFormatting>
  <conditionalFormatting sqref="F7">
    <cfRule type="containsBlanks" dxfId="43" priority="15" stopIfTrue="1">
      <formula>LEN(TRIM(F7))=0</formula>
    </cfRule>
  </conditionalFormatting>
  <conditionalFormatting sqref="O16:W32">
    <cfRule type="containsBlanks" dxfId="42" priority="7" stopIfTrue="1">
      <formula>LEN(TRIM(O16))=0</formula>
    </cfRule>
  </conditionalFormatting>
  <conditionalFormatting sqref="AA16:AC32">
    <cfRule type="containsBlanks" dxfId="41" priority="8" stopIfTrue="1">
      <formula>LEN(TRIM(AA16))=0</formula>
    </cfRule>
  </conditionalFormatting>
  <conditionalFormatting sqref="AG16:AI32">
    <cfRule type="containsBlanks" dxfId="40" priority="10" stopIfTrue="1">
      <formula>LEN(TRIM(AG16))=0</formula>
    </cfRule>
  </conditionalFormatting>
  <conditionalFormatting sqref="C16">
    <cfRule type="containsBlanks" dxfId="39" priority="5" stopIfTrue="1">
      <formula>LEN(TRIM(C16))=0</formula>
    </cfRule>
  </conditionalFormatting>
  <conditionalFormatting sqref="C17:C32">
    <cfRule type="containsBlanks" dxfId="38" priority="3" stopIfTrue="1">
      <formula>LEN(TRIM(C17))=0</formula>
    </cfRule>
  </conditionalFormatting>
  <conditionalFormatting sqref="Z9">
    <cfRule type="containsBlanks" dxfId="37" priority="1" stopIfTrue="1">
      <formula>LEN(TRIM(Z9))=0</formula>
    </cfRule>
  </conditionalFormatting>
  <conditionalFormatting sqref="Z9">
    <cfRule type="containsBlanks" dxfId="36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U21" sqref="AU21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35" priority="4" stopIfTrue="1">
      <formula>LEN(TRIM(A16))=0</formula>
    </cfRule>
  </conditionalFormatting>
  <conditionalFormatting sqref="E16:J32 F8:F9">
    <cfRule type="containsBlanks" dxfId="34" priority="6" stopIfTrue="1">
      <formula>LEN(TRIM(E8))=0</formula>
    </cfRule>
  </conditionalFormatting>
  <conditionalFormatting sqref="AD16:AF32">
    <cfRule type="containsBlanks" dxfId="33" priority="9" stopIfTrue="1">
      <formula>LEN(TRIM(AD16))=0</formula>
    </cfRule>
  </conditionalFormatting>
  <conditionalFormatting sqref="K16:N32">
    <cfRule type="containsBlanks" dxfId="32" priority="11" stopIfTrue="1">
      <formula>LEN(TRIM(K16))=0</formula>
    </cfRule>
  </conditionalFormatting>
  <conditionalFormatting sqref="E37:AI37">
    <cfRule type="containsBlanks" dxfId="31" priority="12" stopIfTrue="1">
      <formula>LEN(TRIM(E37))=0</formula>
    </cfRule>
  </conditionalFormatting>
  <conditionalFormatting sqref="Z7:AI7">
    <cfRule type="containsBlanks" dxfId="30" priority="13" stopIfTrue="1">
      <formula>LEN(TRIM(Z7))=0</formula>
    </cfRule>
  </conditionalFormatting>
  <conditionalFormatting sqref="R9:T9">
    <cfRule type="containsBlanks" dxfId="29" priority="16" stopIfTrue="1">
      <formula>LEN(TRIM(R9))=0</formula>
    </cfRule>
  </conditionalFormatting>
  <conditionalFormatting sqref="F6:T6">
    <cfRule type="containsBlanks" dxfId="28" priority="17" stopIfTrue="1">
      <formula>LEN(TRIM(F6))=0</formula>
    </cfRule>
  </conditionalFormatting>
  <conditionalFormatting sqref="A17:A32">
    <cfRule type="containsBlanks" dxfId="27" priority="2" stopIfTrue="1">
      <formula>LEN(TRIM(A17))=0</formula>
    </cfRule>
  </conditionalFormatting>
  <conditionalFormatting sqref="F7">
    <cfRule type="containsBlanks" dxfId="26" priority="15" stopIfTrue="1">
      <formula>LEN(TRIM(F7))=0</formula>
    </cfRule>
  </conditionalFormatting>
  <conditionalFormatting sqref="O16:W32">
    <cfRule type="containsBlanks" dxfId="25" priority="7" stopIfTrue="1">
      <formula>LEN(TRIM(O16))=0</formula>
    </cfRule>
  </conditionalFormatting>
  <conditionalFormatting sqref="AA16:AC32">
    <cfRule type="containsBlanks" dxfId="24" priority="8" stopIfTrue="1">
      <formula>LEN(TRIM(AA16))=0</formula>
    </cfRule>
  </conditionalFormatting>
  <conditionalFormatting sqref="AG16:AI32">
    <cfRule type="containsBlanks" dxfId="23" priority="10" stopIfTrue="1">
      <formula>LEN(TRIM(AG16))=0</formula>
    </cfRule>
  </conditionalFormatting>
  <conditionalFormatting sqref="C16">
    <cfRule type="containsBlanks" dxfId="22" priority="5" stopIfTrue="1">
      <formula>LEN(TRIM(C16))=0</formula>
    </cfRule>
  </conditionalFormatting>
  <conditionalFormatting sqref="C17:C32">
    <cfRule type="containsBlanks" dxfId="21" priority="3" stopIfTrue="1">
      <formula>LEN(TRIM(C17))=0</formula>
    </cfRule>
  </conditionalFormatting>
  <conditionalFormatting sqref="Z9">
    <cfRule type="containsBlanks" dxfId="20" priority="1" stopIfTrue="1">
      <formula>LEN(TRIM(Z9))=0</formula>
    </cfRule>
  </conditionalFormatting>
  <conditionalFormatting sqref="Z9">
    <cfRule type="containsBlanks" dxfId="19" priority="14" stopIfTrue="1">
      <formula>LEN(TRIM(Z9))=0</formula>
    </cfRule>
  </conditionalFormatting>
  <dataValidations count="11">
    <dataValidation type="list" allowBlank="1" sqref="F7">
      <formula1>移動拠点</formula1>
    </dataValidation>
    <dataValidation type="list" allowBlank="1" showInputMessage="1" showErrorMessage="1" sqref="Z7:AI7">
      <formula1>"あり,なし"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R9">
      <formula1>"駅,停留所"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errorTitle="確認" error="旅費基準をご確認ください" sqref="AA16:AA32">
      <formula1>"1100"</formula1>
    </dataValidation>
    <dataValidation type="list" allowBlank="1" showInputMessage="1" sqref="AG16:AG32">
      <formula1>"9800,10900"</formula1>
    </dataValidation>
    <dataValidation type="list" allowBlank="1" sqref="K16:K32">
      <formula1>INDIRECT("交通機関名")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P41"/>
  <sheetViews>
    <sheetView showGridLines="0" view="pageBreakPreview" zoomScale="90" zoomScaleNormal="100" zoomScaleSheetLayoutView="90" workbookViewId="0">
      <selection activeCell="AK22" sqref="AK22"/>
    </sheetView>
  </sheetViews>
  <sheetFormatPr defaultColWidth="3.109375" defaultRowHeight="17" x14ac:dyDescent="0.4"/>
  <cols>
    <col min="1" max="1" width="3.6640625" style="137" customWidth="1"/>
    <col min="2" max="2" width="3.109375" style="137"/>
    <col min="3" max="3" width="3.6640625" style="137" customWidth="1"/>
    <col min="4" max="17" width="3.109375" style="137"/>
    <col min="18" max="18" width="3.109375" style="137" customWidth="1"/>
    <col min="19" max="24" width="3.109375" style="137"/>
    <col min="25" max="25" width="3.109375" style="137" customWidth="1"/>
    <col min="26" max="34" width="3.109375" style="137"/>
    <col min="35" max="35" width="3.109375" style="137" customWidth="1"/>
    <col min="36" max="36" width="9.109375" style="137" bestFit="1" customWidth="1"/>
    <col min="37" max="16384" width="3.109375" style="137"/>
  </cols>
  <sheetData>
    <row r="1" spans="1:43" s="129" customFormat="1" ht="22.75" customHeight="1" x14ac:dyDescent="0.4">
      <c r="A1" s="697" t="s">
        <v>496</v>
      </c>
      <c r="B1" s="697"/>
      <c r="C1" s="697"/>
      <c r="D1" s="701" t="s">
        <v>645</v>
      </c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  <c r="AG1" s="102"/>
      <c r="AH1" s="102"/>
      <c r="AI1" s="102"/>
      <c r="AJ1" s="102"/>
      <c r="AK1" s="102"/>
    </row>
    <row r="2" spans="1:43" s="131" customFormat="1" ht="14.95" customHeight="1" x14ac:dyDescent="0.4">
      <c r="A2" s="130"/>
      <c r="B2" s="130"/>
      <c r="C2" s="130"/>
      <c r="D2" s="701"/>
      <c r="E2" s="701"/>
      <c r="F2" s="701"/>
      <c r="G2" s="701"/>
      <c r="H2" s="701"/>
      <c r="I2" s="701"/>
      <c r="J2" s="701"/>
      <c r="K2" s="701"/>
      <c r="L2" s="701"/>
      <c r="M2" s="701"/>
      <c r="N2" s="701"/>
      <c r="O2" s="701"/>
      <c r="P2" s="701"/>
      <c r="Q2" s="701"/>
      <c r="R2" s="701"/>
      <c r="S2" s="701"/>
      <c r="T2" s="701"/>
      <c r="U2" s="701"/>
      <c r="V2" s="701"/>
      <c r="W2" s="701"/>
      <c r="X2" s="701"/>
      <c r="Y2" s="701"/>
      <c r="Z2" s="701"/>
      <c r="AA2" s="701"/>
      <c r="AB2" s="701"/>
      <c r="AC2" s="701"/>
      <c r="AD2" s="701"/>
      <c r="AE2" s="701"/>
      <c r="AF2" s="701"/>
      <c r="AG2" s="102"/>
      <c r="AH2" s="102"/>
      <c r="AI2" s="102"/>
      <c r="AJ2" s="102"/>
      <c r="AK2" s="102"/>
    </row>
    <row r="3" spans="1:43" s="129" customFormat="1" ht="9.6999999999999993" customHeight="1" x14ac:dyDescent="0.4"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</row>
    <row r="4" spans="1:43" s="129" customFormat="1" ht="24.8" customHeight="1" x14ac:dyDescent="0.4">
      <c r="A4" s="558" t="s">
        <v>38</v>
      </c>
      <c r="B4" s="559"/>
      <c r="C4" s="559"/>
      <c r="D4" s="559"/>
      <c r="E4" s="559"/>
      <c r="F4" s="686" t="str">
        <f>【様式３】実施希望調書【様式４】経費計画書!I$68</f>
        <v/>
      </c>
      <c r="G4" s="687"/>
      <c r="H4" s="687"/>
      <c r="I4" s="687"/>
      <c r="J4" s="687"/>
      <c r="K4" s="686" t="str">
        <f>【様式３】実施希望調書【様式４】経費計画書!Q$68</f>
        <v/>
      </c>
      <c r="L4" s="687"/>
      <c r="M4" s="687"/>
      <c r="N4" s="687"/>
      <c r="O4" s="687"/>
      <c r="P4" s="686" t="str">
        <f>【様式３】実施希望調書【様式４】経費計画書!Y$68</f>
        <v/>
      </c>
      <c r="Q4" s="687"/>
      <c r="R4" s="687"/>
      <c r="S4" s="687"/>
      <c r="T4" s="688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</row>
    <row r="5" spans="1:43" s="133" customFormat="1" ht="24.8" customHeight="1" x14ac:dyDescent="0.4">
      <c r="A5" s="673" t="s">
        <v>56</v>
      </c>
      <c r="B5" s="674"/>
      <c r="C5" s="674"/>
      <c r="D5" s="674"/>
      <c r="E5" s="674"/>
      <c r="F5" s="675" t="str">
        <f>IF(【様式１】応募校調書!E6="","",【様式１】応募校調書!E6)</f>
        <v/>
      </c>
      <c r="G5" s="675"/>
      <c r="H5" s="675"/>
      <c r="I5" s="675"/>
      <c r="J5" s="675"/>
      <c r="K5" s="675"/>
      <c r="L5" s="675"/>
      <c r="M5" s="675"/>
      <c r="N5" s="675"/>
      <c r="O5" s="675"/>
      <c r="P5" s="675"/>
      <c r="Q5" s="675"/>
      <c r="R5" s="675"/>
      <c r="S5" s="675"/>
      <c r="T5" s="676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</row>
    <row r="6" spans="1:43" s="129" customFormat="1" ht="24.8" customHeight="1" x14ac:dyDescent="0.4">
      <c r="A6" s="634" t="s">
        <v>495</v>
      </c>
      <c r="B6" s="635"/>
      <c r="C6" s="635"/>
      <c r="D6" s="635"/>
      <c r="E6" s="635"/>
      <c r="F6" s="636"/>
      <c r="G6" s="636"/>
      <c r="H6" s="636"/>
      <c r="I6" s="636"/>
      <c r="J6" s="636"/>
      <c r="K6" s="636"/>
      <c r="L6" s="636"/>
      <c r="M6" s="636"/>
      <c r="N6" s="636"/>
      <c r="O6" s="636"/>
      <c r="P6" s="636"/>
      <c r="Q6" s="636"/>
      <c r="R6" s="636"/>
      <c r="S6" s="636"/>
      <c r="T6" s="637"/>
      <c r="U6" s="132"/>
      <c r="V6" s="132"/>
      <c r="W6" s="132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  <c r="AM6" s="134"/>
      <c r="AN6" s="134"/>
    </row>
    <row r="7" spans="1:43" s="129" customFormat="1" ht="25.5" customHeight="1" x14ac:dyDescent="0.4">
      <c r="A7" s="638" t="s">
        <v>555</v>
      </c>
      <c r="B7" s="639"/>
      <c r="C7" s="644" t="s">
        <v>556</v>
      </c>
      <c r="D7" s="645"/>
      <c r="E7" s="646"/>
      <c r="F7" s="647"/>
      <c r="G7" s="648"/>
      <c r="H7" s="648"/>
      <c r="I7" s="648"/>
      <c r="J7" s="648"/>
      <c r="K7" s="648"/>
      <c r="L7" s="648"/>
      <c r="M7" s="648"/>
      <c r="N7" s="648"/>
      <c r="O7" s="648"/>
      <c r="P7" s="648"/>
      <c r="Q7" s="648"/>
      <c r="R7" s="648"/>
      <c r="S7" s="648"/>
      <c r="T7" s="649"/>
      <c r="U7" s="650" t="s">
        <v>557</v>
      </c>
      <c r="V7" s="651"/>
      <c r="W7" s="651"/>
      <c r="X7" s="651"/>
      <c r="Y7" s="651"/>
      <c r="Z7" s="652"/>
      <c r="AA7" s="652"/>
      <c r="AB7" s="652"/>
      <c r="AC7" s="652"/>
      <c r="AD7" s="652"/>
      <c r="AE7" s="652"/>
      <c r="AF7" s="652"/>
      <c r="AG7" s="652"/>
      <c r="AH7" s="652"/>
      <c r="AI7" s="653"/>
    </row>
    <row r="8" spans="1:43" s="129" customFormat="1" ht="25.5" customHeight="1" x14ac:dyDescent="0.4">
      <c r="A8" s="640"/>
      <c r="B8" s="641"/>
      <c r="C8" s="654" t="s">
        <v>499</v>
      </c>
      <c r="D8" s="655"/>
      <c r="E8" s="656"/>
      <c r="F8" s="657"/>
      <c r="G8" s="658"/>
      <c r="H8" s="658"/>
      <c r="I8" s="658"/>
      <c r="J8" s="658"/>
      <c r="K8" s="658"/>
      <c r="L8" s="658"/>
      <c r="M8" s="658"/>
      <c r="N8" s="658"/>
      <c r="O8" s="658"/>
      <c r="P8" s="658"/>
      <c r="Q8" s="658"/>
      <c r="R8" s="658"/>
      <c r="S8" s="658"/>
      <c r="T8" s="659"/>
      <c r="U8" s="660" t="s">
        <v>558</v>
      </c>
      <c r="V8" s="661"/>
      <c r="W8" s="661"/>
      <c r="X8" s="661"/>
      <c r="Y8" s="661"/>
      <c r="Z8" s="662" t="s">
        <v>559</v>
      </c>
      <c r="AA8" s="662"/>
      <c r="AB8" s="662"/>
      <c r="AC8" s="662"/>
      <c r="AD8" s="662"/>
      <c r="AE8" s="662"/>
      <c r="AF8" s="662"/>
      <c r="AG8" s="662"/>
      <c r="AH8" s="662"/>
      <c r="AI8" s="663"/>
      <c r="AJ8" s="134"/>
      <c r="AK8" s="134"/>
      <c r="AL8" s="134"/>
      <c r="AM8" s="134"/>
      <c r="AN8" s="134"/>
    </row>
    <row r="9" spans="1:43" s="129" customFormat="1" ht="25.5" customHeight="1" x14ac:dyDescent="0.4">
      <c r="A9" s="642"/>
      <c r="B9" s="643"/>
      <c r="C9" s="664" t="s">
        <v>498</v>
      </c>
      <c r="D9" s="665"/>
      <c r="E9" s="666"/>
      <c r="F9" s="667"/>
      <c r="G9" s="668"/>
      <c r="H9" s="668"/>
      <c r="I9" s="668"/>
      <c r="J9" s="668"/>
      <c r="K9" s="668"/>
      <c r="L9" s="668"/>
      <c r="M9" s="668"/>
      <c r="N9" s="668"/>
      <c r="O9" s="668"/>
      <c r="P9" s="668"/>
      <c r="Q9" s="669"/>
      <c r="R9" s="667"/>
      <c r="S9" s="668"/>
      <c r="T9" s="670"/>
      <c r="U9" s="634"/>
      <c r="V9" s="635"/>
      <c r="W9" s="635"/>
      <c r="X9" s="635"/>
      <c r="Y9" s="635"/>
      <c r="Z9" s="671"/>
      <c r="AA9" s="671"/>
      <c r="AB9" s="671"/>
      <c r="AC9" s="671"/>
      <c r="AD9" s="671"/>
      <c r="AE9" s="671"/>
      <c r="AF9" s="671"/>
      <c r="AG9" s="671"/>
      <c r="AH9" s="671"/>
      <c r="AI9" s="672"/>
      <c r="AJ9" s="134"/>
      <c r="AK9" s="134"/>
      <c r="AL9" s="134"/>
      <c r="AM9" s="134"/>
      <c r="AN9" s="134"/>
    </row>
    <row r="10" spans="1:43" s="132" customFormat="1" ht="9" customHeight="1" x14ac:dyDescent="0.4">
      <c r="U10" s="129"/>
      <c r="V10" s="129"/>
      <c r="W10" s="129"/>
      <c r="X10" s="129"/>
      <c r="Y10" s="129"/>
      <c r="Z10" s="129"/>
    </row>
    <row r="11" spans="1:43" s="133" customFormat="1" ht="23.95" customHeight="1" x14ac:dyDescent="0.4">
      <c r="A11" s="592" t="s">
        <v>505</v>
      </c>
      <c r="B11" s="593"/>
      <c r="C11" s="593"/>
      <c r="D11" s="594"/>
      <c r="E11" s="595">
        <f>SUM(O34,X34,AA34,AG34)</f>
        <v>0</v>
      </c>
      <c r="F11" s="596"/>
      <c r="G11" s="596"/>
      <c r="H11" s="596"/>
      <c r="I11" s="596"/>
      <c r="J11" s="596"/>
      <c r="K11" s="596"/>
      <c r="L11" s="596"/>
      <c r="M11" s="596"/>
      <c r="N11" s="135" t="s">
        <v>46</v>
      </c>
      <c r="O11" s="132"/>
      <c r="P11" s="597" t="s">
        <v>652</v>
      </c>
      <c r="Q11" s="597"/>
      <c r="R11" s="597"/>
      <c r="S11" s="597"/>
      <c r="T11" s="597"/>
      <c r="U11" s="597"/>
      <c r="V11" s="597"/>
      <c r="W11" s="597"/>
      <c r="X11" s="597"/>
      <c r="Y11" s="597"/>
      <c r="Z11" s="597"/>
      <c r="AA11" s="597"/>
      <c r="AB11" s="597"/>
      <c r="AC11" s="597"/>
      <c r="AD11" s="597"/>
      <c r="AE11" s="597"/>
      <c r="AF11" s="597"/>
      <c r="AG11" s="597"/>
      <c r="AH11" s="597"/>
      <c r="AI11" s="597"/>
      <c r="AJ11" s="132"/>
      <c r="AK11" s="132"/>
      <c r="AL11" s="132"/>
      <c r="AM11" s="132"/>
      <c r="AN11" s="132"/>
      <c r="AO11" s="132"/>
      <c r="AP11" s="132"/>
      <c r="AQ11" s="136"/>
    </row>
    <row r="12" spans="1:43" ht="16.5" customHeight="1" x14ac:dyDescent="0.4">
      <c r="A12" s="132"/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597"/>
      <c r="Q12" s="597"/>
      <c r="R12" s="597"/>
      <c r="S12" s="597"/>
      <c r="T12" s="597"/>
      <c r="U12" s="597"/>
      <c r="V12" s="597"/>
      <c r="W12" s="597"/>
      <c r="X12" s="597"/>
      <c r="Y12" s="597"/>
      <c r="Z12" s="597"/>
      <c r="AA12" s="597"/>
      <c r="AB12" s="597"/>
      <c r="AC12" s="597"/>
      <c r="AD12" s="597"/>
      <c r="AE12" s="597"/>
      <c r="AF12" s="597"/>
      <c r="AG12" s="597"/>
      <c r="AH12" s="597"/>
      <c r="AI12" s="597"/>
    </row>
    <row r="13" spans="1:43" ht="23.95" customHeight="1" x14ac:dyDescent="0.4">
      <c r="A13" s="99" t="s">
        <v>497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</row>
    <row r="14" spans="1:43" s="138" customFormat="1" ht="22.75" customHeight="1" x14ac:dyDescent="0.4">
      <c r="A14" s="599" t="s">
        <v>57</v>
      </c>
      <c r="B14" s="600"/>
      <c r="C14" s="600"/>
      <c r="D14" s="601"/>
      <c r="E14" s="605" t="s">
        <v>58</v>
      </c>
      <c r="F14" s="606"/>
      <c r="G14" s="606"/>
      <c r="H14" s="606"/>
      <c r="I14" s="606"/>
      <c r="J14" s="607"/>
      <c r="K14" s="689" t="s">
        <v>59</v>
      </c>
      <c r="L14" s="689"/>
      <c r="M14" s="689"/>
      <c r="N14" s="689"/>
      <c r="O14" s="689" t="s">
        <v>60</v>
      </c>
      <c r="P14" s="689"/>
      <c r="Q14" s="689"/>
      <c r="R14" s="691" t="s">
        <v>61</v>
      </c>
      <c r="S14" s="692"/>
      <c r="T14" s="692"/>
      <c r="U14" s="692" t="s">
        <v>62</v>
      </c>
      <c r="V14" s="692"/>
      <c r="W14" s="692"/>
      <c r="X14" s="610" t="s">
        <v>500</v>
      </c>
      <c r="Y14" s="610"/>
      <c r="Z14" s="611"/>
      <c r="AA14" s="599" t="s">
        <v>63</v>
      </c>
      <c r="AB14" s="600"/>
      <c r="AC14" s="614"/>
      <c r="AD14" s="616" t="s">
        <v>65</v>
      </c>
      <c r="AE14" s="617"/>
      <c r="AF14" s="617"/>
      <c r="AG14" s="617" t="s">
        <v>64</v>
      </c>
      <c r="AH14" s="617"/>
      <c r="AI14" s="620"/>
    </row>
    <row r="15" spans="1:43" s="138" customFormat="1" ht="22.75" customHeight="1" x14ac:dyDescent="0.4">
      <c r="A15" s="602"/>
      <c r="B15" s="603"/>
      <c r="C15" s="603"/>
      <c r="D15" s="604"/>
      <c r="E15" s="700" t="s">
        <v>66</v>
      </c>
      <c r="F15" s="698"/>
      <c r="G15" s="698"/>
      <c r="H15" s="698" t="s">
        <v>67</v>
      </c>
      <c r="I15" s="698"/>
      <c r="J15" s="699"/>
      <c r="K15" s="690"/>
      <c r="L15" s="690"/>
      <c r="M15" s="690"/>
      <c r="N15" s="690"/>
      <c r="O15" s="690"/>
      <c r="P15" s="690"/>
      <c r="Q15" s="690"/>
      <c r="R15" s="693"/>
      <c r="S15" s="694"/>
      <c r="T15" s="694"/>
      <c r="U15" s="694"/>
      <c r="V15" s="694"/>
      <c r="W15" s="694"/>
      <c r="X15" s="612"/>
      <c r="Y15" s="612"/>
      <c r="Z15" s="613"/>
      <c r="AA15" s="602"/>
      <c r="AB15" s="603"/>
      <c r="AC15" s="615"/>
      <c r="AD15" s="618"/>
      <c r="AE15" s="619"/>
      <c r="AF15" s="619"/>
      <c r="AG15" s="619"/>
      <c r="AH15" s="619"/>
      <c r="AI15" s="621"/>
    </row>
    <row r="16" spans="1:43" s="138" customFormat="1" ht="22.75" customHeight="1" x14ac:dyDescent="0.4">
      <c r="A16" s="139"/>
      <c r="B16" s="140" t="s">
        <v>7</v>
      </c>
      <c r="C16" s="141"/>
      <c r="D16" s="142" t="s">
        <v>552</v>
      </c>
      <c r="E16" s="631"/>
      <c r="F16" s="632"/>
      <c r="G16" s="632"/>
      <c r="H16" s="632"/>
      <c r="I16" s="632"/>
      <c r="J16" s="633"/>
      <c r="K16" s="680"/>
      <c r="L16" s="680"/>
      <c r="M16" s="680"/>
      <c r="N16" s="680"/>
      <c r="O16" s="622"/>
      <c r="P16" s="622"/>
      <c r="Q16" s="622"/>
      <c r="R16" s="608"/>
      <c r="S16" s="609"/>
      <c r="T16" s="609"/>
      <c r="U16" s="609"/>
      <c r="V16" s="609"/>
      <c r="W16" s="609"/>
      <c r="X16" s="695">
        <f>SUM(R16,U16)</f>
        <v>0</v>
      </c>
      <c r="Y16" s="695"/>
      <c r="Z16" s="696"/>
      <c r="AA16" s="625"/>
      <c r="AB16" s="626"/>
      <c r="AC16" s="627"/>
      <c r="AD16" s="623"/>
      <c r="AE16" s="624"/>
      <c r="AF16" s="624"/>
      <c r="AG16" s="682"/>
      <c r="AH16" s="682"/>
      <c r="AI16" s="683"/>
      <c r="AJ16" s="143"/>
    </row>
    <row r="17" spans="1:94" s="138" customFormat="1" ht="22.75" customHeight="1" x14ac:dyDescent="0.35">
      <c r="A17" s="144"/>
      <c r="B17" s="145" t="s">
        <v>7</v>
      </c>
      <c r="C17" s="146"/>
      <c r="D17" s="147" t="s">
        <v>552</v>
      </c>
      <c r="E17" s="628"/>
      <c r="F17" s="629"/>
      <c r="G17" s="629"/>
      <c r="H17" s="629"/>
      <c r="I17" s="629"/>
      <c r="J17" s="630"/>
      <c r="K17" s="680"/>
      <c r="L17" s="680"/>
      <c r="M17" s="680"/>
      <c r="N17" s="680"/>
      <c r="O17" s="622"/>
      <c r="P17" s="622"/>
      <c r="Q17" s="622"/>
      <c r="R17" s="608"/>
      <c r="S17" s="609"/>
      <c r="T17" s="609"/>
      <c r="U17" s="609"/>
      <c r="V17" s="609"/>
      <c r="W17" s="609"/>
      <c r="X17" s="684">
        <f>SUM(R17,U17)</f>
        <v>0</v>
      </c>
      <c r="Y17" s="684"/>
      <c r="Z17" s="685"/>
      <c r="AA17" s="625"/>
      <c r="AB17" s="626"/>
      <c r="AC17" s="627"/>
      <c r="AD17" s="623"/>
      <c r="AE17" s="624"/>
      <c r="AF17" s="624"/>
      <c r="AG17" s="682"/>
      <c r="AH17" s="682"/>
      <c r="AI17" s="683"/>
      <c r="AJ17" s="143" t="str">
        <f t="shared" ref="AJ17:AJ32" si="0">IF(A17="","",IF(A17&gt;=4,DATE(2024,A17,C17),DATE(2025,A17,C17)))</f>
        <v/>
      </c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</row>
    <row r="18" spans="1:94" s="138" customFormat="1" ht="22.75" customHeight="1" x14ac:dyDescent="0.35">
      <c r="A18" s="149"/>
      <c r="B18" s="150" t="s">
        <v>7</v>
      </c>
      <c r="C18" s="151"/>
      <c r="D18" s="152" t="s">
        <v>552</v>
      </c>
      <c r="E18" s="628"/>
      <c r="F18" s="629"/>
      <c r="G18" s="629"/>
      <c r="H18" s="629"/>
      <c r="I18" s="629"/>
      <c r="J18" s="630"/>
      <c r="K18" s="680"/>
      <c r="L18" s="680"/>
      <c r="M18" s="680"/>
      <c r="N18" s="680"/>
      <c r="O18" s="622"/>
      <c r="P18" s="622"/>
      <c r="Q18" s="622"/>
      <c r="R18" s="608"/>
      <c r="S18" s="609"/>
      <c r="T18" s="609"/>
      <c r="U18" s="609"/>
      <c r="V18" s="609"/>
      <c r="W18" s="609"/>
      <c r="X18" s="684">
        <f t="shared" ref="X18:X32" si="1">SUM(R18,U18)</f>
        <v>0</v>
      </c>
      <c r="Y18" s="684"/>
      <c r="Z18" s="685"/>
      <c r="AA18" s="625"/>
      <c r="AB18" s="626"/>
      <c r="AC18" s="627"/>
      <c r="AD18" s="623"/>
      <c r="AE18" s="624"/>
      <c r="AF18" s="624"/>
      <c r="AG18" s="682"/>
      <c r="AH18" s="682"/>
      <c r="AI18" s="683"/>
      <c r="AJ18" s="143" t="str">
        <f t="shared" si="0"/>
        <v/>
      </c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32"/>
      <c r="CG18" s="132"/>
      <c r="CH18" s="132"/>
      <c r="CI18" s="132"/>
      <c r="CJ18" s="132"/>
      <c r="CK18" s="132"/>
      <c r="CL18" s="132"/>
      <c r="CM18" s="132"/>
      <c r="CN18" s="132"/>
      <c r="CO18" s="132"/>
      <c r="CP18" s="132"/>
    </row>
    <row r="19" spans="1:94" s="138" customFormat="1" ht="22.75" customHeight="1" x14ac:dyDescent="0.35">
      <c r="A19" s="149"/>
      <c r="B19" s="150" t="s">
        <v>7</v>
      </c>
      <c r="C19" s="151"/>
      <c r="D19" s="152" t="s">
        <v>552</v>
      </c>
      <c r="E19" s="628"/>
      <c r="F19" s="629"/>
      <c r="G19" s="629"/>
      <c r="H19" s="629"/>
      <c r="I19" s="629"/>
      <c r="J19" s="630"/>
      <c r="K19" s="680"/>
      <c r="L19" s="680"/>
      <c r="M19" s="680"/>
      <c r="N19" s="680"/>
      <c r="O19" s="622"/>
      <c r="P19" s="622"/>
      <c r="Q19" s="622"/>
      <c r="R19" s="608"/>
      <c r="S19" s="609"/>
      <c r="T19" s="609"/>
      <c r="U19" s="609"/>
      <c r="V19" s="609"/>
      <c r="W19" s="609"/>
      <c r="X19" s="684">
        <f t="shared" si="1"/>
        <v>0</v>
      </c>
      <c r="Y19" s="684"/>
      <c r="Z19" s="685"/>
      <c r="AA19" s="625"/>
      <c r="AB19" s="626"/>
      <c r="AC19" s="627"/>
      <c r="AD19" s="623"/>
      <c r="AE19" s="624"/>
      <c r="AF19" s="624"/>
      <c r="AG19" s="682"/>
      <c r="AH19" s="682"/>
      <c r="AI19" s="683"/>
      <c r="AJ19" s="143" t="str">
        <f t="shared" si="0"/>
        <v/>
      </c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</row>
    <row r="20" spans="1:94" s="138" customFormat="1" ht="22.75" customHeight="1" x14ac:dyDescent="0.35">
      <c r="A20" s="149"/>
      <c r="B20" s="150" t="s">
        <v>7</v>
      </c>
      <c r="C20" s="151"/>
      <c r="D20" s="152" t="s">
        <v>552</v>
      </c>
      <c r="E20" s="628"/>
      <c r="F20" s="629"/>
      <c r="G20" s="629"/>
      <c r="H20" s="629"/>
      <c r="I20" s="629"/>
      <c r="J20" s="630"/>
      <c r="K20" s="680"/>
      <c r="L20" s="680"/>
      <c r="M20" s="680"/>
      <c r="N20" s="680"/>
      <c r="O20" s="622"/>
      <c r="P20" s="622"/>
      <c r="Q20" s="622"/>
      <c r="R20" s="608"/>
      <c r="S20" s="609"/>
      <c r="T20" s="609"/>
      <c r="U20" s="609"/>
      <c r="V20" s="609"/>
      <c r="W20" s="609"/>
      <c r="X20" s="684">
        <f t="shared" si="1"/>
        <v>0</v>
      </c>
      <c r="Y20" s="684"/>
      <c r="Z20" s="685"/>
      <c r="AA20" s="625"/>
      <c r="AB20" s="626"/>
      <c r="AC20" s="627"/>
      <c r="AD20" s="623"/>
      <c r="AE20" s="624"/>
      <c r="AF20" s="624"/>
      <c r="AG20" s="682"/>
      <c r="AH20" s="682"/>
      <c r="AI20" s="683"/>
      <c r="AJ20" s="143" t="str">
        <f t="shared" si="0"/>
        <v/>
      </c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32"/>
      <c r="CG20" s="132"/>
      <c r="CH20" s="132"/>
      <c r="CI20" s="132"/>
      <c r="CJ20" s="132"/>
      <c r="CK20" s="132"/>
      <c r="CL20" s="132"/>
      <c r="CM20" s="132"/>
      <c r="CN20" s="132"/>
      <c r="CO20" s="132"/>
      <c r="CP20" s="132"/>
    </row>
    <row r="21" spans="1:94" s="138" customFormat="1" ht="22.75" customHeight="1" x14ac:dyDescent="0.35">
      <c r="A21" s="149"/>
      <c r="B21" s="150" t="s">
        <v>7</v>
      </c>
      <c r="C21" s="151"/>
      <c r="D21" s="152" t="s">
        <v>552</v>
      </c>
      <c r="E21" s="628"/>
      <c r="F21" s="629"/>
      <c r="G21" s="629"/>
      <c r="H21" s="629"/>
      <c r="I21" s="629"/>
      <c r="J21" s="630"/>
      <c r="K21" s="680"/>
      <c r="L21" s="680"/>
      <c r="M21" s="680"/>
      <c r="N21" s="680"/>
      <c r="O21" s="622"/>
      <c r="P21" s="622"/>
      <c r="Q21" s="622"/>
      <c r="R21" s="608"/>
      <c r="S21" s="609"/>
      <c r="T21" s="609"/>
      <c r="U21" s="609"/>
      <c r="V21" s="609"/>
      <c r="W21" s="609"/>
      <c r="X21" s="684">
        <f t="shared" si="1"/>
        <v>0</v>
      </c>
      <c r="Y21" s="684"/>
      <c r="Z21" s="685"/>
      <c r="AA21" s="625"/>
      <c r="AB21" s="626"/>
      <c r="AC21" s="627"/>
      <c r="AD21" s="623"/>
      <c r="AE21" s="624"/>
      <c r="AF21" s="624"/>
      <c r="AG21" s="682"/>
      <c r="AH21" s="682"/>
      <c r="AI21" s="683"/>
      <c r="AJ21" s="143" t="str">
        <f t="shared" si="0"/>
        <v/>
      </c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32"/>
      <c r="CG21" s="132"/>
      <c r="CH21" s="132"/>
      <c r="CI21" s="132"/>
      <c r="CJ21" s="132"/>
      <c r="CK21" s="132"/>
      <c r="CL21" s="132"/>
      <c r="CM21" s="132"/>
      <c r="CN21" s="132"/>
      <c r="CO21" s="132"/>
      <c r="CP21" s="132"/>
    </row>
    <row r="22" spans="1:94" s="138" customFormat="1" ht="22.75" customHeight="1" x14ac:dyDescent="0.35">
      <c r="A22" s="149"/>
      <c r="B22" s="150" t="s">
        <v>7</v>
      </c>
      <c r="C22" s="151"/>
      <c r="D22" s="152" t="s">
        <v>552</v>
      </c>
      <c r="E22" s="628"/>
      <c r="F22" s="629"/>
      <c r="G22" s="629"/>
      <c r="H22" s="629"/>
      <c r="I22" s="629"/>
      <c r="J22" s="630"/>
      <c r="K22" s="680"/>
      <c r="L22" s="680"/>
      <c r="M22" s="680"/>
      <c r="N22" s="680"/>
      <c r="O22" s="622"/>
      <c r="P22" s="622"/>
      <c r="Q22" s="622"/>
      <c r="R22" s="608"/>
      <c r="S22" s="609"/>
      <c r="T22" s="609"/>
      <c r="U22" s="609"/>
      <c r="V22" s="609"/>
      <c r="W22" s="609"/>
      <c r="X22" s="684">
        <f t="shared" si="1"/>
        <v>0</v>
      </c>
      <c r="Y22" s="684"/>
      <c r="Z22" s="685"/>
      <c r="AA22" s="625"/>
      <c r="AB22" s="626"/>
      <c r="AC22" s="627"/>
      <c r="AD22" s="623"/>
      <c r="AE22" s="624"/>
      <c r="AF22" s="624"/>
      <c r="AG22" s="682"/>
      <c r="AH22" s="682"/>
      <c r="AI22" s="683"/>
      <c r="AJ22" s="143" t="str">
        <f t="shared" si="0"/>
        <v/>
      </c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32"/>
    </row>
    <row r="23" spans="1:94" s="138" customFormat="1" ht="22.75" customHeight="1" x14ac:dyDescent="0.35">
      <c r="A23" s="149"/>
      <c r="B23" s="150" t="s">
        <v>7</v>
      </c>
      <c r="C23" s="151"/>
      <c r="D23" s="152" t="s">
        <v>552</v>
      </c>
      <c r="E23" s="628"/>
      <c r="F23" s="629"/>
      <c r="G23" s="629"/>
      <c r="H23" s="629"/>
      <c r="I23" s="629"/>
      <c r="J23" s="630"/>
      <c r="K23" s="680"/>
      <c r="L23" s="680"/>
      <c r="M23" s="680"/>
      <c r="N23" s="680"/>
      <c r="O23" s="622"/>
      <c r="P23" s="622"/>
      <c r="Q23" s="622"/>
      <c r="R23" s="608"/>
      <c r="S23" s="609"/>
      <c r="T23" s="609"/>
      <c r="U23" s="609"/>
      <c r="V23" s="609"/>
      <c r="W23" s="609"/>
      <c r="X23" s="684">
        <f t="shared" si="1"/>
        <v>0</v>
      </c>
      <c r="Y23" s="684"/>
      <c r="Z23" s="685"/>
      <c r="AA23" s="625"/>
      <c r="AB23" s="626"/>
      <c r="AC23" s="627"/>
      <c r="AD23" s="623"/>
      <c r="AE23" s="624"/>
      <c r="AF23" s="624"/>
      <c r="AG23" s="682"/>
      <c r="AH23" s="682"/>
      <c r="AI23" s="683"/>
      <c r="AJ23" s="143" t="str">
        <f t="shared" si="0"/>
        <v/>
      </c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32"/>
    </row>
    <row r="24" spans="1:94" s="138" customFormat="1" ht="22.75" customHeight="1" x14ac:dyDescent="0.4">
      <c r="A24" s="149"/>
      <c r="B24" s="150" t="s">
        <v>7</v>
      </c>
      <c r="C24" s="151"/>
      <c r="D24" s="152" t="s">
        <v>552</v>
      </c>
      <c r="E24" s="628"/>
      <c r="F24" s="629"/>
      <c r="G24" s="629"/>
      <c r="H24" s="629"/>
      <c r="I24" s="629"/>
      <c r="J24" s="630"/>
      <c r="K24" s="680"/>
      <c r="L24" s="680"/>
      <c r="M24" s="680"/>
      <c r="N24" s="680"/>
      <c r="O24" s="622"/>
      <c r="P24" s="622"/>
      <c r="Q24" s="622"/>
      <c r="R24" s="608"/>
      <c r="S24" s="609"/>
      <c r="T24" s="609"/>
      <c r="U24" s="609"/>
      <c r="V24" s="609"/>
      <c r="W24" s="609"/>
      <c r="X24" s="684">
        <f t="shared" si="1"/>
        <v>0</v>
      </c>
      <c r="Y24" s="684"/>
      <c r="Z24" s="685"/>
      <c r="AA24" s="625"/>
      <c r="AB24" s="626"/>
      <c r="AC24" s="627"/>
      <c r="AD24" s="623"/>
      <c r="AE24" s="624"/>
      <c r="AF24" s="624"/>
      <c r="AG24" s="682"/>
      <c r="AH24" s="682"/>
      <c r="AI24" s="683"/>
      <c r="AJ24" s="143" t="str">
        <f t="shared" si="0"/>
        <v/>
      </c>
    </row>
    <row r="25" spans="1:94" s="138" customFormat="1" ht="22.75" customHeight="1" x14ac:dyDescent="0.4">
      <c r="A25" s="149"/>
      <c r="B25" s="150" t="s">
        <v>7</v>
      </c>
      <c r="C25" s="151"/>
      <c r="D25" s="152" t="s">
        <v>552</v>
      </c>
      <c r="E25" s="628"/>
      <c r="F25" s="629"/>
      <c r="G25" s="629"/>
      <c r="H25" s="629"/>
      <c r="I25" s="629"/>
      <c r="J25" s="630"/>
      <c r="K25" s="680"/>
      <c r="L25" s="680"/>
      <c r="M25" s="680"/>
      <c r="N25" s="680"/>
      <c r="O25" s="622"/>
      <c r="P25" s="622"/>
      <c r="Q25" s="622"/>
      <c r="R25" s="608"/>
      <c r="S25" s="609"/>
      <c r="T25" s="609"/>
      <c r="U25" s="609"/>
      <c r="V25" s="609"/>
      <c r="W25" s="609"/>
      <c r="X25" s="684">
        <f t="shared" si="1"/>
        <v>0</v>
      </c>
      <c r="Y25" s="684"/>
      <c r="Z25" s="685"/>
      <c r="AA25" s="625"/>
      <c r="AB25" s="626"/>
      <c r="AC25" s="627"/>
      <c r="AD25" s="623"/>
      <c r="AE25" s="624"/>
      <c r="AF25" s="624"/>
      <c r="AG25" s="682"/>
      <c r="AH25" s="682"/>
      <c r="AI25" s="683"/>
      <c r="AJ25" s="143" t="str">
        <f t="shared" si="0"/>
        <v/>
      </c>
    </row>
    <row r="26" spans="1:94" s="138" customFormat="1" ht="22.75" customHeight="1" x14ac:dyDescent="0.4">
      <c r="A26" s="149"/>
      <c r="B26" s="150" t="s">
        <v>7</v>
      </c>
      <c r="C26" s="151"/>
      <c r="D26" s="152" t="s">
        <v>552</v>
      </c>
      <c r="E26" s="628"/>
      <c r="F26" s="629"/>
      <c r="G26" s="629"/>
      <c r="H26" s="629"/>
      <c r="I26" s="629"/>
      <c r="J26" s="630"/>
      <c r="K26" s="680"/>
      <c r="L26" s="680"/>
      <c r="M26" s="680"/>
      <c r="N26" s="680"/>
      <c r="O26" s="622"/>
      <c r="P26" s="622"/>
      <c r="Q26" s="622"/>
      <c r="R26" s="608"/>
      <c r="S26" s="609"/>
      <c r="T26" s="609"/>
      <c r="U26" s="609"/>
      <c r="V26" s="609"/>
      <c r="W26" s="609"/>
      <c r="X26" s="684">
        <f t="shared" si="1"/>
        <v>0</v>
      </c>
      <c r="Y26" s="684"/>
      <c r="Z26" s="685"/>
      <c r="AA26" s="625"/>
      <c r="AB26" s="626"/>
      <c r="AC26" s="627"/>
      <c r="AD26" s="623"/>
      <c r="AE26" s="624"/>
      <c r="AF26" s="624"/>
      <c r="AG26" s="682"/>
      <c r="AH26" s="682"/>
      <c r="AI26" s="683"/>
      <c r="AJ26" s="143" t="str">
        <f t="shared" si="0"/>
        <v/>
      </c>
    </row>
    <row r="27" spans="1:94" s="138" customFormat="1" ht="22.75" customHeight="1" x14ac:dyDescent="0.4">
      <c r="A27" s="149"/>
      <c r="B27" s="150" t="s">
        <v>7</v>
      </c>
      <c r="C27" s="151"/>
      <c r="D27" s="152" t="s">
        <v>552</v>
      </c>
      <c r="E27" s="628"/>
      <c r="F27" s="629"/>
      <c r="G27" s="629"/>
      <c r="H27" s="629"/>
      <c r="I27" s="629"/>
      <c r="J27" s="630"/>
      <c r="K27" s="680"/>
      <c r="L27" s="680"/>
      <c r="M27" s="680"/>
      <c r="N27" s="680"/>
      <c r="O27" s="622"/>
      <c r="P27" s="622"/>
      <c r="Q27" s="622"/>
      <c r="R27" s="608"/>
      <c r="S27" s="609"/>
      <c r="T27" s="609"/>
      <c r="U27" s="609"/>
      <c r="V27" s="609"/>
      <c r="W27" s="609"/>
      <c r="X27" s="684">
        <f t="shared" si="1"/>
        <v>0</v>
      </c>
      <c r="Y27" s="684"/>
      <c r="Z27" s="685"/>
      <c r="AA27" s="625"/>
      <c r="AB27" s="626"/>
      <c r="AC27" s="627"/>
      <c r="AD27" s="623"/>
      <c r="AE27" s="624"/>
      <c r="AF27" s="624"/>
      <c r="AG27" s="682"/>
      <c r="AH27" s="682"/>
      <c r="AI27" s="683"/>
      <c r="AJ27" s="143" t="str">
        <f t="shared" si="0"/>
        <v/>
      </c>
    </row>
    <row r="28" spans="1:94" s="138" customFormat="1" ht="22.75" customHeight="1" x14ac:dyDescent="0.4">
      <c r="A28" s="149"/>
      <c r="B28" s="150" t="s">
        <v>7</v>
      </c>
      <c r="C28" s="151"/>
      <c r="D28" s="152" t="s">
        <v>552</v>
      </c>
      <c r="E28" s="628"/>
      <c r="F28" s="629"/>
      <c r="G28" s="629"/>
      <c r="H28" s="629"/>
      <c r="I28" s="629"/>
      <c r="J28" s="630"/>
      <c r="K28" s="680"/>
      <c r="L28" s="680"/>
      <c r="M28" s="680"/>
      <c r="N28" s="680"/>
      <c r="O28" s="622"/>
      <c r="P28" s="622"/>
      <c r="Q28" s="622"/>
      <c r="R28" s="608"/>
      <c r="S28" s="609"/>
      <c r="T28" s="609"/>
      <c r="U28" s="609"/>
      <c r="V28" s="609"/>
      <c r="W28" s="609"/>
      <c r="X28" s="684">
        <f t="shared" si="1"/>
        <v>0</v>
      </c>
      <c r="Y28" s="684"/>
      <c r="Z28" s="685"/>
      <c r="AA28" s="625"/>
      <c r="AB28" s="626"/>
      <c r="AC28" s="627"/>
      <c r="AD28" s="623"/>
      <c r="AE28" s="624"/>
      <c r="AF28" s="624"/>
      <c r="AG28" s="682"/>
      <c r="AH28" s="682"/>
      <c r="AI28" s="683"/>
      <c r="AJ28" s="143" t="str">
        <f t="shared" si="0"/>
        <v/>
      </c>
    </row>
    <row r="29" spans="1:94" s="138" customFormat="1" ht="22.75" customHeight="1" x14ac:dyDescent="0.4">
      <c r="A29" s="149"/>
      <c r="B29" s="150" t="s">
        <v>7</v>
      </c>
      <c r="C29" s="151"/>
      <c r="D29" s="152" t="s">
        <v>552</v>
      </c>
      <c r="E29" s="628"/>
      <c r="F29" s="629"/>
      <c r="G29" s="629"/>
      <c r="H29" s="629"/>
      <c r="I29" s="629"/>
      <c r="J29" s="630"/>
      <c r="K29" s="680"/>
      <c r="L29" s="680"/>
      <c r="M29" s="680"/>
      <c r="N29" s="680"/>
      <c r="O29" s="622"/>
      <c r="P29" s="622"/>
      <c r="Q29" s="622"/>
      <c r="R29" s="608"/>
      <c r="S29" s="609"/>
      <c r="T29" s="609"/>
      <c r="U29" s="609"/>
      <c r="V29" s="609"/>
      <c r="W29" s="609"/>
      <c r="X29" s="684">
        <f t="shared" si="1"/>
        <v>0</v>
      </c>
      <c r="Y29" s="684"/>
      <c r="Z29" s="685"/>
      <c r="AA29" s="625"/>
      <c r="AB29" s="626"/>
      <c r="AC29" s="627"/>
      <c r="AD29" s="623"/>
      <c r="AE29" s="624"/>
      <c r="AF29" s="624"/>
      <c r="AG29" s="682"/>
      <c r="AH29" s="682"/>
      <c r="AI29" s="683"/>
      <c r="AJ29" s="143" t="str">
        <f t="shared" si="0"/>
        <v/>
      </c>
    </row>
    <row r="30" spans="1:94" s="138" customFormat="1" ht="22.75" customHeight="1" x14ac:dyDescent="0.4">
      <c r="A30" s="149"/>
      <c r="B30" s="150" t="s">
        <v>7</v>
      </c>
      <c r="C30" s="151"/>
      <c r="D30" s="152" t="s">
        <v>552</v>
      </c>
      <c r="E30" s="628"/>
      <c r="F30" s="629"/>
      <c r="G30" s="629"/>
      <c r="H30" s="629"/>
      <c r="I30" s="629"/>
      <c r="J30" s="630"/>
      <c r="K30" s="680"/>
      <c r="L30" s="680"/>
      <c r="M30" s="680"/>
      <c r="N30" s="680"/>
      <c r="O30" s="622"/>
      <c r="P30" s="622"/>
      <c r="Q30" s="622"/>
      <c r="R30" s="608"/>
      <c r="S30" s="609"/>
      <c r="T30" s="609"/>
      <c r="U30" s="609"/>
      <c r="V30" s="609"/>
      <c r="W30" s="609"/>
      <c r="X30" s="684">
        <f t="shared" si="1"/>
        <v>0</v>
      </c>
      <c r="Y30" s="684"/>
      <c r="Z30" s="685"/>
      <c r="AA30" s="625"/>
      <c r="AB30" s="626"/>
      <c r="AC30" s="627"/>
      <c r="AD30" s="623"/>
      <c r="AE30" s="624"/>
      <c r="AF30" s="624"/>
      <c r="AG30" s="682"/>
      <c r="AH30" s="682"/>
      <c r="AI30" s="683"/>
      <c r="AJ30" s="143" t="str">
        <f t="shared" si="0"/>
        <v/>
      </c>
    </row>
    <row r="31" spans="1:94" s="138" customFormat="1" ht="22.75" customHeight="1" x14ac:dyDescent="0.4">
      <c r="A31" s="149"/>
      <c r="B31" s="150" t="s">
        <v>7</v>
      </c>
      <c r="C31" s="151"/>
      <c r="D31" s="152" t="s">
        <v>552</v>
      </c>
      <c r="E31" s="628"/>
      <c r="F31" s="629"/>
      <c r="G31" s="629"/>
      <c r="H31" s="629"/>
      <c r="I31" s="629"/>
      <c r="J31" s="630"/>
      <c r="K31" s="680"/>
      <c r="L31" s="680"/>
      <c r="M31" s="680"/>
      <c r="N31" s="680"/>
      <c r="O31" s="622"/>
      <c r="P31" s="622"/>
      <c r="Q31" s="622"/>
      <c r="R31" s="608"/>
      <c r="S31" s="609"/>
      <c r="T31" s="609"/>
      <c r="U31" s="609"/>
      <c r="V31" s="609"/>
      <c r="W31" s="609"/>
      <c r="X31" s="684">
        <f t="shared" si="1"/>
        <v>0</v>
      </c>
      <c r="Y31" s="684"/>
      <c r="Z31" s="685"/>
      <c r="AA31" s="625"/>
      <c r="AB31" s="626"/>
      <c r="AC31" s="627"/>
      <c r="AD31" s="623"/>
      <c r="AE31" s="624"/>
      <c r="AF31" s="624"/>
      <c r="AG31" s="682"/>
      <c r="AH31" s="682"/>
      <c r="AI31" s="683"/>
      <c r="AJ31" s="143" t="str">
        <f t="shared" si="0"/>
        <v/>
      </c>
    </row>
    <row r="32" spans="1:94" s="138" customFormat="1" ht="22.75" customHeight="1" x14ac:dyDescent="0.4">
      <c r="A32" s="153"/>
      <c r="B32" s="154" t="s">
        <v>7</v>
      </c>
      <c r="C32" s="155"/>
      <c r="D32" s="156" t="s">
        <v>552</v>
      </c>
      <c r="E32" s="567"/>
      <c r="F32" s="568"/>
      <c r="G32" s="568"/>
      <c r="H32" s="568"/>
      <c r="I32" s="568"/>
      <c r="J32" s="569"/>
      <c r="K32" s="570"/>
      <c r="L32" s="570"/>
      <c r="M32" s="570"/>
      <c r="N32" s="570"/>
      <c r="O32" s="681"/>
      <c r="P32" s="681"/>
      <c r="Q32" s="681"/>
      <c r="R32" s="571"/>
      <c r="S32" s="572"/>
      <c r="T32" s="572"/>
      <c r="U32" s="572"/>
      <c r="V32" s="572"/>
      <c r="W32" s="572"/>
      <c r="X32" s="585">
        <f t="shared" si="1"/>
        <v>0</v>
      </c>
      <c r="Y32" s="585"/>
      <c r="Z32" s="586"/>
      <c r="AA32" s="587"/>
      <c r="AB32" s="588"/>
      <c r="AC32" s="589"/>
      <c r="AD32" s="573"/>
      <c r="AE32" s="574"/>
      <c r="AF32" s="574"/>
      <c r="AG32" s="590"/>
      <c r="AH32" s="590"/>
      <c r="AI32" s="591"/>
      <c r="AJ32" s="143" t="str">
        <f t="shared" si="0"/>
        <v/>
      </c>
    </row>
    <row r="33" spans="1:42" ht="18.7" customHeight="1" x14ac:dyDescent="0.4">
      <c r="A33" s="575"/>
      <c r="B33" s="575"/>
      <c r="C33" s="575"/>
      <c r="D33" s="575"/>
      <c r="E33" s="575"/>
      <c r="F33" s="575"/>
      <c r="G33" s="575"/>
      <c r="H33" s="575"/>
      <c r="I33" s="575"/>
      <c r="J33" s="575"/>
      <c r="K33" s="575"/>
      <c r="L33" s="575"/>
      <c r="M33" s="575"/>
      <c r="N33" s="575"/>
      <c r="O33" s="583" t="s">
        <v>501</v>
      </c>
      <c r="P33" s="575"/>
      <c r="Q33" s="584"/>
      <c r="R33" s="576"/>
      <c r="S33" s="576"/>
      <c r="T33" s="576"/>
      <c r="U33" s="576"/>
      <c r="V33" s="576"/>
      <c r="W33" s="576"/>
      <c r="X33" s="583" t="s">
        <v>502</v>
      </c>
      <c r="Y33" s="575"/>
      <c r="Z33" s="584"/>
      <c r="AA33" s="583" t="s">
        <v>503</v>
      </c>
      <c r="AB33" s="575"/>
      <c r="AC33" s="584"/>
      <c r="AD33" s="577"/>
      <c r="AE33" s="578"/>
      <c r="AF33" s="579"/>
      <c r="AG33" s="583" t="s">
        <v>504</v>
      </c>
      <c r="AH33" s="575"/>
      <c r="AI33" s="584"/>
      <c r="AM33" s="132"/>
      <c r="AN33" s="132"/>
      <c r="AO33" s="132"/>
      <c r="AP33" s="132"/>
    </row>
    <row r="34" spans="1:42" ht="37.549999999999997" customHeight="1" x14ac:dyDescent="0.4">
      <c r="A34" s="575"/>
      <c r="B34" s="575"/>
      <c r="C34" s="575"/>
      <c r="D34" s="575"/>
      <c r="E34" s="575"/>
      <c r="F34" s="575"/>
      <c r="G34" s="575"/>
      <c r="H34" s="575"/>
      <c r="I34" s="575"/>
      <c r="J34" s="575"/>
      <c r="K34" s="575"/>
      <c r="L34" s="575"/>
      <c r="M34" s="575"/>
      <c r="N34" s="575"/>
      <c r="O34" s="555">
        <f>ROUNDDOWN(SUMIFS($O$16:$O32,$K$16:$K32,"自家用車"),0)*37</f>
        <v>0</v>
      </c>
      <c r="P34" s="556"/>
      <c r="Q34" s="557"/>
      <c r="R34" s="576"/>
      <c r="S34" s="576"/>
      <c r="T34" s="576"/>
      <c r="U34" s="576"/>
      <c r="V34" s="576"/>
      <c r="W34" s="576"/>
      <c r="X34" s="555">
        <f>SUM(X16:Z32)</f>
        <v>0</v>
      </c>
      <c r="Y34" s="556"/>
      <c r="Z34" s="557"/>
      <c r="AA34" s="555">
        <f>SUM(AA16:AC32)</f>
        <v>0</v>
      </c>
      <c r="AB34" s="556"/>
      <c r="AC34" s="557"/>
      <c r="AD34" s="580"/>
      <c r="AE34" s="581"/>
      <c r="AF34" s="582"/>
      <c r="AG34" s="555">
        <f>SUM(AG16:AI32)</f>
        <v>0</v>
      </c>
      <c r="AH34" s="556"/>
      <c r="AI34" s="557"/>
      <c r="AM34" s="132"/>
      <c r="AN34" s="132"/>
      <c r="AO34" s="132"/>
      <c r="AP34" s="132"/>
    </row>
    <row r="35" spans="1:42" ht="14.95" customHeight="1" x14ac:dyDescent="0.4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M35" s="132"/>
      <c r="AN35" s="132"/>
      <c r="AO35" s="132"/>
      <c r="AP35" s="132"/>
    </row>
    <row r="36" spans="1:42" ht="14.95" customHeight="1" x14ac:dyDescent="0.4">
      <c r="A36" s="558" t="s">
        <v>68</v>
      </c>
      <c r="B36" s="559"/>
      <c r="C36" s="559"/>
      <c r="D36" s="560"/>
      <c r="E36" s="677" t="s">
        <v>261</v>
      </c>
      <c r="F36" s="678"/>
      <c r="G36" s="678"/>
      <c r="H36" s="678"/>
      <c r="I36" s="678"/>
      <c r="J36" s="678"/>
      <c r="K36" s="678"/>
      <c r="L36" s="678"/>
      <c r="M36" s="678"/>
      <c r="N36" s="678"/>
      <c r="O36" s="678"/>
      <c r="P36" s="678"/>
      <c r="Q36" s="678"/>
      <c r="R36" s="678"/>
      <c r="S36" s="678"/>
      <c r="T36" s="678"/>
      <c r="U36" s="678"/>
      <c r="V36" s="678"/>
      <c r="W36" s="678"/>
      <c r="X36" s="678"/>
      <c r="Y36" s="678"/>
      <c r="Z36" s="678"/>
      <c r="AA36" s="678"/>
      <c r="AB36" s="678"/>
      <c r="AC36" s="678"/>
      <c r="AD36" s="678"/>
      <c r="AE36" s="678"/>
      <c r="AF36" s="678"/>
      <c r="AG36" s="678"/>
      <c r="AH36" s="678"/>
      <c r="AI36" s="679"/>
      <c r="AM36" s="132"/>
      <c r="AN36" s="132"/>
      <c r="AO36" s="132"/>
      <c r="AP36" s="132"/>
    </row>
    <row r="37" spans="1:42" ht="62.5" customHeight="1" x14ac:dyDescent="0.4">
      <c r="A37" s="561"/>
      <c r="B37" s="562"/>
      <c r="C37" s="562"/>
      <c r="D37" s="563"/>
      <c r="E37" s="564"/>
      <c r="F37" s="565"/>
      <c r="G37" s="565"/>
      <c r="H37" s="565"/>
      <c r="I37" s="565"/>
      <c r="J37" s="565"/>
      <c r="K37" s="565"/>
      <c r="L37" s="565"/>
      <c r="M37" s="565"/>
      <c r="N37" s="565"/>
      <c r="O37" s="565"/>
      <c r="P37" s="565"/>
      <c r="Q37" s="565"/>
      <c r="R37" s="565"/>
      <c r="S37" s="565"/>
      <c r="T37" s="565"/>
      <c r="U37" s="565"/>
      <c r="V37" s="565"/>
      <c r="W37" s="565"/>
      <c r="X37" s="565"/>
      <c r="Y37" s="565"/>
      <c r="Z37" s="565"/>
      <c r="AA37" s="565"/>
      <c r="AB37" s="565"/>
      <c r="AC37" s="565"/>
      <c r="AD37" s="565"/>
      <c r="AE37" s="565"/>
      <c r="AF37" s="565"/>
      <c r="AG37" s="565"/>
      <c r="AH37" s="565"/>
      <c r="AI37" s="566"/>
      <c r="AM37" s="132"/>
      <c r="AN37" s="132"/>
      <c r="AO37" s="132"/>
      <c r="AP37" s="132"/>
    </row>
    <row r="38" spans="1:42" ht="14.95" customHeight="1" x14ac:dyDescent="0.4">
      <c r="A38" s="103" t="s">
        <v>259</v>
      </c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M38" s="132"/>
      <c r="AN38" s="132"/>
      <c r="AO38" s="132"/>
      <c r="AP38" s="132"/>
    </row>
    <row r="39" spans="1:42" ht="14.95" customHeight="1" x14ac:dyDescent="0.4">
      <c r="A39" s="104" t="s">
        <v>650</v>
      </c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M39" s="132"/>
      <c r="AN39" s="132"/>
      <c r="AO39" s="132"/>
      <c r="AP39" s="132"/>
    </row>
    <row r="40" spans="1:42" ht="17.7" x14ac:dyDescent="0.4">
      <c r="AM40" s="132"/>
      <c r="AN40" s="132"/>
      <c r="AO40" s="132"/>
      <c r="AP40" s="132"/>
    </row>
    <row r="41" spans="1:42" ht="17.7" x14ac:dyDescent="0.4">
      <c r="AM41" s="132"/>
      <c r="AN41" s="132"/>
      <c r="AO41" s="132"/>
      <c r="AP41" s="132"/>
    </row>
  </sheetData>
  <mergeCells count="222">
    <mergeCell ref="AG32:AI32"/>
    <mergeCell ref="A33:N34"/>
    <mergeCell ref="O33:Q33"/>
    <mergeCell ref="R33:W34"/>
    <mergeCell ref="X33:Z33"/>
    <mergeCell ref="AA33:AC33"/>
    <mergeCell ref="A36:D37"/>
    <mergeCell ref="E36:AI36"/>
    <mergeCell ref="E37:AI37"/>
    <mergeCell ref="AD33:AF34"/>
    <mergeCell ref="AG33:AI33"/>
    <mergeCell ref="O34:Q34"/>
    <mergeCell ref="X34:Z34"/>
    <mergeCell ref="AA34:AC34"/>
    <mergeCell ref="AG34:AI34"/>
    <mergeCell ref="E32:G32"/>
    <mergeCell ref="H32:J32"/>
    <mergeCell ref="K32:N32"/>
    <mergeCell ref="O32:Q32"/>
    <mergeCell ref="R32:T32"/>
    <mergeCell ref="U32:W32"/>
    <mergeCell ref="X32:Z32"/>
    <mergeCell ref="AA32:AC32"/>
    <mergeCell ref="AD32:AF32"/>
    <mergeCell ref="AG30:AI30"/>
    <mergeCell ref="E31:G31"/>
    <mergeCell ref="H31:J31"/>
    <mergeCell ref="K31:N31"/>
    <mergeCell ref="O31:Q31"/>
    <mergeCell ref="R31:T31"/>
    <mergeCell ref="U31:W31"/>
    <mergeCell ref="X31:Z31"/>
    <mergeCell ref="AA31:AC31"/>
    <mergeCell ref="AD31:AF31"/>
    <mergeCell ref="AG31:AI31"/>
    <mergeCell ref="E30:G30"/>
    <mergeCell ref="H30:J30"/>
    <mergeCell ref="K30:N30"/>
    <mergeCell ref="O30:Q30"/>
    <mergeCell ref="R30:T30"/>
    <mergeCell ref="U30:W30"/>
    <mergeCell ref="X30:Z30"/>
    <mergeCell ref="AA30:AC30"/>
    <mergeCell ref="AD30:AF30"/>
    <mergeCell ref="AG28:AI28"/>
    <mergeCell ref="E29:G29"/>
    <mergeCell ref="H29:J29"/>
    <mergeCell ref="K29:N29"/>
    <mergeCell ref="O29:Q29"/>
    <mergeCell ref="R29:T29"/>
    <mergeCell ref="U29:W29"/>
    <mergeCell ref="X29:Z29"/>
    <mergeCell ref="AA29:AC29"/>
    <mergeCell ref="AD29:AF29"/>
    <mergeCell ref="AG29:AI29"/>
    <mergeCell ref="E28:G28"/>
    <mergeCell ref="H28:J28"/>
    <mergeCell ref="K28:N28"/>
    <mergeCell ref="O28:Q28"/>
    <mergeCell ref="R28:T28"/>
    <mergeCell ref="U28:W28"/>
    <mergeCell ref="X28:Z28"/>
    <mergeCell ref="AA28:AC28"/>
    <mergeCell ref="AD28:AF28"/>
    <mergeCell ref="AG26:AI26"/>
    <mergeCell ref="E27:G27"/>
    <mergeCell ref="H27:J27"/>
    <mergeCell ref="K27:N27"/>
    <mergeCell ref="O27:Q27"/>
    <mergeCell ref="R27:T27"/>
    <mergeCell ref="U27:W27"/>
    <mergeCell ref="X27:Z27"/>
    <mergeCell ref="AA27:AC27"/>
    <mergeCell ref="AD27:AF27"/>
    <mergeCell ref="AG27:AI27"/>
    <mergeCell ref="E26:G26"/>
    <mergeCell ref="H26:J26"/>
    <mergeCell ref="K26:N26"/>
    <mergeCell ref="O26:Q26"/>
    <mergeCell ref="R26:T26"/>
    <mergeCell ref="U26:W26"/>
    <mergeCell ref="X26:Z26"/>
    <mergeCell ref="AA26:AC26"/>
    <mergeCell ref="AD26:AF26"/>
    <mergeCell ref="AG24:AI24"/>
    <mergeCell ref="E25:G25"/>
    <mergeCell ref="H25:J25"/>
    <mergeCell ref="K25:N25"/>
    <mergeCell ref="O25:Q25"/>
    <mergeCell ref="R25:T25"/>
    <mergeCell ref="U25:W25"/>
    <mergeCell ref="X25:Z25"/>
    <mergeCell ref="AA25:AC25"/>
    <mergeCell ref="AD25:AF25"/>
    <mergeCell ref="AG25:AI25"/>
    <mergeCell ref="E24:G24"/>
    <mergeCell ref="H24:J24"/>
    <mergeCell ref="K24:N24"/>
    <mergeCell ref="O24:Q24"/>
    <mergeCell ref="R24:T24"/>
    <mergeCell ref="U24:W24"/>
    <mergeCell ref="X24:Z24"/>
    <mergeCell ref="AA24:AC24"/>
    <mergeCell ref="AD24:AF24"/>
    <mergeCell ref="AG22:AI22"/>
    <mergeCell ref="E23:G23"/>
    <mergeCell ref="H23:J23"/>
    <mergeCell ref="K23:N23"/>
    <mergeCell ref="O23:Q23"/>
    <mergeCell ref="R23:T23"/>
    <mergeCell ref="U23:W23"/>
    <mergeCell ref="X23:Z23"/>
    <mergeCell ref="AA23:AC23"/>
    <mergeCell ref="AD23:AF23"/>
    <mergeCell ref="AG23:AI23"/>
    <mergeCell ref="E22:G22"/>
    <mergeCell ref="H22:J22"/>
    <mergeCell ref="K22:N22"/>
    <mergeCell ref="O22:Q22"/>
    <mergeCell ref="R22:T22"/>
    <mergeCell ref="U22:W22"/>
    <mergeCell ref="X22:Z22"/>
    <mergeCell ref="AA22:AC22"/>
    <mergeCell ref="AD22:AF22"/>
    <mergeCell ref="AG20:AI20"/>
    <mergeCell ref="E21:G21"/>
    <mergeCell ref="H21:J21"/>
    <mergeCell ref="K21:N21"/>
    <mergeCell ref="O21:Q21"/>
    <mergeCell ref="R21:T21"/>
    <mergeCell ref="U21:W21"/>
    <mergeCell ref="X21:Z21"/>
    <mergeCell ref="AA21:AC21"/>
    <mergeCell ref="AD21:AF21"/>
    <mergeCell ref="AG21:AI21"/>
    <mergeCell ref="E20:G20"/>
    <mergeCell ref="H20:J20"/>
    <mergeCell ref="K20:N20"/>
    <mergeCell ref="O20:Q20"/>
    <mergeCell ref="R20:T20"/>
    <mergeCell ref="U20:W20"/>
    <mergeCell ref="X20:Z20"/>
    <mergeCell ref="AA20:AC20"/>
    <mergeCell ref="AD20:AF20"/>
    <mergeCell ref="AG18:AI18"/>
    <mergeCell ref="E19:G19"/>
    <mergeCell ref="H19:J19"/>
    <mergeCell ref="K19:N19"/>
    <mergeCell ref="O19:Q19"/>
    <mergeCell ref="R19:T19"/>
    <mergeCell ref="U19:W19"/>
    <mergeCell ref="X19:Z19"/>
    <mergeCell ref="AA19:AC19"/>
    <mergeCell ref="AD19:AF19"/>
    <mergeCell ref="AG19:AI19"/>
    <mergeCell ref="E18:G18"/>
    <mergeCell ref="H18:J18"/>
    <mergeCell ref="K18:N18"/>
    <mergeCell ref="O18:Q18"/>
    <mergeCell ref="R18:T18"/>
    <mergeCell ref="U18:W18"/>
    <mergeCell ref="X18:Z18"/>
    <mergeCell ref="AA18:AC18"/>
    <mergeCell ref="AD18:AF18"/>
    <mergeCell ref="AG16:AI16"/>
    <mergeCell ref="E17:G17"/>
    <mergeCell ref="H17:J17"/>
    <mergeCell ref="K17:N17"/>
    <mergeCell ref="O17:Q17"/>
    <mergeCell ref="R17:T17"/>
    <mergeCell ref="U17:W17"/>
    <mergeCell ref="X17:Z17"/>
    <mergeCell ref="AA17:AC17"/>
    <mergeCell ref="AD17:AF17"/>
    <mergeCell ref="AG17:AI17"/>
    <mergeCell ref="E16:G16"/>
    <mergeCell ref="H16:J16"/>
    <mergeCell ref="K16:N16"/>
    <mergeCell ref="O16:Q16"/>
    <mergeCell ref="R16:T16"/>
    <mergeCell ref="U16:W16"/>
    <mergeCell ref="X16:Z16"/>
    <mergeCell ref="AA16:AC16"/>
    <mergeCell ref="AD16:AF16"/>
    <mergeCell ref="A11:D11"/>
    <mergeCell ref="E11:M11"/>
    <mergeCell ref="P11:AI13"/>
    <mergeCell ref="A14:D15"/>
    <mergeCell ref="E14:J14"/>
    <mergeCell ref="K14:N15"/>
    <mergeCell ref="O14:Q15"/>
    <mergeCell ref="R14:T15"/>
    <mergeCell ref="U14:W15"/>
    <mergeCell ref="X14:Z15"/>
    <mergeCell ref="AA14:AC15"/>
    <mergeCell ref="AD14:AF15"/>
    <mergeCell ref="AG14:AI15"/>
    <mergeCell ref="E15:G15"/>
    <mergeCell ref="H15:J15"/>
    <mergeCell ref="A5:E5"/>
    <mergeCell ref="F5:T5"/>
    <mergeCell ref="A6:E6"/>
    <mergeCell ref="F6:T6"/>
    <mergeCell ref="A7:B9"/>
    <mergeCell ref="C7:E7"/>
    <mergeCell ref="F7:T7"/>
    <mergeCell ref="A1:C1"/>
    <mergeCell ref="D1:AF2"/>
    <mergeCell ref="A4:E4"/>
    <mergeCell ref="F4:J4"/>
    <mergeCell ref="K4:O4"/>
    <mergeCell ref="P4:T4"/>
    <mergeCell ref="U7:Y7"/>
    <mergeCell ref="Z7:AI7"/>
    <mergeCell ref="C8:E8"/>
    <mergeCell ref="F8:T8"/>
    <mergeCell ref="U8:Y9"/>
    <mergeCell ref="Z8:AI8"/>
    <mergeCell ref="C9:E9"/>
    <mergeCell ref="F9:Q9"/>
    <mergeCell ref="R9:T9"/>
    <mergeCell ref="Z9:AI9"/>
  </mergeCells>
  <phoneticPr fontId="3"/>
  <conditionalFormatting sqref="A16">
    <cfRule type="containsBlanks" dxfId="18" priority="4" stopIfTrue="1">
      <formula>LEN(TRIM(A16))=0</formula>
    </cfRule>
  </conditionalFormatting>
  <conditionalFormatting sqref="E16:J32 F8:F9">
    <cfRule type="containsBlanks" dxfId="17" priority="6" stopIfTrue="1">
      <formula>LEN(TRIM(E8))=0</formula>
    </cfRule>
  </conditionalFormatting>
  <conditionalFormatting sqref="AD16:AF32">
    <cfRule type="containsBlanks" dxfId="16" priority="9" stopIfTrue="1">
      <formula>LEN(TRIM(AD16))=0</formula>
    </cfRule>
  </conditionalFormatting>
  <conditionalFormatting sqref="K16:N32">
    <cfRule type="containsBlanks" dxfId="15" priority="11" stopIfTrue="1">
      <formula>LEN(TRIM(K16))=0</formula>
    </cfRule>
  </conditionalFormatting>
  <conditionalFormatting sqref="E37:AI37">
    <cfRule type="containsBlanks" dxfId="14" priority="12" stopIfTrue="1">
      <formula>LEN(TRIM(E37))=0</formula>
    </cfRule>
  </conditionalFormatting>
  <conditionalFormatting sqref="Z7:AI7">
    <cfRule type="containsBlanks" dxfId="13" priority="13" stopIfTrue="1">
      <formula>LEN(TRIM(Z7))=0</formula>
    </cfRule>
  </conditionalFormatting>
  <conditionalFormatting sqref="R9:T9">
    <cfRule type="containsBlanks" dxfId="12" priority="16" stopIfTrue="1">
      <formula>LEN(TRIM(R9))=0</formula>
    </cfRule>
  </conditionalFormatting>
  <conditionalFormatting sqref="F6:T6">
    <cfRule type="containsBlanks" dxfId="11" priority="17" stopIfTrue="1">
      <formula>LEN(TRIM(F6))=0</formula>
    </cfRule>
  </conditionalFormatting>
  <conditionalFormatting sqref="A17:A32">
    <cfRule type="containsBlanks" dxfId="10" priority="2" stopIfTrue="1">
      <formula>LEN(TRIM(A17))=0</formula>
    </cfRule>
  </conditionalFormatting>
  <conditionalFormatting sqref="F7">
    <cfRule type="containsBlanks" dxfId="9" priority="15" stopIfTrue="1">
      <formula>LEN(TRIM(F7))=0</formula>
    </cfRule>
  </conditionalFormatting>
  <conditionalFormatting sqref="O16:W32">
    <cfRule type="containsBlanks" dxfId="8" priority="7" stopIfTrue="1">
      <formula>LEN(TRIM(O16))=0</formula>
    </cfRule>
  </conditionalFormatting>
  <conditionalFormatting sqref="AA16:AC32">
    <cfRule type="containsBlanks" dxfId="7" priority="8" stopIfTrue="1">
      <formula>LEN(TRIM(AA16))=0</formula>
    </cfRule>
  </conditionalFormatting>
  <conditionalFormatting sqref="AG16:AI32">
    <cfRule type="containsBlanks" dxfId="6" priority="10" stopIfTrue="1">
      <formula>LEN(TRIM(AG16))=0</formula>
    </cfRule>
  </conditionalFormatting>
  <conditionalFormatting sqref="C16">
    <cfRule type="containsBlanks" dxfId="5" priority="5" stopIfTrue="1">
      <formula>LEN(TRIM(C16))=0</formula>
    </cfRule>
  </conditionalFormatting>
  <conditionalFormatting sqref="C17:C32">
    <cfRule type="containsBlanks" dxfId="4" priority="3" stopIfTrue="1">
      <formula>LEN(TRIM(C17))=0</formula>
    </cfRule>
  </conditionalFormatting>
  <conditionalFormatting sqref="Z9">
    <cfRule type="containsBlanks" dxfId="3" priority="1" stopIfTrue="1">
      <formula>LEN(TRIM(Z9))=0</formula>
    </cfRule>
  </conditionalFormatting>
  <conditionalFormatting sqref="Z9">
    <cfRule type="containsBlanks" dxfId="2" priority="14" stopIfTrue="1">
      <formula>LEN(TRIM(Z9))=0</formula>
    </cfRule>
  </conditionalFormatting>
  <dataValidations count="11">
    <dataValidation type="list" allowBlank="1" sqref="K16:K32">
      <formula1>INDIRECT("交通機関名")</formula1>
    </dataValidation>
    <dataValidation type="list" allowBlank="1" showInputMessage="1" sqref="AG16:AG32">
      <formula1>"9800,10900"</formula1>
    </dataValidation>
    <dataValidation type="list" allowBlank="1" showInputMessage="1" showErrorMessage="1" errorTitle="確認" error="旅費基準をご確認ください" sqref="AA16:AA32">
      <formula1>"1100"</formula1>
    </dataValidation>
    <dataValidation type="decimal" imeMode="halfAlpha" allowBlank="1" showInputMessage="1" showErrorMessage="1" sqref="U16:U32 R16:R32">
      <formula1>0</formula1>
      <formula2>99999999</formula2>
    </dataValidation>
    <dataValidation type="list" allowBlank="1" showInputMessage="1" showErrorMessage="1" sqref="G10:S10 F6">
      <formula1>被派遣者</formula1>
    </dataValidation>
    <dataValidation type="decimal" imeMode="halfAlpha" allowBlank="1" showInputMessage="1" showErrorMessage="1" promptTitle="距離の入力について" prompt="入力時は、「km」等は入力せず、数字のみ入力してください。_x000a_※数字のみ入力すると、自動で「km」と標記されます。" sqref="O16:O32">
      <formula1>0</formula1>
      <formula2>99999999</formula2>
    </dataValidation>
    <dataValidation type="list" allowBlank="1" showInputMessage="1" showErrorMessage="1" sqref="R9">
      <formula1>"駅,停留所"</formula1>
    </dataValidation>
    <dataValidation type="list" allowBlank="1" showInputMessage="1" showErrorMessage="1" sqref="A16:A32">
      <formula1>月</formula1>
    </dataValidation>
    <dataValidation type="list" allowBlank="1" showInputMessage="1" showErrorMessage="1" sqref="C16:C32">
      <formula1>日</formula1>
    </dataValidation>
    <dataValidation type="list" allowBlank="1" showInputMessage="1" showErrorMessage="1" sqref="Z7:AI7">
      <formula1>"あり,なし"</formula1>
    </dataValidation>
    <dataValidation type="list" allowBlank="1" sqref="F7">
      <formula1>移動拠点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colBreaks count="1" manualBreakCount="1">
    <brk id="4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21</vt:i4>
      </vt:variant>
      <vt:variant>
        <vt:lpstr>名前付き一覧</vt:lpstr>
      </vt:variant>
      <vt:variant>
        <vt:i4>48</vt:i4>
      </vt:variant>
    </vt:vector>
  </HeadingPairs>
  <TitlesOfParts>
    <vt:vector size="69" baseType="lpstr">
      <vt:lpstr>派遣集約用</vt:lpstr>
      <vt:lpstr>選択肢</vt:lpstr>
      <vt:lpstr>【様式１】応募校調書</vt:lpstr>
      <vt:lpstr>【様式２】被派遣者略歴表</vt:lpstr>
      <vt:lpstr>【様式３】実施希望調書【様式４】経費計画書</vt:lpstr>
      <vt:lpstr>【様式５】旅費計算書①</vt:lpstr>
      <vt:lpstr>【様式５】旅費計算書②</vt:lpstr>
      <vt:lpstr>【様式５】旅費計算書③</vt:lpstr>
      <vt:lpstr>【様式５】旅費計算書④</vt:lpstr>
      <vt:lpstr>【様式５】旅費計算書⑤</vt:lpstr>
      <vt:lpstr>【様式５】旅費計算書⑥</vt:lpstr>
      <vt:lpstr>【様式５】旅費計算書⑦</vt:lpstr>
      <vt:lpstr>【様式５】旅費計算書⑧</vt:lpstr>
      <vt:lpstr>【様式５】旅費計算書⑨</vt:lpstr>
      <vt:lpstr>【様式５】旅費計算書⑩</vt:lpstr>
      <vt:lpstr>【様式５】旅費計算書⑪</vt:lpstr>
      <vt:lpstr>【様式５】旅費計算書⑫</vt:lpstr>
      <vt:lpstr>【様式５】旅費計算書⑬</vt:lpstr>
      <vt:lpstr>【様式５】旅費計算書⑭</vt:lpstr>
      <vt:lpstr>【様式５】旅費計算書⑮</vt:lpstr>
      <vt:lpstr>【様式５】旅費計算書⑯</vt:lpstr>
      <vt:lpstr>【様式１】応募校調書!Print_Area</vt:lpstr>
      <vt:lpstr>【様式２】被派遣者略歴表!Print_Area</vt:lpstr>
      <vt:lpstr>【様式３】実施希望調書【様式４】経費計画書!Print_Area</vt:lpstr>
      <vt:lpstr>【様式５】旅費計算書①!Print_Area</vt:lpstr>
      <vt:lpstr>【様式５】旅費計算書②!Print_Area</vt:lpstr>
      <vt:lpstr>【様式５】旅費計算書③!Print_Area</vt:lpstr>
      <vt:lpstr>【様式５】旅費計算書④!Print_Area</vt:lpstr>
      <vt:lpstr>【様式５】旅費計算書⑤!Print_Area</vt:lpstr>
      <vt:lpstr>【様式５】旅費計算書⑥!Print_Area</vt:lpstr>
      <vt:lpstr>【様式５】旅費計算書⑦!Print_Area</vt:lpstr>
      <vt:lpstr>【様式５】旅費計算書⑧!Print_Area</vt:lpstr>
      <vt:lpstr>【様式５】旅費計算書⑨!Print_Area</vt:lpstr>
      <vt:lpstr>【様式５】旅費計算書⑩!Print_Area</vt:lpstr>
      <vt:lpstr>【様式５】旅費計算書⑪!Print_Area</vt:lpstr>
      <vt:lpstr>【様式５】旅費計算書⑫!Print_Area</vt:lpstr>
      <vt:lpstr>【様式５】旅費計算書⑬!Print_Area</vt:lpstr>
      <vt:lpstr>【様式５】旅費計算書⑭!Print_Area</vt:lpstr>
      <vt:lpstr>【様式５】旅費計算書⑮!Print_Area</vt:lpstr>
      <vt:lpstr>【様式５】旅費計算書⑯!Print_Area</vt:lpstr>
      <vt:lpstr>【様式３】実施希望調書【様式４】経費計画書!Print_Titles</vt:lpstr>
      <vt:lpstr>その他</vt:lpstr>
      <vt:lpstr>メディア芸術</vt:lpstr>
      <vt:lpstr>移動拠点</vt:lpstr>
      <vt:lpstr>演劇</vt:lpstr>
      <vt:lpstr>音楽</vt:lpstr>
      <vt:lpstr>会場</vt:lpstr>
      <vt:lpstr>学級単位</vt:lpstr>
      <vt:lpstr>学年単位</vt:lpstr>
      <vt:lpstr>許諾が必要</vt:lpstr>
      <vt:lpstr>教科</vt:lpstr>
      <vt:lpstr>教科の位置付け</vt:lpstr>
      <vt:lpstr>月</vt:lpstr>
      <vt:lpstr>交通機関名</vt:lpstr>
      <vt:lpstr>講師関係</vt:lpstr>
      <vt:lpstr>諸雑費</vt:lpstr>
      <vt:lpstr>生活文化</vt:lpstr>
      <vt:lpstr>生徒単位</vt:lpstr>
      <vt:lpstr>大項目</vt:lpstr>
      <vt:lpstr>大衆芸能</vt:lpstr>
      <vt:lpstr>著作権</vt:lpstr>
      <vt:lpstr>伝統芸能</vt:lpstr>
      <vt:lpstr>都道府県1</vt:lpstr>
      <vt:lpstr>日</vt:lpstr>
      <vt:lpstr>被派遣者</vt:lpstr>
      <vt:lpstr>美術</vt:lpstr>
      <vt:lpstr>舞踊</vt:lpstr>
      <vt:lpstr>文学</vt:lpstr>
      <vt:lpstr>補助者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kodomo016</dc:creator>
  <cp:lastModifiedBy>019106</cp:lastModifiedBy>
  <cp:lastPrinted>2023-11-08T03:52:07Z</cp:lastPrinted>
  <dcterms:created xsi:type="dcterms:W3CDTF">2022-08-12T00:59:42Z</dcterms:created>
  <dcterms:modified xsi:type="dcterms:W3CDTF">2024-08-30T03:49:15Z</dcterms:modified>
</cp:coreProperties>
</file>