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s="1"/>
  <c r="L2" i="3"/>
  <c r="E2" i="15" s="1"/>
  <c r="J2" i="3"/>
  <c r="D2" i="15" s="1"/>
</calcChain>
</file>

<file path=xl/sharedStrings.xml><?xml version="1.0" encoding="utf-8"?>
<sst xmlns="http://schemas.openxmlformats.org/spreadsheetml/2006/main" count="1354" uniqueCount="598">
  <si>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</si>
  <si>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</si>
  <si>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</si>
  <si>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</si>
  <si>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</si>
  <si>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</si>
  <si>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</si>
  <si>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</si>
  <si>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</si>
  <si>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</si>
  <si>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</si>
  <si>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</si>
  <si>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</si>
  <si>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</si>
  <si>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</si>
  <si>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</si>
  <si>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</si>
  <si>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</si>
  <si>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</si>
  <si>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</si>
  <si>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</si>
  <si>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</si>
  <si>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</si>
  <si>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</si>
  <si>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</si>
  <si>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</si>
  <si>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</si>
  <si>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</si>
  <si>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</si>
  <si>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</si>
  <si>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</si>
  <si>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</si>
  <si>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</si>
  <si>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</si>
  <si>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</si>
  <si>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</si>
  <si>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</si>
  <si>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</si>
  <si>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</si>
  <si>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</si>
  <si>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</si>
  <si>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</si>
  <si>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</si>
  <si>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</si>
  <si>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</si>
  <si>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</si>
  <si>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</si>
  <si>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</si>
  <si>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</si>
  <si>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</si>
  <si>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</si>
  <si>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</si>
  <si>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</si>
  <si>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</si>
  <si>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</si>
  <si>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</si>
  <si>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</si>
  <si>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</si>
  <si>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</si>
  <si>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</si>
  <si>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</si>
  <si>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</si>
  <si>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</si>
  <si>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</si>
  <si>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</si>
  <si>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</si>
  <si>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</si>
  <si>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</si>
  <si>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</si>
  <si>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</si>
  <si>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</si>
  <si>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</si>
  <si>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</si>
  <si>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</si>
  <si>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</si>
  <si>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</si>
  <si>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</si>
  <si>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</si>
  <si>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</si>
  <si>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</si>
  <si>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</si>
  <si>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</si>
  <si>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</si>
  <si>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</si>
  <si>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</si>
  <si>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</si>
  <si>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</si>
  <si>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</si>
  <si>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</si>
  <si>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</si>
  <si>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</si>
  <si>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</si>
  <si>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</si>
  <si>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</si>
  <si>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</si>
  <si>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</si>
  <si>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</si>
  <si>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</si>
  <si>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</si>
  <si>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</si>
  <si>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</si>
  <si>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</si>
  <si>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</si>
  <si>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</si>
  <si>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</si>
  <si>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</si>
  <si>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</si>
  <si>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</si>
  <si>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</si>
  <si>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</si>
  <si>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</si>
  <si>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</si>
  <si>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</si>
  <si>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</si>
  <si>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</si>
  <si>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</si>
  <si>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</si>
  <si>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</si>
  <si>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</si>
  <si>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</si>
  <si>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</si>
  <si>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</si>
  <si>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</si>
  <si>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</si>
  <si>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</si>
  <si>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</si>
  <si>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</si>
  <si>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</si>
  <si>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</si>
  <si>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</si>
  <si>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</si>
  <si>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</si>
  <si>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</si>
  <si>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</si>
  <si>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</si>
  <si>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</si>
  <si>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</si>
  <si>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</si>
  <si>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</si>
  <si>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</si>
  <si>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</si>
  <si>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</si>
  <si>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</si>
  <si>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</si>
  <si>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</si>
  <si>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</si>
  <si>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</si>
  <si>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</si>
  <si>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</si>
  <si>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</si>
  <si>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</si>
  <si>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</si>
  <si>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</si>
  <si>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</si>
  <si>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</si>
  <si>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</si>
  <si>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</si>
  <si>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</si>
  <si>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</si>
  <si>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</si>
  <si>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</si>
  <si>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</si>
  <si>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</si>
  <si>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</si>
  <si>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</si>
  <si>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</si>
  <si>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</si>
  <si>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</si>
  <si>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</si>
  <si>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</si>
  <si>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</si>
  <si>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</si>
  <si>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</si>
  <si>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</si>
  <si>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</si>
  <si>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</si>
  <si>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</si>
  <si>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</si>
  <si>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</si>
  <si>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</si>
  <si>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</si>
  <si>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</si>
  <si>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</si>
  <si>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</si>
  <si>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</si>
  <si>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</si>
  <si>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</si>
  <si>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</si>
  <si>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</si>
  <si>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</si>
  <si>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</si>
  <si>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</si>
  <si>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</si>
  <si>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</si>
  <si>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</si>
  <si>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</si>
  <si>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</si>
  <si>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</si>
  <si>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</si>
  <si>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</si>
  <si>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</si>
  <si>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</si>
  <si>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</si>
  <si>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</si>
  <si>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</si>
  <si>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</si>
  <si>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</si>
  <si>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</si>
  <si>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</si>
  <si>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</si>
  <si>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</si>
  <si>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</si>
  <si>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</si>
  <si>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</si>
  <si>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</si>
  <si>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</si>
  <si>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</si>
  <si>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</si>
  <si>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</si>
  <si>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</si>
  <si>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</si>
  <si>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</si>
  <si>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</si>
  <si>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</si>
  <si>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</si>
  <si>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</si>
  <si>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</si>
  <si>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</si>
  <si>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</si>
  <si>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</si>
  <si>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</si>
  <si>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</si>
  <si>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</si>
  <si>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</si>
  <si>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</si>
  <si>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</si>
  <si>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</si>
  <si>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</si>
  <si>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</si>
  <si>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</si>
  <si>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</si>
  <si>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</si>
  <si>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</si>
  <si>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</si>
  <si>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</si>
  <si>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</si>
  <si>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</si>
  <si>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</si>
  <si>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</si>
  <si>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</si>
  <si>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</si>
  <si>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</si>
  <si>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</si>
  <si>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</si>
  <si>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</si>
  <si>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</si>
  <si>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</si>
  <si>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</si>
  <si>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</si>
  <si>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</si>
  <si>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</si>
  <si>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</si>
  <si>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</si>
  <si>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</si>
  <si>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</si>
  <si>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</si>
  <si>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</si>
  <si>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</si>
  <si>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</si>
  <si>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</si>
  <si>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</si>
  <si>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</si>
  <si>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</si>
  <si>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</si>
  <si>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</si>
  <si>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</si>
  <si>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</si>
  <si>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</si>
  <si>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</si>
  <si>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</si>
  <si>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</si>
  <si>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</si>
  <si>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</si>
  <si>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</si>
  <si>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</si>
  <si>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</si>
  <si>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</si>
  <si>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</si>
  <si>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</si>
  <si>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</si>
  <si>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</si>
  <si>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</si>
  <si>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</si>
  <si>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</si>
  <si>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</si>
  <si>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</si>
  <si>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</si>
  <si>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</si>
  <si>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</si>
  <si>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</si>
  <si>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</si>
  <si>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</si>
  <si>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</si>
  <si>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</si>
  <si>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</si>
  <si>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</si>
  <si>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</si>
  <si>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</si>
  <si>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</si>
  <si>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</si>
  <si>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</si>
  <si>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</si>
  <si>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</si>
  <si>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</si>
  <si>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</si>
  <si>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</si>
  <si>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</si>
  <si>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</si>
  <si>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</si>
  <si>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</si>
  <si>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</si>
  <si>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</si>
  <si>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</si>
  <si>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</si>
  <si>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</si>
  <si>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</si>
  <si>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</si>
  <si>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</si>
  <si>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</si>
  <si>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</si>
  <si>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</si>
  <si>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</si>
  <si>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</si>
  <si>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</si>
  <si>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</si>
  <si>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</si>
  <si>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</si>
  <si>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</si>
  <si>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</si>
  <si>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</si>
  <si>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</si>
  <si>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</si>
  <si>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</si>
  <si>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</si>
  <si>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</si>
  <si>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</si>
  <si>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</si>
  <si>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</si>
  <si>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</si>
  <si>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</si>
  <si>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</si>
  <si>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</si>
  <si>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</si>
  <si>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</si>
  <si>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</si>
  <si>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</si>
  <si>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</si>
  <si>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</si>
  <si>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</si>
  <si>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</si>
  <si>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</si>
  <si>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</si>
  <si>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</si>
  <si>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</si>
  <si>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</si>
  <si>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</si>
  <si>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</si>
  <si>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</si>
  <si>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</si>
  <si>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</si>
  <si>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</si>
  <si>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</si>
  <si>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</si>
  <si>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</si>
  <si>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</si>
  <si>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</si>
  <si>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</si>
  <si>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</si>
  <si>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</si>
  <si>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</si>
  <si>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</si>
  <si>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</si>
  <si>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</si>
  <si>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</si>
  <si>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</si>
  <si>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</si>
  <si>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</si>
  <si>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</si>
  <si>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</si>
  <si>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</si>
  <si>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</si>
  <si>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</si>
  <si>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</si>
  <si>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</si>
  <si>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</si>
  <si>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</si>
  <si>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</si>
  <si>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</si>
  <si>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</si>
  <si>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</si>
  <si>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</si>
  <si>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</si>
  <si>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</si>
  <si>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</si>
  <si>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</si>
  <si>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</si>
  <si>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</si>
  <si>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</si>
  <si>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</si>
  <si>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</si>
  <si>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</si>
  <si>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</si>
  <si>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</si>
  <si>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</si>
  <si>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</si>
  <si>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</si>
  <si>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</si>
  <si>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</si>
  <si>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</si>
  <si>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</si>
  <si>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</si>
  <si>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</si>
  <si>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</si>
  <si>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</si>
  <si>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</si>
  <si>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</si>
  <si>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</si>
  <si>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</si>
  <si>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</si>
  <si>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</si>
  <si>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</si>
  <si>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</si>
  <si>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</si>
  <si>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</si>
  <si>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</si>
  <si>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</si>
  <si>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</si>
  <si>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</si>
  <si>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</si>
  <si>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</si>
  <si>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</si>
  <si>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</si>
  <si>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</si>
  <si>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</si>
  <si>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</si>
  <si>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</si>
  <si>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</si>
  <si>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</si>
  <si>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</si>
  <si>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</si>
  <si>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</si>
  <si>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</si>
  <si>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</si>
  <si>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</si>
  <si>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</si>
  <si>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</si>
  <si>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</si>
  <si>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</si>
  <si>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</si>
  <si>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</si>
  <si>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</si>
  <si>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</si>
  <si>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</si>
  <si>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</si>
  <si>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</si>
  <si>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</si>
  <si>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</si>
  <si>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</si>
  <si>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</si>
  <si>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</si>
  <si>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</si>
  <si>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</si>
  <si>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</si>
  <si>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</si>
  <si>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</si>
  <si>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</si>
  <si>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</si>
  <si>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</si>
  <si>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</si>
  <si>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</si>
  <si>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</si>
  <si>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</si>
  <si>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</si>
  <si>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</si>
  <si>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</si>
  <si>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</si>
  <si>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</si>
  <si>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</si>
  <si>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</si>
  <si>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</si>
  <si>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</si>
  <si>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</si>
  <si>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</si>
  <si>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</si>
  <si>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</si>
  <si>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</si>
  <si>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</si>
  <si>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</si>
  <si>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</si>
  <si>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</si>
  <si>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</si>
  <si>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</si>
  <si>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</si>
  <si>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</si>
  <si>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</si>
  <si>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</si>
  <si>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</si>
  <si>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</si>
  <si>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</si>
  <si>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</si>
  <si>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</si>
  <si>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</si>
  <si>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</si>
  <si>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</si>
  <si>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</si>
  <si>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</si>
  <si>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</si>
  <si>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</si>
  <si>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</si>
  <si>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</si>
  <si>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</si>
  <si>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</si>
  <si>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</si>
  <si>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</si>
  <si>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</si>
  <si>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</si>
  <si>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</si>
  <si>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</si>
  <si>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</si>
  <si>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</si>
  <si>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</si>
  <si>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</si>
  <si>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</si>
  <si>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</si>
  <si>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</si>
  <si>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</si>
  <si>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</si>
  <si>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</si>
  <si>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</si>
  <si>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</si>
  <si>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</si>
  <si>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</si>
  <si>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</si>
  <si>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</si>
  <si>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</si>
  <si>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</si>
  <si>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</si>
  <si>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</si>
  <si>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</si>
  <si>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</si>
  <si>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</si>
  <si>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</si>
  <si>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</si>
  <si>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</si>
  <si>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</si>
  <si>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</si>
  <si>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</si>
  <si>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</si>
  <si>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</si>
  <si>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</si>
  <si>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</si>
  <si>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</si>
  <si>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</si>
  <si>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</si>
  <si>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</si>
  <si>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</si>
  <si>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</si>
  <si>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</si>
  <si>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</si>
  <si>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</si>
  <si>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</si>
  <si>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</si>
  <si>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</si>
  <si>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</si>
  <si>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</si>
  <si>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</si>
  <si>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</si>
  <si>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</si>
  <si>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</si>
  <si>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</si>
  <si>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</si>
  <si>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</si>
  <si>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</si>
  <si>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</si>
  <si>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不可</t>
  </si>
  <si>
    <t>不要</t>
  </si>
  <si>
    <t>なくても良い</t>
  </si>
  <si>
    <t>使わない</t>
  </si>
  <si>
    <t>応相談</t>
  </si>
  <si>
    <t>ハイエース</t>
  </si>
  <si>
    <t>要</t>
  </si>
  <si>
    <t>車両での学校入口の経路や学校に入ってからの搬入場所までの経路を求める</t>
    <rPh sb="0" eb="2">
      <t>シャリョウ</t>
    </rPh>
    <rPh sb="4" eb="6">
      <t>ガッコウ</t>
    </rPh>
    <rPh sb="6" eb="8">
      <t>イリグチ</t>
    </rPh>
    <rPh sb="9" eb="11">
      <t>ケイロ</t>
    </rPh>
    <rPh sb="12" eb="14">
      <t>ガッコウ</t>
    </rPh>
    <rPh sb="15" eb="16">
      <t>ハイ</t>
    </rPh>
    <rPh sb="21" eb="25">
      <t>ハンニュウバショ</t>
    </rPh>
    <rPh sb="28" eb="30">
      <t>ケイロ</t>
    </rPh>
    <rPh sb="31" eb="32">
      <t>モト</t>
    </rPh>
    <phoneticPr fontId="1"/>
  </si>
  <si>
    <t>学校の音響を使用したい（マイク1本）</t>
    <rPh sb="0" eb="2">
      <t>ガッコウ</t>
    </rPh>
    <rPh sb="3" eb="5">
      <t>オンキョウ</t>
    </rPh>
    <rPh sb="6" eb="8">
      <t>シヨウ</t>
    </rPh>
    <rPh sb="16" eb="17">
      <t>ホン</t>
    </rPh>
    <phoneticPr fontId="1"/>
  </si>
  <si>
    <t>不問</t>
    <rPh sb="0" eb="2">
      <t>フモン</t>
    </rPh>
    <phoneticPr fontId="1"/>
  </si>
  <si>
    <t>不問</t>
    <rPh sb="0" eb="2">
      <t>フモン</t>
    </rPh>
    <phoneticPr fontId="1"/>
  </si>
  <si>
    <t>マイクスタンド1本（公演中に使用します）</t>
    <rPh sb="8" eb="9">
      <t>ホン</t>
    </rPh>
    <rPh sb="10" eb="12">
      <t>コウエン</t>
    </rPh>
    <rPh sb="12" eb="13">
      <t>チュウ</t>
    </rPh>
    <rPh sb="14" eb="16">
      <t>シヨウ</t>
    </rPh>
    <phoneticPr fontId="1"/>
  </si>
  <si>
    <t>カラーコーン2～４本（公演時の生徒着席目安で使用します）</t>
    <rPh sb="9" eb="10">
      <t>ホン</t>
    </rPh>
    <rPh sb="11" eb="14">
      <t>コウエンジ</t>
    </rPh>
    <rPh sb="15" eb="17">
      <t>セイト</t>
    </rPh>
    <rPh sb="17" eb="19">
      <t>チャクセキ</t>
    </rPh>
    <rPh sb="19" eb="21">
      <t>メヤス</t>
    </rPh>
    <rPh sb="22" eb="24">
      <t>シヨウ</t>
    </rPh>
    <phoneticPr fontId="1"/>
  </si>
  <si>
    <t>舞台上の吊物バトンを使用（垂れ幕を使用します）</t>
    <rPh sb="0" eb="3">
      <t>ブタイジョウ</t>
    </rPh>
    <rPh sb="4" eb="6">
      <t>ツリモノ</t>
    </rPh>
    <rPh sb="10" eb="12">
      <t>シヨウ</t>
    </rPh>
    <rPh sb="13" eb="14">
      <t>タ</t>
    </rPh>
    <rPh sb="15" eb="16">
      <t>マク</t>
    </rPh>
    <rPh sb="17" eb="19">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</si>
</sst>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0" borderId="7" xfId="0" applyFont="1" applyBorder="1" applyAlignment="1">
      <alignment horizontal="left" vertical="center"/>
    </xf>
    <xf numFmtId="0" fontId="21" fillId="0" borderId="9" xfId="0" applyFont="1" applyBorder="1" applyAlignment="1">
      <alignment horizontal="left" vertical="center"/>
    </xf>
    <xf numFmtId="0" fontId="21" fillId="0" borderId="8"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24189</xdr:rowOff>
    </xdr:from>
    <xdr:to>
      <xdr:col>11</xdr:col>
      <xdr:colOff>628649</xdr:colOff>
      <xdr:row>94</xdr:row>
      <xdr:rowOff>63240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0"/>
          <a:ext cx="6861406" cy="9833627"/>
          <a:chOff x="362857" y="10982477"/>
          <a:chExt cx="5733143" cy="7095789"/>
        </a:xfrm>
      </xdr:grpSpPr>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59512" y="1233754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635549" y="12359513"/>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651563" y="17781308"/>
            <a:ext cx="1357443" cy="211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chemeClr val="accent5">
                    <a:lumMod val="60000"/>
                    <a:lumOff val="40000"/>
                  </a:schemeClr>
                </a:solidFill>
              </a:rPr>
              <a:t>間口　</a:t>
            </a:r>
            <a:r>
              <a:rPr kumimoji="1" lang="en-US" altLang="ja-JP" sz="1200" b="1">
                <a:solidFill>
                  <a:schemeClr val="accent5">
                    <a:lumMod val="60000"/>
                    <a:lumOff val="40000"/>
                  </a:schemeClr>
                </a:solidFill>
              </a:rPr>
              <a:t>2m×2m</a:t>
            </a:r>
            <a:endParaRPr kumimoji="1" lang="ja-JP" altLang="en-US" sz="1200" b="1">
              <a:solidFill>
                <a:schemeClr val="accent5">
                  <a:lumMod val="60000"/>
                  <a:lumOff val="40000"/>
                </a:schemeClr>
              </a:solidFill>
            </a:endParaRPr>
          </a:p>
        </xdr:txBody>
      </xdr: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736035" y="11013149"/>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grpSp>
    <xdr:clientData/>
  </xdr:twoCellAnchor>
  <xdr:twoCellAnchor>
    <xdr:from>
      <xdr:col>4</xdr:col>
      <xdr:colOff>4101</xdr:colOff>
      <xdr:row>55</xdr:row>
      <xdr:rowOff>134788</xdr:rowOff>
    </xdr:from>
    <xdr:to>
      <xdr:col>9</xdr:col>
      <xdr:colOff>646982</xdr:colOff>
      <xdr:row>63</xdr:row>
      <xdr:rowOff>177634</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954030" y="14817665"/>
          <a:ext cx="4165334" cy="187596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楽器・舞台セット設置</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645206</xdr:colOff>
      <xdr:row>62</xdr:row>
      <xdr:rowOff>110732</xdr:rowOff>
    </xdr:from>
    <xdr:to>
      <xdr:col>9</xdr:col>
      <xdr:colOff>602052</xdr:colOff>
      <xdr:row>63</xdr:row>
      <xdr:rowOff>143831</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948154" y="16384105"/>
          <a:ext cx="4126280"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不問</a:t>
            </a:r>
          </a:p>
        </xdr:txBody>
      </xdr:sp>
    </xdr:grpSp>
    <xdr:clientData/>
  </xdr:twoCellAnchor>
  <xdr:twoCellAnchor>
    <xdr:from>
      <xdr:col>8</xdr:col>
      <xdr:colOff>522169</xdr:colOff>
      <xdr:row>55</xdr:row>
      <xdr:rowOff>143773</xdr:rowOff>
    </xdr:from>
    <xdr:to>
      <xdr:col>9</xdr:col>
      <xdr:colOff>606837</xdr:colOff>
      <xdr:row>63</xdr:row>
      <xdr:rowOff>145142</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347570" y="14826650"/>
          <a:ext cx="731649" cy="1834483"/>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89015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不問</a:t>
            </a:r>
          </a:p>
        </xdr:txBody>
      </xdr:sp>
    </xdr:grpSp>
    <xdr:clientData/>
  </xdr:twoCellAnchor>
  <xdr:twoCellAnchor>
    <xdr:from>
      <xdr:col>3</xdr:col>
      <xdr:colOff>315428</xdr:colOff>
      <xdr:row>70</xdr:row>
      <xdr:rowOff>52176</xdr:rowOff>
    </xdr:from>
    <xdr:to>
      <xdr:col>10</xdr:col>
      <xdr:colOff>312706</xdr:colOff>
      <xdr:row>93</xdr:row>
      <xdr:rowOff>17972</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618376" y="18266492"/>
          <a:ext cx="4903552" cy="554600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4</xdr:col>
      <xdr:colOff>381237</xdr:colOff>
      <xdr:row>94</xdr:row>
      <xdr:rowOff>187746</xdr:rowOff>
    </xdr:from>
    <xdr:to>
      <xdr:col>9</xdr:col>
      <xdr:colOff>188702</xdr:colOff>
      <xdr:row>98</xdr:row>
      <xdr:rowOff>98845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331166" y="24440553"/>
          <a:ext cx="3329918" cy="72881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体育館での車両の横づけは</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扉があればどこでも可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6</xdr:col>
      <xdr:colOff>402985</xdr:colOff>
      <xdr:row>64</xdr:row>
      <xdr:rowOff>71371</xdr:rowOff>
    </xdr:from>
    <xdr:to>
      <xdr:col>7</xdr:col>
      <xdr:colOff>470228</xdr:colOff>
      <xdr:row>69</xdr:row>
      <xdr:rowOff>233632</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3826593" y="16829979"/>
          <a:ext cx="732196" cy="1375351"/>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a:t>
            </a:r>
            <a:r>
              <a:rPr kumimoji="1" lang="ja-JP" altLang="en-US" sz="1400" b="1"/>
              <a:t>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526444</xdr:colOff>
      <xdr:row>54</xdr:row>
      <xdr:rowOff>143774</xdr:rowOff>
    </xdr:from>
    <xdr:to>
      <xdr:col>3</xdr:col>
      <xdr:colOff>497534</xdr:colOff>
      <xdr:row>62</xdr:row>
      <xdr:rowOff>144274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787034" y="14602005"/>
          <a:ext cx="1013448" cy="181564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bg2">
                  <a:lumMod val="25000"/>
                </a:schemeClr>
              </a:solidFill>
            </a:rPr>
            <a:t>スペースの確保が必要</a:t>
          </a:r>
          <a:endParaRPr kumimoji="1" lang="en-US" altLang="ja-JP" sz="800">
            <a:solidFill>
              <a:schemeClr val="bg2">
                <a:lumMod val="25000"/>
              </a:schemeClr>
            </a:solidFill>
          </a:endParaRPr>
        </a:p>
        <a:p>
          <a:pPr algn="ctr"/>
          <a:r>
            <a:rPr kumimoji="1" lang="en-US" altLang="ja-JP" sz="800">
              <a:solidFill>
                <a:schemeClr val="bg2">
                  <a:lumMod val="25000"/>
                </a:schemeClr>
              </a:solidFill>
            </a:rPr>
            <a:t>※</a:t>
          </a:r>
          <a:r>
            <a:rPr kumimoji="1" lang="ja-JP" altLang="en-US" sz="800">
              <a:solidFill>
                <a:schemeClr val="bg2">
                  <a:lumMod val="25000"/>
                </a:schemeClr>
              </a:solidFill>
            </a:rPr>
            <a:t>更衣室も兼用する</a:t>
          </a:r>
        </a:p>
      </xdr:txBody>
    </xdr:sp>
    <xdr:clientData/>
  </xdr:twoCellAnchor>
  <xdr:twoCellAnchor>
    <xdr:from>
      <xdr:col>7</xdr:col>
      <xdr:colOff>692527</xdr:colOff>
      <xdr:row>54</xdr:row>
      <xdr:rowOff>89848</xdr:rowOff>
    </xdr:from>
    <xdr:to>
      <xdr:col>20</xdr:col>
      <xdr:colOff>265042</xdr:colOff>
      <xdr:row>55</xdr:row>
      <xdr:rowOff>140919</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4781088" y="14548079"/>
          <a:ext cx="7219473" cy="275717"/>
          <a:chOff x="8724541" y="11108161"/>
          <a:chExt cx="6565155" cy="283181"/>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8724541" y="11108161"/>
            <a:ext cx="741629" cy="28318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吊りバトン</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9</xdr:col>
      <xdr:colOff>572201</xdr:colOff>
      <xdr:row>68</xdr:row>
      <xdr:rowOff>19019</xdr:rowOff>
    </xdr:from>
    <xdr:ext cx="991337" cy="275717"/>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6044583" y="17748099"/>
          <a:ext cx="991337"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カラーコーン</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125224</xdr:colOff>
      <xdr:row>55</xdr:row>
      <xdr:rowOff>187844</xdr:rowOff>
    </xdr:from>
    <xdr:to>
      <xdr:col>9</xdr:col>
      <xdr:colOff>530164</xdr:colOff>
      <xdr:row>55</xdr:row>
      <xdr:rowOff>197689</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2075153" y="14870721"/>
          <a:ext cx="3927393" cy="984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287547</xdr:colOff>
      <xdr:row>93</xdr:row>
      <xdr:rowOff>364663</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8734245" y="2415919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18</xdr:col>
      <xdr:colOff>363701</xdr:colOff>
      <xdr:row>90</xdr:row>
      <xdr:rowOff>42570</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1002946" y="23109245"/>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63</xdr:row>
      <xdr:rowOff>71886</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46530" y="14244791"/>
          <a:ext cx="226971" cy="234308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63</xdr:row>
      <xdr:rowOff>206673</xdr:rowOff>
    </xdr:from>
    <xdr:to>
      <xdr:col>1</xdr:col>
      <xdr:colOff>269575</xdr:colOff>
      <xdr:row>93</xdr:row>
      <xdr:rowOff>380999</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42047" y="16722664"/>
          <a:ext cx="288118" cy="745286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57</xdr:row>
      <xdr:rowOff>105506</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0" y="15237676"/>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130708</xdr:colOff>
      <xdr:row>54</xdr:row>
      <xdr:rowOff>125802</xdr:rowOff>
    </xdr:from>
    <xdr:to>
      <xdr:col>11</xdr:col>
      <xdr:colOff>497175</xdr:colOff>
      <xdr:row>62</xdr:row>
      <xdr:rowOff>81012</xdr:rowOff>
    </xdr:to>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6339930" y="14584033"/>
          <a:ext cx="1013448" cy="177035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bg2">
                  <a:lumMod val="25000"/>
                </a:schemeClr>
              </a:solidFill>
            </a:rPr>
            <a:t>スペースの確保が必要</a:t>
          </a:r>
          <a:endParaRPr kumimoji="1" lang="en-US" altLang="ja-JP" sz="800">
            <a:solidFill>
              <a:schemeClr val="bg2">
                <a:lumMod val="25000"/>
              </a:schemeClr>
            </a:solidFill>
          </a:endParaRPr>
        </a:p>
        <a:p>
          <a:pPr algn="ctr"/>
          <a:r>
            <a:rPr kumimoji="1" lang="en-US" altLang="ja-JP" sz="800">
              <a:solidFill>
                <a:schemeClr val="bg2">
                  <a:lumMod val="25000"/>
                </a:schemeClr>
              </a:solidFill>
            </a:rPr>
            <a:t>※</a:t>
          </a:r>
          <a:r>
            <a:rPr kumimoji="1" lang="ja-JP" altLang="en-US" sz="800">
              <a:solidFill>
                <a:schemeClr val="bg2">
                  <a:lumMod val="25000"/>
                </a:schemeClr>
              </a:solidFill>
            </a:rPr>
            <a:t>更衣室も兼用する</a:t>
          </a:r>
        </a:p>
      </xdr:txBody>
    </xdr:sp>
    <xdr:clientData/>
  </xdr:twoCellAnchor>
  <xdr:twoCellAnchor>
    <xdr:from>
      <xdr:col>3</xdr:col>
      <xdr:colOff>233632</xdr:colOff>
      <xdr:row>69</xdr:row>
      <xdr:rowOff>44929</xdr:rowOff>
    </xdr:from>
    <xdr:to>
      <xdr:col>3</xdr:col>
      <xdr:colOff>413349</xdr:colOff>
      <xdr:row>70</xdr:row>
      <xdr:rowOff>125802</xdr:rowOff>
    </xdr:to>
    <xdr:sp macro="" textlink="">
      <xdr:nvSpPr>
        <xdr:cNvPr id="4" name="二等辺三角形 3">
          <a:extLst>
            <a:ext uri="{FF2B5EF4-FFF2-40B4-BE49-F238E27FC236}">
              <a16:creationId xmlns:a16="http://schemas.microsoft.com/office/drawing/2014/main" id="{E7C882AB-E07B-0AEC-D777-6C7F53037D6E}"/>
            </a:ext>
          </a:extLst>
        </xdr:cNvPr>
        <xdr:cNvSpPr/>
      </xdr:nvSpPr>
      <xdr:spPr>
        <a:xfrm>
          <a:off x="1536580" y="18016627"/>
          <a:ext cx="179717" cy="323491"/>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180639</xdr:colOff>
      <xdr:row>69</xdr:row>
      <xdr:rowOff>43190</xdr:rowOff>
    </xdr:from>
    <xdr:to>
      <xdr:col>10</xdr:col>
      <xdr:colOff>360356</xdr:colOff>
      <xdr:row>70</xdr:row>
      <xdr:rowOff>124063</xdr:rowOff>
    </xdr:to>
    <xdr:sp macro="" textlink="">
      <xdr:nvSpPr>
        <xdr:cNvPr id="5" name="二等辺三角形 4">
          <a:extLst>
            <a:ext uri="{FF2B5EF4-FFF2-40B4-BE49-F238E27FC236}">
              <a16:creationId xmlns:a16="http://schemas.microsoft.com/office/drawing/2014/main" id="{A871E969-A051-4618-B062-CB3A955D9AB5}"/>
            </a:ext>
          </a:extLst>
        </xdr:cNvPr>
        <xdr:cNvSpPr/>
      </xdr:nvSpPr>
      <xdr:spPr>
        <a:xfrm>
          <a:off x="6389861" y="18014888"/>
          <a:ext cx="179717" cy="323491"/>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2</xdr:col>
      <xdr:colOff>287547</xdr:colOff>
      <xdr:row>68</xdr:row>
      <xdr:rowOff>0</xdr:rowOff>
    </xdr:from>
    <xdr:ext cx="991337" cy="275717"/>
    <xdr:sp macro="" textlink="">
      <xdr:nvSpPr>
        <xdr:cNvPr id="8" name="テキスト ボックス 7">
          <a:extLst>
            <a:ext uri="{FF2B5EF4-FFF2-40B4-BE49-F238E27FC236}">
              <a16:creationId xmlns:a16="http://schemas.microsoft.com/office/drawing/2014/main" id="{AF72725B-9841-4086-8CA7-2D947293DC9D}"/>
            </a:ext>
          </a:extLst>
        </xdr:cNvPr>
        <xdr:cNvSpPr txBox="1"/>
      </xdr:nvSpPr>
      <xdr:spPr>
        <a:xfrm>
          <a:off x="1231061" y="17729080"/>
          <a:ext cx="991337"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カラーコーン</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4" zoomScaleNormal="85" zoomScaleSheetLayoutView="100" workbookViewId="0">
      <selection activeCell="B36" sqref="B36:G36"/>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topLeftCell="B1" zoomScale="106" zoomScaleNormal="106" zoomScaleSheetLayoutView="106" workbookViewId="0">
      <selection activeCell="B36" sqref="B36:G36"/>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270</v>
      </c>
      <c r="D2" s="111"/>
      <c r="E2" s="33" t="s">
        <v>5</v>
      </c>
      <c r="F2" s="35" t="str">
        <f>VLOOKUP($C$2,'R6_制作団体一覧'!A:H,2,FALSE)</f>
        <v>伝統芸能</v>
      </c>
      <c r="G2" s="32" t="s">
        <v>2</v>
      </c>
      <c r="H2" s="36" t="str">
        <f>VLOOKUP($C$2,'R6_制作団体一覧'!A:H,3,FALSE)</f>
        <v>邦楽</v>
      </c>
      <c r="I2" s="33" t="s">
        <v>20</v>
      </c>
      <c r="J2" s="35" t="str">
        <f>VLOOKUP($C$2,'R6_制作団体一覧'!A:H,5,FALSE)</f>
        <v>C区分</v>
      </c>
      <c r="K2" s="33" t="s">
        <v>3</v>
      </c>
      <c r="L2" s="35" t="str">
        <f>VLOOKUP($C$2,'R6_制作団体一覧'!A:H,6,FALSE)</f>
        <v>C/F</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創作和太鼓集団打鼓音</v>
      </c>
      <c r="D3" s="108"/>
      <c r="E3" s="108"/>
      <c r="F3" s="108"/>
      <c r="G3" s="108"/>
      <c r="H3" s="33" t="s">
        <v>4</v>
      </c>
      <c r="I3" s="109" t="str">
        <f>VLOOKUP($C$2,'R6_制作団体一覧'!A:H,7,FALSE)</f>
        <v>特定非営利活動法人打鼓音</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t="s">
        <v>593</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t="s">
        <v>594</v>
      </c>
      <c r="H14" s="62" t="s">
        <v>43</v>
      </c>
      <c r="I14" s="63" t="s">
        <v>45</v>
      </c>
      <c r="J14" s="64" t="s">
        <v>594</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t="s">
        <v>594</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584</v>
      </c>
      <c r="H16" s="128"/>
      <c r="I16" s="129" t="s">
        <v>49</v>
      </c>
      <c r="J16" s="130"/>
      <c r="K16" s="131" t="s">
        <v>583</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1.5</v>
      </c>
      <c r="H17" s="62" t="s">
        <v>43</v>
      </c>
      <c r="I17" s="60" t="s">
        <v>46</v>
      </c>
      <c r="J17" s="61">
        <v>2</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585</v>
      </c>
      <c r="G18" s="153"/>
      <c r="H18" s="137" t="s">
        <v>55</v>
      </c>
      <c r="I18" s="138"/>
      <c r="J18" s="138"/>
      <c r="K18" s="140" t="s">
        <v>586</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587</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590</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588</v>
      </c>
      <c r="G21" s="141"/>
      <c r="H21" s="142" t="s">
        <v>59</v>
      </c>
      <c r="I21" s="143"/>
      <c r="J21" s="143"/>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7" t="s">
        <v>589</v>
      </c>
      <c r="G22" s="168"/>
      <c r="H22" s="55" t="s">
        <v>62</v>
      </c>
      <c r="I22" s="56">
        <v>2</v>
      </c>
      <c r="J22" s="57" t="s">
        <v>63</v>
      </c>
      <c r="K22" s="138"/>
      <c r="L22" s="163"/>
      <c r="M22" s="30"/>
      <c r="N22" s="54"/>
      <c r="O22" s="54"/>
      <c r="P22" s="54"/>
      <c r="Q22" s="54"/>
      <c r="R22" s="54"/>
      <c r="S22" s="54"/>
      <c r="T22" s="54"/>
      <c r="U22" s="54"/>
      <c r="V22" s="54"/>
      <c r="W22" s="54"/>
      <c r="X22" s="54"/>
      <c r="Y22" s="54"/>
      <c r="Z22" s="54"/>
      <c r="AA22" s="54"/>
    </row>
    <row r="23" spans="1:27" ht="25.15" customHeight="1" x14ac:dyDescent="0.15">
      <c r="A23" s="29"/>
      <c r="B23" s="164" t="s">
        <v>65</v>
      </c>
      <c r="C23" s="165"/>
      <c r="D23" s="165"/>
      <c r="E23" s="166"/>
      <c r="F23" s="72" t="s">
        <v>60</v>
      </c>
      <c r="G23" s="73">
        <v>1.9</v>
      </c>
      <c r="H23" s="74" t="s">
        <v>43</v>
      </c>
      <c r="I23" s="75" t="s">
        <v>61</v>
      </c>
      <c r="J23" s="73">
        <v>4.9000000000000004</v>
      </c>
      <c r="K23" s="161" t="s">
        <v>43</v>
      </c>
      <c r="L23" s="162"/>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71" t="s">
        <v>116</v>
      </c>
      <c r="C26" s="171"/>
      <c r="D26" s="171"/>
      <c r="E26" s="171"/>
      <c r="F26" s="171"/>
      <c r="G26" s="171"/>
      <c r="H26" s="171"/>
      <c r="I26" s="171"/>
      <c r="J26" s="171"/>
      <c r="K26" s="171"/>
      <c r="L26" s="171"/>
      <c r="M26" s="28"/>
      <c r="N26" s="54"/>
      <c r="O26" s="54"/>
      <c r="P26" s="54"/>
      <c r="Q26" s="54"/>
      <c r="R26" s="54"/>
      <c r="S26" s="54"/>
      <c r="T26" s="54"/>
      <c r="U26" s="54"/>
      <c r="V26" s="54"/>
      <c r="W26" s="54"/>
      <c r="X26" s="54"/>
      <c r="Y26" s="54"/>
      <c r="Z26" s="54"/>
      <c r="AA26" s="54"/>
    </row>
    <row r="27" spans="1:27" ht="18.75" customHeight="1" x14ac:dyDescent="0.15">
      <c r="A27" s="27"/>
      <c r="B27" s="172" t="s">
        <v>114</v>
      </c>
      <c r="C27" s="172"/>
      <c r="D27" s="172"/>
      <c r="E27" s="172"/>
      <c r="F27" s="173" t="s">
        <v>590</v>
      </c>
      <c r="G27" s="173"/>
      <c r="H27" s="173"/>
      <c r="I27" s="173"/>
      <c r="J27" s="173"/>
      <c r="K27" s="173"/>
      <c r="L27" s="173"/>
      <c r="M27" s="27"/>
      <c r="N27" s="54"/>
      <c r="O27" s="54"/>
      <c r="P27" s="54"/>
      <c r="Q27" s="54"/>
      <c r="R27" s="54"/>
      <c r="S27" s="54"/>
      <c r="T27" s="54"/>
      <c r="U27" s="54"/>
      <c r="V27" s="54"/>
      <c r="W27" s="54"/>
      <c r="X27" s="54"/>
      <c r="Y27" s="54"/>
      <c r="Z27" s="54"/>
      <c r="AA27" s="54"/>
    </row>
    <row r="28" spans="1:27" ht="18.75" customHeight="1" x14ac:dyDescent="0.15">
      <c r="A28" s="27"/>
      <c r="B28" s="169" t="s">
        <v>115</v>
      </c>
      <c r="C28" s="169"/>
      <c r="D28" s="169"/>
      <c r="E28" s="169"/>
      <c r="F28" s="170" t="s">
        <v>591</v>
      </c>
      <c r="G28" s="170"/>
      <c r="H28" s="170"/>
      <c r="I28" s="170"/>
      <c r="J28" s="170"/>
      <c r="K28" s="170"/>
      <c r="L28" s="170"/>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t="s">
        <v>592</v>
      </c>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t="s">
        <v>595</v>
      </c>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8" t="s">
        <v>597</v>
      </c>
      <c r="C34" s="159"/>
      <c r="D34" s="159"/>
      <c r="E34" s="159"/>
      <c r="F34" s="159"/>
      <c r="G34" s="160"/>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8" t="s">
        <v>596</v>
      </c>
      <c r="C35" s="159"/>
      <c r="D35" s="159"/>
      <c r="E35" s="159"/>
      <c r="F35" s="159"/>
      <c r="G35" s="160"/>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1.5</v>
      </c>
      <c r="H50" s="106"/>
      <c r="I50" s="26" t="s">
        <v>7</v>
      </c>
      <c r="J50" s="105">
        <f>J17</f>
        <v>2</v>
      </c>
      <c r="K50" s="106"/>
      <c r="L50" s="25"/>
      <c r="M50" s="25"/>
      <c r="N50" s="39"/>
      <c r="X50" s="39"/>
      <c r="Y50" s="39"/>
      <c r="Z50" s="39"/>
    </row>
    <row r="51" spans="1:26" ht="16.899999999999999"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10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B36" sqref="B36:G36"/>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K165</v>
      </c>
      <c r="B2" s="83" t="str">
        <f>①ヒアリングシートについて!F2</f>
        <v>伝統芸能</v>
      </c>
      <c r="C2" s="83" t="str">
        <f>①ヒアリングシートについて!H2</f>
        <v>邦楽</v>
      </c>
      <c r="D2" s="83" t="str">
        <f>①ヒアリングシートについて!J2</f>
        <v>C区分</v>
      </c>
      <c r="E2" s="83" t="str">
        <f>①ヒアリングシートについて!L2</f>
        <v>C/F</v>
      </c>
      <c r="F2" s="83" t="str">
        <f>①ヒアリングシートについて!C3</f>
        <v>創作和太鼓集団打鼓音</v>
      </c>
      <c r="G2" s="83" t="str">
        <f>①ヒアリングシートについて!I3</f>
        <v>特定非営利活動法人打鼓音</v>
      </c>
      <c r="H2" s="83" t="str">
        <f>①ヒアリングシートについて!F13</f>
        <v>制限なし</v>
      </c>
      <c r="I2" s="83" t="str">
        <f>①ヒアリングシートについて!K13</f>
        <v>不問</v>
      </c>
      <c r="J2" s="83" t="str">
        <f>①ヒアリングシートについて!G14</f>
        <v>不問</v>
      </c>
      <c r="K2" s="83" t="str">
        <f>①ヒアリングシートについて!J14</f>
        <v>不問</v>
      </c>
      <c r="L2" s="83" t="str">
        <f>①ヒアリングシートについて!G15</f>
        <v>不問</v>
      </c>
      <c r="M2" s="83" t="str">
        <f>①ヒアリングシートについて!G16</f>
        <v>不可</v>
      </c>
      <c r="N2" s="83" t="str">
        <f>①ヒアリングシートについて!K16</f>
        <v>可</v>
      </c>
      <c r="O2" s="83">
        <f>①ヒアリングシートについて!G17</f>
        <v>1.5</v>
      </c>
      <c r="P2" s="83">
        <f>①ヒアリングシートについて!J17</f>
        <v>2</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要</v>
      </c>
      <c r="V2" s="83" t="str">
        <f>①ヒアリングシートについて!F21</f>
        <v>応相談</v>
      </c>
      <c r="W2" s="83">
        <f>①ヒアリングシートについて!K21</f>
        <v>10</v>
      </c>
      <c r="X2" s="83" t="str">
        <f>①ヒアリングシートについて!F22</f>
        <v>ハイエース</v>
      </c>
      <c r="Y2" s="83">
        <f>①ヒアリングシートについて!I22</f>
        <v>2</v>
      </c>
      <c r="Z2" s="83">
        <f>①ヒアリングシートについて!G23</f>
        <v>1.9</v>
      </c>
      <c r="AA2" s="83">
        <f>①ヒアリングシートについて!J23</f>
        <v>4.9000000000000004</v>
      </c>
      <c r="AB2" s="83" t="str">
        <f>①ヒアリングシートについて!F27</f>
        <v>要</v>
      </c>
      <c r="AC2" s="83" t="str">
        <f>①ヒアリングシートについて!F28</f>
        <v>車両での学校入口の経路や学校に入ってからの搬入場所までの経路を求める</v>
      </c>
      <c r="AD2" s="83" t="str">
        <f>①ヒアリングシートについて!B32</f>
        <v>学校の音響を使用したい（マイク1本）</v>
      </c>
      <c r="AE2" s="83" t="str">
        <f>①ヒアリングシートについて!B33</f>
        <v>マイクスタンド1本（公演中に使用します）</v>
      </c>
      <c r="AF2" s="83" t="str">
        <f>①ヒアリングシートについて!B34</f>
        <v>舞台上の吊物バトンを使用（垂れ幕を使用します）</v>
      </c>
      <c r="AG2" s="83" t="str">
        <f>①ヒアリングシートについて!B35</f>
        <v>カラーコーン2～４本（公演時の生徒着席目安で使用します）</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2023-10-30T11:01:16Z</cp:lastPrinted>
  <dcterms:created xsi:type="dcterms:W3CDTF">2017-09-27T00:12:11Z</dcterms:created>
  <dcterms:modified xsi:type="dcterms:W3CDTF">2023-11-08T08:25:13Z</dcterms:modified>
</cp:coreProperties>
</file>