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<sst xmlns="http://schemas.openxmlformats.org/spreadsheetml/2006/main" count="1346" uniqueCount="592">
  <si>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</si>
  <si>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</si>
  <si>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</si>
  <si>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</si>
  <si>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</si>
  <si>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</si>
  <si>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</si>
  <si>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</si>
  <si>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</si>
  <si>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</si>
  <si>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</si>
  <si>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</si>
  <si>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</si>
  <si>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</si>
  <si>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</si>
  <si>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</si>
  <si>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</si>
  <si>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</si>
  <si>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</si>
  <si>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</si>
  <si>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</si>
  <si>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</si>
  <si>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</si>
  <si>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</si>
  <si>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</si>
  <si>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</si>
  <si>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</si>
  <si>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</si>
  <si>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</si>
  <si>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</si>
  <si>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</si>
  <si>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</si>
  <si>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</si>
  <si>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</si>
  <si>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</si>
  <si>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</si>
  <si>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</si>
  <si>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</si>
  <si>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</si>
  <si>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</si>
  <si>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</si>
  <si>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</si>
  <si>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</si>
  <si>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</si>
  <si>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</si>
  <si>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</si>
  <si>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</si>
  <si>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</si>
  <si>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</si>
  <si>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</si>
  <si>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</si>
  <si>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</si>
  <si>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</si>
  <si>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</si>
  <si>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</si>
  <si>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</si>
  <si>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</si>
  <si>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</si>
  <si>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</si>
  <si>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</si>
  <si>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</si>
  <si>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</si>
  <si>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</si>
  <si>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</si>
  <si>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</si>
  <si>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</si>
  <si>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</si>
  <si>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</si>
  <si>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</si>
  <si>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</si>
  <si>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</si>
  <si>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</si>
  <si>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</si>
  <si>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</si>
  <si>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</si>
  <si>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</si>
  <si>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</si>
  <si>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</si>
  <si>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</si>
  <si>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</si>
  <si>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</si>
  <si>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</si>
  <si>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</si>
  <si>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</si>
  <si>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</si>
  <si>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</si>
  <si>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</si>
  <si>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</si>
  <si>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</si>
  <si>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</si>
  <si>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</si>
  <si>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</si>
  <si>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</si>
  <si>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</si>
  <si>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</si>
  <si>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</si>
  <si>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</si>
  <si>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</si>
  <si>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</si>
  <si>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</si>
  <si>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</si>
  <si>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</si>
  <si>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</si>
  <si>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</si>
  <si>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</si>
  <si>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</si>
  <si>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</si>
  <si>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</si>
  <si>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</si>
  <si>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</si>
  <si>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</si>
  <si>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</si>
  <si>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</si>
  <si>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</si>
  <si>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</si>
  <si>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</si>
  <si>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</si>
  <si>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</si>
  <si>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</si>
  <si>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</si>
  <si>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</si>
  <si>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</si>
  <si>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</si>
  <si>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</si>
  <si>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</si>
  <si>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</si>
  <si>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</si>
  <si>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</si>
  <si>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</si>
  <si>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</si>
  <si>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</si>
  <si>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</si>
  <si>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</si>
  <si>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</si>
  <si>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</si>
  <si>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</si>
  <si>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</si>
  <si>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</si>
  <si>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</si>
  <si>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</si>
  <si>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</si>
  <si>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</si>
  <si>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</si>
  <si>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</si>
  <si>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</si>
  <si>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</si>
  <si>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</si>
  <si>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</si>
  <si>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</si>
  <si>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</si>
  <si>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</si>
  <si>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</si>
  <si>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</si>
  <si>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</si>
  <si>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</si>
  <si>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</si>
  <si>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</si>
  <si>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</si>
  <si>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</si>
  <si>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</si>
  <si>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</si>
  <si>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</si>
  <si>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</si>
  <si>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</si>
  <si>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</si>
  <si>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</si>
  <si>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</si>
  <si>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</si>
  <si>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</si>
  <si>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</si>
  <si>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</si>
  <si>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</si>
  <si>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</si>
  <si>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</si>
  <si>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</si>
  <si>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</si>
  <si>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</si>
  <si>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</si>
  <si>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</si>
  <si>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</si>
  <si>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</si>
  <si>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</si>
  <si>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</si>
  <si>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</si>
  <si>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</si>
  <si>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</si>
  <si>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</si>
  <si>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</si>
  <si>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</si>
  <si>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</si>
  <si>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</si>
  <si>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</si>
  <si>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</si>
  <si>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</si>
  <si>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</si>
  <si>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</si>
  <si>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</si>
  <si>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</si>
  <si>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</si>
  <si>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</si>
  <si>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</si>
  <si>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</si>
  <si>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</si>
  <si>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</si>
  <si>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</si>
  <si>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</si>
  <si>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</si>
  <si>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</si>
  <si>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</si>
  <si>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</si>
  <si>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</si>
  <si>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</si>
  <si>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</si>
  <si>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</si>
  <si>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</si>
  <si>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</si>
  <si>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</si>
  <si>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</si>
  <si>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</si>
  <si>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</si>
  <si>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</si>
  <si>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</si>
  <si>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</si>
  <si>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</si>
  <si>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</si>
  <si>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</si>
  <si>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</si>
  <si>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</si>
  <si>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</si>
  <si>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</si>
  <si>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</si>
  <si>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</si>
  <si>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</si>
  <si>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</si>
  <si>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</si>
  <si>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</si>
  <si>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</si>
  <si>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</si>
  <si>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</si>
  <si>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</si>
  <si>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</si>
  <si>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</si>
  <si>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</si>
  <si>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</si>
  <si>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</si>
  <si>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</si>
  <si>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</si>
  <si>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</si>
  <si>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</si>
  <si>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</si>
  <si>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</si>
  <si>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</si>
  <si>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</si>
  <si>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</si>
  <si>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</si>
  <si>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</si>
  <si>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</si>
  <si>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</si>
  <si>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</si>
  <si>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</si>
  <si>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</si>
  <si>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</si>
  <si>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</si>
  <si>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</si>
  <si>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</si>
  <si>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</si>
  <si>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</si>
  <si>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</si>
  <si>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</si>
  <si>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</si>
  <si>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</si>
  <si>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</si>
  <si>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</si>
  <si>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</si>
  <si>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</si>
  <si>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</si>
  <si>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</si>
  <si>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</si>
  <si>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</si>
  <si>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</si>
  <si>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</si>
  <si>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</si>
  <si>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</si>
  <si>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</si>
  <si>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</si>
  <si>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</si>
  <si>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</si>
  <si>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</si>
  <si>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</si>
  <si>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</si>
  <si>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</si>
  <si>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</si>
  <si>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</si>
  <si>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</si>
  <si>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</si>
  <si>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</si>
  <si>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</si>
  <si>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</si>
  <si>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</si>
  <si>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</si>
  <si>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</si>
  <si>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</si>
  <si>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</si>
  <si>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</si>
  <si>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</si>
  <si>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</si>
  <si>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</si>
  <si>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</si>
  <si>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</si>
  <si>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</si>
  <si>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</si>
  <si>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</si>
  <si>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</si>
  <si>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</si>
  <si>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</si>
  <si>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</si>
  <si>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</si>
  <si>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</si>
  <si>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</si>
  <si>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</si>
  <si>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</si>
  <si>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</si>
  <si>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</si>
  <si>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</si>
  <si>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</si>
  <si>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</si>
  <si>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</si>
  <si>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</si>
  <si>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</si>
  <si>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</si>
  <si>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</si>
  <si>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</si>
  <si>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</si>
  <si>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</si>
  <si>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</si>
  <si>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</si>
  <si>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</si>
  <si>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</si>
  <si>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</si>
  <si>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</si>
  <si>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</si>
  <si>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</si>
  <si>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</si>
  <si>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</si>
  <si>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</si>
  <si>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</si>
  <si>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</si>
  <si>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</si>
  <si>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</si>
  <si>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</si>
  <si>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</si>
  <si>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</si>
  <si>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</si>
  <si>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</si>
  <si>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</si>
  <si>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</si>
  <si>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</si>
  <si>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</si>
  <si>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</si>
  <si>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</si>
  <si>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</si>
  <si>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</si>
  <si>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</si>
  <si>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</si>
  <si>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</si>
  <si>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</si>
  <si>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</si>
  <si>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</si>
  <si>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</si>
  <si>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</si>
  <si>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</si>
  <si>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</si>
  <si>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</si>
  <si>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</si>
  <si>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</si>
  <si>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</si>
  <si>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</si>
  <si>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</si>
  <si>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</si>
  <si>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</si>
  <si>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</si>
  <si>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</si>
  <si>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</si>
  <si>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</si>
  <si>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</si>
  <si>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</si>
  <si>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</si>
  <si>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</si>
  <si>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</si>
  <si>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</si>
  <si>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</si>
  <si>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</si>
  <si>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</si>
  <si>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</si>
  <si>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</si>
  <si>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</si>
  <si>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</si>
  <si>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</si>
  <si>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</si>
  <si>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</si>
  <si>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</si>
  <si>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</si>
  <si>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</si>
  <si>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</si>
  <si>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</si>
  <si>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</si>
  <si>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</si>
  <si>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</si>
  <si>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</si>
  <si>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</si>
  <si>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</si>
  <si>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</si>
  <si>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</si>
  <si>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</si>
  <si>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</si>
  <si>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</si>
  <si>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</si>
  <si>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</si>
  <si>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</si>
  <si>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</si>
  <si>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</si>
  <si>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</si>
  <si>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</si>
  <si>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</si>
  <si>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</si>
  <si>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</si>
  <si>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</si>
  <si>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</si>
  <si>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</si>
  <si>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</si>
  <si>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</si>
  <si>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</si>
  <si>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</si>
  <si>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</si>
  <si>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</si>
  <si>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</si>
  <si>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</si>
  <si>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</si>
  <si>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</si>
  <si>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</si>
  <si>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</si>
  <si>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</si>
  <si>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</si>
  <si>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</si>
  <si>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</si>
  <si>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</si>
  <si>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</si>
  <si>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</si>
  <si>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</si>
  <si>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</si>
  <si>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</si>
  <si>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</si>
  <si>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</si>
  <si>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</si>
  <si>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</si>
  <si>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</si>
  <si>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</si>
  <si>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</si>
  <si>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</si>
  <si>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</si>
  <si>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</si>
  <si>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</si>
  <si>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</si>
  <si>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</si>
  <si>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</si>
  <si>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</si>
  <si>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</si>
  <si>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</si>
  <si>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</si>
  <si>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</si>
  <si>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</si>
  <si>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</si>
  <si>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</si>
  <si>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</si>
  <si>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</si>
  <si>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</si>
  <si>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</si>
  <si>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</si>
  <si>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</si>
  <si>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</si>
  <si>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</si>
  <si>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</si>
  <si>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</si>
  <si>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</si>
  <si>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</si>
  <si>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</si>
  <si>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</si>
  <si>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</si>
  <si>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</si>
  <si>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</si>
  <si>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</si>
  <si>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</si>
  <si>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</si>
  <si>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</si>
  <si>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</si>
  <si>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</si>
  <si>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</si>
  <si>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</si>
  <si>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</si>
  <si>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</si>
  <si>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</si>
  <si>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</si>
  <si>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</si>
  <si>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</si>
  <si>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</si>
  <si>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</si>
  <si>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</si>
  <si>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</si>
  <si>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</si>
  <si>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</si>
  <si>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</si>
  <si>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</si>
  <si>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</si>
  <si>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</si>
  <si>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</si>
  <si>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</si>
  <si>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</si>
  <si>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</si>
  <si>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</si>
  <si>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</si>
  <si>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</si>
  <si>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</si>
  <si>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</si>
  <si>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</si>
  <si>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</si>
  <si>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</si>
  <si>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</si>
  <si>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</si>
  <si>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</si>
  <si>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</si>
  <si>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</si>
  <si>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</si>
  <si>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</si>
  <si>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</si>
  <si>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</si>
  <si>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</si>
  <si>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</si>
  <si>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</si>
  <si>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</si>
  <si>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</si>
  <si>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</si>
  <si>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</si>
  <si>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</si>
  <si>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</si>
  <si>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</si>
  <si>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</si>
  <si>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</si>
  <si>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</si>
  <si>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</si>
  <si>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</si>
  <si>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</si>
  <si>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</si>
  <si>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</si>
  <si>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</si>
  <si>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</si>
  <si>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</si>
  <si>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</si>
  <si>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</si>
  <si>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</si>
  <si>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</si>
  <si>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</si>
  <si>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</si>
  <si>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</si>
  <si>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</si>
  <si>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</si>
  <si>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</si>
  <si>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</si>
  <si>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</si>
  <si>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</si>
  <si>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</si>
  <si>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</si>
  <si>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</si>
  <si>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</si>
  <si>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</si>
  <si>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</si>
  <si>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</si>
  <si>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</si>
  <si>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</si>
  <si>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</si>
  <si>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</si>
  <si>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</si>
  <si>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</si>
  <si>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</si>
  <si>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不可</t>
  </si>
  <si>
    <t>条件が合えば可</t>
  </si>
  <si>
    <t>不要</t>
  </si>
  <si>
    <t>有無さえ分ればよい</t>
  </si>
  <si>
    <t>使わない</t>
  </si>
  <si>
    <t>要</t>
  </si>
  <si>
    <t>応相談</t>
  </si>
  <si>
    <t>中型トラック</t>
  </si>
  <si>
    <t>パネル等の大きい荷物が運搬できない地域の場合はパネルを使用しない方法で上演いたします。その際は体育館ステージを設置舞台とします。</t>
    <rPh sb="3" eb="4">
      <t>トウ</t>
    </rPh>
    <rPh sb="5" eb="6">
      <t>オオ</t>
    </rPh>
    <rPh sb="8" eb="10">
      <t>ニモツ</t>
    </rPh>
    <rPh sb="11" eb="13">
      <t>ウンパン</t>
    </rPh>
    <rPh sb="17" eb="19">
      <t>チイキ</t>
    </rPh>
    <rPh sb="20" eb="22">
      <t>バアイ</t>
    </rPh>
    <rPh sb="27" eb="29">
      <t>シヨウ</t>
    </rPh>
    <rPh sb="32" eb="34">
      <t>ホウホウ</t>
    </rPh>
    <rPh sb="35" eb="37">
      <t>ジョウエン</t>
    </rPh>
    <rPh sb="45" eb="46">
      <t>サイ</t>
    </rPh>
    <rPh sb="47" eb="50">
      <t>タイイクカン</t>
    </rPh>
    <rPh sb="55" eb="59">
      <t>セッチブタイ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</si>
</sst>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471365</xdr:colOff>
      <xdr:row>64</xdr:row>
      <xdr:rowOff>156898</xdr:rowOff>
    </xdr:from>
    <xdr:to>
      <xdr:col>10</xdr:col>
      <xdr:colOff>143774</xdr:colOff>
      <xdr:row>73</xdr:row>
      <xdr:rowOff>7188</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650308" y="16913709"/>
          <a:ext cx="4093447" cy="185593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64922</xdr:rowOff>
    </xdr:from>
    <xdr:to>
      <xdr:col>10</xdr:col>
      <xdr:colOff>219075</xdr:colOff>
      <xdr:row>74</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7092"/>
          <a:ext cx="4821606"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9</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224645</xdr:colOff>
      <xdr:row>41</xdr:row>
      <xdr:rowOff>161746</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224645" y="12051821"/>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100643</xdr:colOff>
      <xdr:row>55</xdr:row>
      <xdr:rowOff>79203</xdr:rowOff>
    </xdr:from>
    <xdr:to>
      <xdr:col>9</xdr:col>
      <xdr:colOff>575094</xdr:colOff>
      <xdr:row>63</xdr:row>
      <xdr:rowOff>70637</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861869" y="14787241"/>
          <a:ext cx="3651848" cy="181735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115019</xdr:colOff>
      <xdr:row>70</xdr:row>
      <xdr:rowOff>104190</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1293962" y="18198096"/>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3</xdr:col>
      <xdr:colOff>86265</xdr:colOff>
      <xdr:row>68</xdr:row>
      <xdr:rowOff>23661</xdr:rowOff>
    </xdr:from>
    <xdr:ext cx="712305" cy="328584"/>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265208" y="17671869"/>
          <a:ext cx="712305" cy="3285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5</xdr:col>
      <xdr:colOff>334204</xdr:colOff>
      <xdr:row>70</xdr:row>
      <xdr:rowOff>69074</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2677713" y="1816298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5</xdr:col>
      <xdr:colOff>509273</xdr:colOff>
      <xdr:row>60</xdr:row>
      <xdr:rowOff>13816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2852782" y="15872042"/>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9</xdr:col>
      <xdr:colOff>309113</xdr:colOff>
      <xdr:row>68</xdr:row>
      <xdr:rowOff>93452</xdr:rowOff>
    </xdr:from>
    <xdr:to>
      <xdr:col>10</xdr:col>
      <xdr:colOff>367145</xdr:colOff>
      <xdr:row>69</xdr:row>
      <xdr:rowOff>205912</xdr:rowOff>
    </xdr:to>
    <xdr:pic>
      <xdr:nvPicPr>
        <xdr:cNvPr id="4" name="図 3">
          <a:extLst>
            <a:ext uri="{FF2B5EF4-FFF2-40B4-BE49-F238E27FC236}">
              <a16:creationId xmlns:a16="http://schemas.microsoft.com/office/drawing/2014/main" id="{9B7A1E93-4D07-CBF7-C84A-E6D52C73FA59}"/>
            </a:ext>
          </a:extLst>
        </xdr:cNvPr>
        <xdr:cNvPicPr>
          <a:picLocks noChangeAspect="1"/>
        </xdr:cNvPicPr>
      </xdr:nvPicPr>
      <xdr:blipFill>
        <a:blip xmlns:r="http://schemas.openxmlformats.org/officeDocument/2006/relationships" r:embed="rId2"/>
        <a:stretch>
          <a:fillRect/>
        </a:stretch>
      </xdr:blipFill>
      <xdr:spPr>
        <a:xfrm>
          <a:off x="5247736" y="17741660"/>
          <a:ext cx="719390" cy="335309"/>
        </a:xfrm>
        <a:prstGeom prst="rect">
          <a:avLst/>
        </a:prstGeom>
      </xdr:spPr>
    </xdr:pic>
    <xdr:clientData/>
  </xdr:twoCellAnchor>
  <xdr:twoCellAnchor editAs="oneCell">
    <xdr:from>
      <xdr:col>9</xdr:col>
      <xdr:colOff>345056</xdr:colOff>
      <xdr:row>70</xdr:row>
      <xdr:rowOff>158150</xdr:rowOff>
    </xdr:from>
    <xdr:to>
      <xdr:col>10</xdr:col>
      <xdr:colOff>403088</xdr:colOff>
      <xdr:row>72</xdr:row>
      <xdr:rowOff>47761</xdr:rowOff>
    </xdr:to>
    <xdr:pic>
      <xdr:nvPicPr>
        <xdr:cNvPr id="5" name="図 4">
          <a:extLst>
            <a:ext uri="{FF2B5EF4-FFF2-40B4-BE49-F238E27FC236}">
              <a16:creationId xmlns:a16="http://schemas.microsoft.com/office/drawing/2014/main" id="{4088DF12-01DB-4EAB-8DA6-9570254A5501}"/>
            </a:ext>
          </a:extLst>
        </xdr:cNvPr>
        <xdr:cNvPicPr>
          <a:picLocks noChangeAspect="1"/>
        </xdr:cNvPicPr>
      </xdr:nvPicPr>
      <xdr:blipFill>
        <a:blip xmlns:r="http://schemas.openxmlformats.org/officeDocument/2006/relationships" r:embed="rId2"/>
        <a:stretch>
          <a:fillRect/>
        </a:stretch>
      </xdr:blipFill>
      <xdr:spPr>
        <a:xfrm>
          <a:off x="5283679" y="18252056"/>
          <a:ext cx="719390" cy="3353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6" zoomScale="85" zoomScaleNormal="85" zoomScaleSheetLayoutView="85"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3" sqref="B33:G33"/>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266</v>
      </c>
      <c r="D2" s="111"/>
      <c r="E2" s="33" t="s">
        <v>5</v>
      </c>
      <c r="F2" s="35" t="str">
        <f>VLOOKUP($C$2,'R6_制作団体一覧'!A:H,2,FALSE)</f>
        <v>舞踊</v>
      </c>
      <c r="G2" s="32" t="s">
        <v>2</v>
      </c>
      <c r="H2" s="36" t="str">
        <f>VLOOKUP($C$2,'R6_制作団体一覧'!A:H,3,FALSE)</f>
        <v>バレエ</v>
      </c>
      <c r="I2" s="33" t="s">
        <v>20</v>
      </c>
      <c r="J2" s="35" t="str">
        <f>VLOOKUP($C$2,'R6_制作団体一覧'!A:H,5,FALSE)</f>
        <v>C区分</v>
      </c>
      <c r="K2" s="33" t="s">
        <v>3</v>
      </c>
      <c r="L2" s="35" t="str">
        <f>VLOOKUP($C$2,'R6_制作団体一覧'!A:H,6,FALSE)</f>
        <v>I/J</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バレエシャンブルウエスト</v>
      </c>
      <c r="D3" s="108"/>
      <c r="E3" s="108"/>
      <c r="F3" s="108"/>
      <c r="G3" s="108"/>
      <c r="H3" s="33" t="s">
        <v>4</v>
      </c>
      <c r="I3" s="109" t="str">
        <f>VLOOKUP($C$2,'R6_制作団体一覧'!A:H,7,FALSE)</f>
        <v>株式会社B.シャンブルウエスト</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9</v>
      </c>
      <c r="H14" s="62" t="s">
        <v>43</v>
      </c>
      <c r="I14" s="63" t="s">
        <v>45</v>
      </c>
      <c r="J14" s="64">
        <v>5.4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1.8</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585</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589</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590</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2.2000000000000002</v>
      </c>
      <c r="H23" s="74" t="s">
        <v>43</v>
      </c>
      <c r="I23" s="75" t="s">
        <v>61</v>
      </c>
      <c r="J23" s="73">
        <v>7.18</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588</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591</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1.8</v>
      </c>
      <c r="H50" s="106"/>
      <c r="I50" s="26" t="s">
        <v>7</v>
      </c>
      <c r="J50" s="105">
        <f>J17</f>
        <v>1.8</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K161</v>
      </c>
      <c r="B2" s="83" t="str">
        <f>①ヒアリングシートについて!F2</f>
        <v>舞踊</v>
      </c>
      <c r="C2" s="83" t="str">
        <f>①ヒアリングシートについて!H2</f>
        <v>バレエ</v>
      </c>
      <c r="D2" s="83" t="str">
        <f>①ヒアリングシートについて!J2</f>
        <v>C区分</v>
      </c>
      <c r="E2" s="83" t="str">
        <f>①ヒアリングシートについて!L2</f>
        <v>I/J</v>
      </c>
      <c r="F2" s="83" t="str">
        <f>①ヒアリングシートについて!C3</f>
        <v>バレエシャンブルウエスト</v>
      </c>
      <c r="G2" s="83" t="str">
        <f>①ヒアリングシートについて!I3</f>
        <v>株式会社B.シャンブルウエスト</v>
      </c>
      <c r="H2" s="83" t="str">
        <f>①ヒアリングシートについて!F13</f>
        <v>2F以上応相談</v>
      </c>
      <c r="I2" s="83">
        <f>①ヒアリングシートについて!K13</f>
        <v>0</v>
      </c>
      <c r="J2" s="83">
        <f>①ヒアリングシートについて!G14</f>
        <v>9</v>
      </c>
      <c r="K2" s="83">
        <f>①ヒアリングシートについて!J14</f>
        <v>5.4</v>
      </c>
      <c r="L2" s="83">
        <f>①ヒアリングシートについて!G15</f>
        <v>4</v>
      </c>
      <c r="M2" s="83" t="str">
        <f>①ヒアリングシートについて!G16</f>
        <v>不可</v>
      </c>
      <c r="N2" s="83" t="str">
        <f>①ヒアリングシートについて!K16</f>
        <v>条件が合えば可</v>
      </c>
      <c r="O2" s="83">
        <f>①ヒアリングシートについて!G17</f>
        <v>1.8</v>
      </c>
      <c r="P2" s="83">
        <f>①ヒアリングシートについて!J17</f>
        <v>1.8</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10</v>
      </c>
      <c r="X2" s="83" t="str">
        <f>①ヒアリングシートについて!F22</f>
        <v>中型トラック</v>
      </c>
      <c r="Y2" s="83">
        <f>①ヒアリングシートについて!I22</f>
        <v>1</v>
      </c>
      <c r="Z2" s="83">
        <f>①ヒアリングシートについて!G23</f>
        <v>2.2000000000000002</v>
      </c>
      <c r="AA2" s="83">
        <f>①ヒアリングシートについて!J23</f>
        <v>7.18</v>
      </c>
      <c r="AB2" s="83" t="str">
        <f>①ヒアリングシートについて!F27</f>
        <v>要</v>
      </c>
      <c r="AC2" s="83">
        <f>①ヒアリングシートについて!F28</f>
        <v>0</v>
      </c>
      <c r="AD2" s="83" t="str">
        <f>①ヒアリングシートについて!B32</f>
        <v>パネル等の大きい荷物が運搬できない地域の場合はパネルを使用しない方法で上演いたします。その際は体育館ステージを設置舞台とします。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2023-11-07T06:04:51Z</dcterms:modified>
</cp:coreProperties>
</file>