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<sst xmlns="http://schemas.openxmlformats.org/spreadsheetml/2006/main" count="1348" uniqueCount="594">
  <si>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</si>
  <si>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</si>
  <si>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</si>
  <si>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</si>
  <si>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</si>
  <si>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</si>
  <si>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</si>
  <si>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</si>
  <si>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</si>
  <si>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</si>
  <si>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</si>
  <si>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</si>
  <si>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</si>
  <si>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</si>
  <si>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</si>
  <si>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</si>
  <si>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</si>
  <si>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</si>
  <si>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</si>
  <si>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</si>
  <si>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</si>
  <si>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</si>
  <si>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</si>
  <si>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</si>
  <si>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</si>
  <si>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</si>
  <si>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</si>
  <si>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</si>
  <si>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</si>
  <si>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</si>
  <si>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</si>
  <si>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</si>
  <si>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</si>
  <si>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</si>
  <si>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</si>
  <si>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</si>
  <si>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</si>
  <si>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</si>
  <si>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</si>
  <si>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</si>
  <si>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</si>
  <si>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</si>
  <si>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</si>
  <si>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</si>
  <si>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</si>
  <si>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</si>
  <si>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</si>
  <si>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</si>
  <si>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</si>
  <si>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</si>
  <si>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</si>
  <si>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</si>
  <si>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</si>
  <si>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</si>
  <si>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</si>
  <si>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</si>
  <si>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</si>
  <si>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</si>
  <si>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</si>
  <si>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</si>
  <si>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</si>
  <si>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</si>
  <si>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</si>
  <si>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</si>
  <si>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</si>
  <si>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</si>
  <si>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</si>
  <si>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</si>
  <si>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</si>
  <si>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</si>
  <si>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</si>
  <si>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</si>
  <si>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</si>
  <si>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</si>
  <si>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</si>
  <si>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</si>
  <si>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</si>
  <si>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</si>
  <si>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</si>
  <si>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</si>
  <si>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</si>
  <si>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</si>
  <si>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</si>
  <si>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</si>
  <si>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</si>
  <si>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</si>
  <si>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</si>
  <si>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</si>
  <si>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</si>
  <si>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</si>
  <si>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</si>
  <si>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</si>
  <si>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</si>
  <si>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</si>
  <si>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</si>
  <si>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</si>
  <si>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</si>
  <si>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</si>
  <si>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</si>
  <si>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</si>
  <si>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</si>
  <si>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</si>
  <si>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</si>
  <si>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</si>
  <si>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</si>
  <si>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</si>
  <si>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</si>
  <si>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</si>
  <si>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</si>
  <si>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</si>
  <si>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</si>
  <si>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</si>
  <si>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</si>
  <si>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</si>
  <si>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</si>
  <si>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</si>
  <si>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</si>
  <si>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</si>
  <si>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</si>
  <si>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</si>
  <si>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</si>
  <si>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</si>
  <si>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</si>
  <si>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</si>
  <si>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</si>
  <si>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</si>
  <si>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</si>
  <si>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</si>
  <si>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</si>
  <si>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</si>
  <si>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</si>
  <si>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</si>
  <si>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</si>
  <si>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</si>
  <si>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</si>
  <si>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</si>
  <si>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</si>
  <si>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</si>
  <si>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</si>
  <si>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</si>
  <si>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</si>
  <si>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</si>
  <si>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</si>
  <si>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</si>
  <si>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</si>
  <si>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</si>
  <si>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</si>
  <si>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</si>
  <si>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</si>
  <si>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</si>
  <si>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</si>
  <si>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</si>
  <si>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</si>
  <si>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</si>
  <si>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</si>
  <si>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</si>
  <si>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</si>
  <si>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</si>
  <si>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</si>
  <si>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</si>
  <si>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</si>
  <si>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</si>
  <si>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</si>
  <si>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</si>
  <si>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</si>
  <si>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</si>
  <si>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</si>
  <si>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</si>
  <si>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</si>
  <si>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</si>
  <si>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</si>
  <si>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</si>
  <si>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</si>
  <si>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</si>
  <si>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</si>
  <si>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</si>
  <si>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</si>
  <si>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</si>
  <si>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</si>
  <si>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</si>
  <si>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</si>
  <si>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</si>
  <si>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</si>
  <si>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</si>
  <si>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</si>
  <si>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</si>
  <si>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</si>
  <si>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</si>
  <si>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</si>
  <si>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</si>
  <si>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</si>
  <si>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</si>
  <si>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</si>
  <si>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</si>
  <si>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</si>
  <si>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</si>
  <si>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</si>
  <si>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</si>
  <si>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</si>
  <si>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</si>
  <si>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</si>
  <si>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</si>
  <si>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</si>
  <si>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</si>
  <si>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</si>
  <si>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</si>
  <si>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</si>
  <si>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</si>
  <si>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</si>
  <si>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</si>
  <si>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</si>
  <si>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</si>
  <si>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</si>
  <si>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</si>
  <si>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</si>
  <si>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</si>
  <si>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</si>
  <si>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</si>
  <si>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</si>
  <si>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</si>
  <si>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</si>
  <si>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</si>
  <si>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</si>
  <si>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</si>
  <si>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</si>
  <si>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</si>
  <si>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</si>
  <si>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</si>
  <si>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</si>
  <si>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</si>
  <si>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</si>
  <si>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</si>
  <si>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</si>
  <si>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</si>
  <si>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</si>
  <si>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</si>
  <si>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</si>
  <si>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</si>
  <si>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</si>
  <si>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</si>
  <si>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</si>
  <si>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</si>
  <si>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</si>
  <si>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</si>
  <si>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</si>
  <si>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</si>
  <si>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</si>
  <si>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</si>
  <si>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</si>
  <si>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</si>
  <si>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</si>
  <si>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</si>
  <si>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</si>
  <si>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</si>
  <si>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</si>
  <si>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</si>
  <si>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</si>
  <si>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</si>
  <si>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</si>
  <si>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</si>
  <si>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</si>
  <si>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</si>
  <si>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</si>
  <si>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</si>
  <si>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</si>
  <si>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</si>
  <si>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</si>
  <si>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</si>
  <si>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</si>
  <si>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</si>
  <si>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</si>
  <si>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</si>
  <si>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</si>
  <si>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</si>
  <si>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</si>
  <si>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</si>
  <si>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</si>
  <si>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</si>
  <si>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</si>
  <si>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</si>
  <si>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</si>
  <si>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</si>
  <si>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</si>
  <si>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</si>
  <si>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</si>
  <si>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</si>
  <si>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</si>
  <si>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</si>
  <si>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</si>
  <si>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</si>
  <si>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</si>
  <si>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</si>
  <si>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</si>
  <si>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</si>
  <si>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</si>
  <si>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</si>
  <si>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</si>
  <si>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</si>
  <si>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</si>
  <si>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</si>
  <si>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</si>
  <si>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</si>
  <si>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</si>
  <si>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</si>
  <si>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</si>
  <si>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</si>
  <si>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</si>
  <si>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</si>
  <si>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</si>
  <si>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</si>
  <si>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</si>
  <si>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</si>
  <si>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</si>
  <si>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</si>
  <si>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</si>
  <si>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</si>
  <si>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</si>
  <si>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</si>
  <si>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</si>
  <si>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</si>
  <si>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</si>
  <si>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</si>
  <si>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</si>
  <si>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</si>
  <si>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</si>
  <si>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</si>
  <si>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</si>
  <si>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</si>
  <si>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</si>
  <si>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</si>
  <si>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</si>
  <si>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</si>
  <si>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</si>
  <si>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</si>
  <si>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</si>
  <si>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</si>
  <si>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</si>
  <si>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</si>
  <si>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</si>
  <si>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</si>
  <si>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</si>
  <si>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</si>
  <si>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</si>
  <si>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</si>
  <si>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</si>
  <si>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</si>
  <si>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</si>
  <si>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</si>
  <si>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</si>
  <si>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</si>
  <si>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</si>
  <si>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</si>
  <si>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</si>
  <si>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</si>
  <si>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</si>
  <si>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</si>
  <si>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</si>
  <si>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</si>
  <si>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</si>
  <si>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</si>
  <si>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</si>
  <si>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</si>
  <si>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</si>
  <si>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</si>
  <si>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</si>
  <si>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</si>
  <si>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</si>
  <si>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</si>
  <si>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</si>
  <si>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</si>
  <si>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</si>
  <si>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</si>
  <si>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</si>
  <si>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</si>
  <si>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</si>
  <si>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</si>
  <si>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</si>
  <si>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</si>
  <si>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</si>
  <si>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</si>
  <si>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</si>
  <si>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</si>
  <si>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</si>
  <si>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</si>
  <si>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</si>
  <si>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</si>
  <si>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</si>
  <si>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</si>
  <si>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</si>
  <si>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</si>
  <si>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</si>
  <si>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</si>
  <si>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</si>
  <si>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</si>
  <si>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</si>
  <si>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</si>
  <si>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</si>
  <si>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</si>
  <si>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</si>
  <si>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</si>
  <si>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</si>
  <si>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</si>
  <si>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</si>
  <si>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</si>
  <si>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</si>
  <si>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</si>
  <si>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</si>
  <si>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</si>
  <si>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</si>
  <si>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</si>
  <si>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</si>
  <si>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</si>
  <si>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</si>
  <si>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</si>
  <si>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</si>
  <si>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</si>
  <si>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</si>
  <si>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</si>
  <si>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</si>
  <si>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</si>
  <si>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</si>
  <si>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</si>
  <si>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</si>
  <si>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</si>
  <si>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</si>
  <si>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</si>
  <si>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</si>
  <si>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</si>
  <si>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</si>
  <si>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</si>
  <si>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</si>
  <si>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</si>
  <si>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</si>
  <si>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</si>
  <si>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</si>
  <si>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</si>
  <si>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</si>
  <si>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</si>
  <si>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</si>
  <si>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</si>
  <si>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</si>
  <si>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</si>
  <si>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</si>
  <si>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</si>
  <si>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</si>
  <si>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</si>
  <si>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</si>
  <si>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</si>
  <si>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</si>
  <si>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</si>
  <si>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</si>
  <si>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</si>
  <si>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</si>
  <si>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</si>
  <si>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</si>
  <si>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</si>
  <si>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</si>
  <si>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</si>
  <si>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</si>
  <si>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</si>
  <si>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</si>
  <si>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</si>
  <si>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</si>
  <si>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</si>
  <si>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</si>
  <si>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</si>
  <si>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</si>
  <si>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</si>
  <si>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</si>
  <si>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</si>
  <si>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</si>
  <si>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</si>
  <si>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</si>
  <si>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</si>
  <si>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</si>
  <si>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</si>
  <si>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</si>
  <si>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</si>
  <si>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</si>
  <si>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</si>
  <si>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</si>
  <si>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</si>
  <si>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</si>
  <si>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</si>
  <si>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</si>
  <si>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</si>
  <si>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</si>
  <si>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</si>
  <si>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</si>
  <si>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</si>
  <si>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</si>
  <si>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</si>
  <si>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</si>
  <si>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</si>
  <si>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</si>
  <si>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</si>
  <si>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</si>
  <si>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</si>
  <si>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</si>
  <si>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</si>
  <si>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</si>
  <si>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</si>
  <si>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</si>
  <si>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</si>
  <si>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</si>
  <si>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</si>
  <si>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</si>
  <si>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</si>
  <si>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</si>
  <si>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</si>
  <si>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</si>
  <si>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</si>
  <si>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</si>
  <si>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</si>
  <si>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</si>
  <si>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</si>
  <si>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</si>
  <si>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</si>
  <si>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</si>
  <si>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</si>
  <si>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</si>
  <si>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</si>
  <si>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</si>
  <si>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</si>
  <si>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</si>
  <si>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</si>
  <si>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</si>
  <si>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</si>
  <si>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</si>
  <si>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</si>
  <si>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</si>
  <si>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</si>
  <si>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</si>
  <si>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</si>
  <si>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</si>
  <si>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</si>
  <si>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</si>
  <si>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</si>
  <si>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</si>
  <si>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</si>
  <si>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</si>
  <si>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</si>
  <si>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</si>
  <si>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</si>
  <si>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</si>
  <si>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</si>
  <si>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</si>
  <si>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</si>
  <si>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</si>
  <si>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</si>
  <si>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</si>
  <si>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</si>
  <si>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</si>
  <si>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</si>
  <si>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</si>
  <si>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</si>
  <si>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</si>
  <si>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</si>
  <si>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</si>
  <si>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</si>
  <si>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</si>
  <si>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</si>
  <si>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</si>
  <si>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</si>
  <si>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</si>
  <si>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</si>
  <si>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</si>
  <si>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</si>
  <si>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</si>
  <si>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</si>
  <si>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</si>
  <si>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</si>
  <si>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</si>
  <si>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</si>
  <si>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</si>
  <si>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</si>
  <si>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</si>
  <si>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</si>
  <si>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</si>
  <si>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</si>
  <si>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</si>
  <si>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</si>
  <si>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必ず使う</t>
  </si>
  <si>
    <t>あり</t>
  </si>
  <si>
    <t>必須</t>
  </si>
  <si>
    <t>ハイエース</t>
  </si>
  <si>
    <t>制限なし</t>
  </si>
  <si>
    <t>可</t>
  </si>
  <si>
    <t>不可</t>
  </si>
  <si>
    <t>不要</t>
  </si>
  <si>
    <t>なくても良い</t>
  </si>
  <si>
    <t>体育館は何階にあるか。</t>
    <rPh sb="0" eb="3">
      <t>タイイクカン</t>
    </rPh>
    <rPh sb="4" eb="6">
      <t>ナンカイ</t>
    </rPh>
    <phoneticPr fontId="1"/>
  </si>
  <si>
    <t>楽屋に使える教室はあるか。</t>
    <rPh sb="0" eb="2">
      <t>ガクヤ</t>
    </rPh>
    <rPh sb="3" eb="4">
      <t>ツカ</t>
    </rPh>
    <rPh sb="6" eb="8">
      <t>キョウシツ</t>
    </rPh>
    <phoneticPr fontId="1"/>
  </si>
  <si>
    <t>姿見（鏡）はあるか。</t>
    <rPh sb="0" eb="2">
      <t>スガタミ</t>
    </rPh>
    <rPh sb="3" eb="4">
      <t>カガミ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</si>
</sst>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64334</xdr:rowOff>
    </xdr:from>
    <xdr:to>
      <xdr:col>10</xdr:col>
      <xdr:colOff>219075</xdr:colOff>
      <xdr:row>74</xdr:row>
      <xdr:rowOff>118400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6504"/>
          <a:ext cx="4821606" cy="296684"/>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72187</xdr:colOff>
      <xdr:row>57</xdr:row>
      <xdr:rowOff>100375</xdr:rowOff>
    </xdr:from>
    <xdr:to>
      <xdr:col>25</xdr:col>
      <xdr:colOff>318823</xdr:colOff>
      <xdr:row>58</xdr:row>
      <xdr:rowOff>101858</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63295" y="15232545"/>
          <a:ext cx="4631731" cy="226129"/>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387207</xdr:colOff>
      <xdr:row>68</xdr:row>
      <xdr:rowOff>202907</xdr:rowOff>
    </xdr:from>
    <xdr:to>
      <xdr:col>5</xdr:col>
      <xdr:colOff>477891</xdr:colOff>
      <xdr:row>72</xdr:row>
      <xdr:rowOff>9350</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579330" y="17707341"/>
          <a:ext cx="1276816" cy="69304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501183</xdr:colOff>
      <xdr:row>89</xdr:row>
      <xdr:rowOff>18793</xdr:rowOff>
    </xdr:from>
    <xdr:to>
      <xdr:col>18</xdr:col>
      <xdr:colOff>364016</xdr:colOff>
      <xdr:row>92</xdr:row>
      <xdr:rowOff>215661</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8750192" y="22177897"/>
          <a:ext cx="1390428" cy="86182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25" sqref="K2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264</v>
      </c>
      <c r="D2" s="154"/>
      <c r="E2" s="33" t="s">
        <v>5</v>
      </c>
      <c r="F2" s="35" t="str">
        <f>VLOOKUP($C$2,'R6_制作団体一覧'!A:H,2,FALSE)</f>
        <v>演劇</v>
      </c>
      <c r="G2" s="32" t="s">
        <v>2</v>
      </c>
      <c r="H2" s="36" t="str">
        <f>VLOOKUP($C$2,'R6_制作団体一覧'!A:H,3,FALSE)</f>
        <v>ミュージカル</v>
      </c>
      <c r="I2" s="33" t="s">
        <v>20</v>
      </c>
      <c r="J2" s="35" t="str">
        <f>VLOOKUP($C$2,'R6_制作団体一覧'!A:H,5,FALSE)</f>
        <v>C区分</v>
      </c>
      <c r="K2" s="33" t="s">
        <v>3</v>
      </c>
      <c r="L2" s="35" t="str">
        <f>VLOOKUP($C$2,'R6_制作団体一覧'!A:H,6,FALSE)</f>
        <v>A/B</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一般社団法人東京ミュージカルアンサンブル</v>
      </c>
      <c r="D3" s="151"/>
      <c r="E3" s="151"/>
      <c r="F3" s="151"/>
      <c r="G3" s="151"/>
      <c r="H3" s="33" t="s">
        <v>4</v>
      </c>
      <c r="I3" s="152" t="str">
        <f>VLOOKUP($C$2,'R6_制作団体一覧'!A:H,7,FALSE)</f>
        <v>一般社団法人東京ミュージカルアンサンブル</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586</v>
      </c>
      <c r="G13" s="158"/>
      <c r="H13" s="123" t="s">
        <v>51</v>
      </c>
      <c r="I13" s="124"/>
      <c r="J13" s="124"/>
      <c r="K13" s="58">
        <v>50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12</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587</v>
      </c>
      <c r="H16" s="165"/>
      <c r="I16" s="166" t="s">
        <v>49</v>
      </c>
      <c r="J16" s="167"/>
      <c r="K16" s="121" t="s">
        <v>588</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4</v>
      </c>
      <c r="H17" s="62" t="s">
        <v>43</v>
      </c>
      <c r="I17" s="60" t="s">
        <v>46</v>
      </c>
      <c r="J17" s="61">
        <v>3</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589</v>
      </c>
      <c r="G18" s="145"/>
      <c r="H18" s="116" t="s">
        <v>55</v>
      </c>
      <c r="I18" s="111"/>
      <c r="J18" s="111"/>
      <c r="K18" s="129" t="s">
        <v>590</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582</v>
      </c>
      <c r="G19" s="142"/>
      <c r="H19" s="133" t="s">
        <v>53</v>
      </c>
      <c r="I19" s="134"/>
      <c r="J19" s="134"/>
      <c r="K19" s="145" t="s">
        <v>583</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584</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585</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1.8</v>
      </c>
      <c r="H23" s="74" t="s">
        <v>43</v>
      </c>
      <c r="I23" s="75" t="s">
        <v>61</v>
      </c>
      <c r="J23" s="73">
        <v>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591</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592</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t="s">
        <v>593</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4</v>
      </c>
      <c r="H50" s="149"/>
      <c r="I50" s="26" t="s">
        <v>7</v>
      </c>
      <c r="J50" s="148">
        <f>J17</f>
        <v>3</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K159</v>
      </c>
      <c r="B2" s="83" t="str">
        <f>①ヒアリングシートについて!F2</f>
        <v>演劇</v>
      </c>
      <c r="C2" s="83" t="str">
        <f>①ヒアリングシートについて!H2</f>
        <v>ミュージカル</v>
      </c>
      <c r="D2" s="83" t="str">
        <f>①ヒアリングシートについて!J2</f>
        <v>C区分</v>
      </c>
      <c r="E2" s="83" t="str">
        <f>①ヒアリングシートについて!L2</f>
        <v>A/B</v>
      </c>
      <c r="F2" s="83" t="str">
        <f>①ヒアリングシートについて!C3</f>
        <v>一般社団法人東京ミュージカルアンサンブル</v>
      </c>
      <c r="G2" s="83" t="str">
        <f>①ヒアリングシートについて!I3</f>
        <v>一般社団法人東京ミュージカルアンサンブル</v>
      </c>
      <c r="H2" s="83" t="str">
        <f>①ヒアリングシートについて!F13</f>
        <v>制限なし</v>
      </c>
      <c r="I2" s="83">
        <f>①ヒアリングシートについて!K13</f>
        <v>50</v>
      </c>
      <c r="J2" s="83">
        <f>①ヒアリングシートについて!G14</f>
        <v>12</v>
      </c>
      <c r="K2" s="83">
        <f>①ヒアリングシートについて!J14</f>
        <v>8</v>
      </c>
      <c r="L2" s="83">
        <f>①ヒアリングシートについて!G15</f>
        <v>4</v>
      </c>
      <c r="M2" s="83" t="str">
        <f>①ヒアリングシートについて!G16</f>
        <v>可</v>
      </c>
      <c r="N2" s="83" t="str">
        <f>①ヒアリングシートについて!K16</f>
        <v>不可</v>
      </c>
      <c r="O2" s="83">
        <f>①ヒアリングシートについて!G17</f>
        <v>4</v>
      </c>
      <c r="P2" s="83">
        <f>①ヒアリングシートについて!J17</f>
        <v>3</v>
      </c>
      <c r="Q2" s="83" t="str">
        <f>①ヒアリングシートについて!F18</f>
        <v>不要</v>
      </c>
      <c r="R2" s="83" t="str">
        <f>①ヒアリングシートについて!K18</f>
        <v>なくても良い</v>
      </c>
      <c r="S2" s="83" t="str">
        <f>①ヒアリングシートについて!F19</f>
        <v>必ず使う</v>
      </c>
      <c r="T2" s="83" t="str">
        <f>①ヒアリングシートについて!K19</f>
        <v>あり</v>
      </c>
      <c r="U2" s="83">
        <f>①ヒアリングシートについて!K20</f>
        <v>0</v>
      </c>
      <c r="V2" s="83" t="str">
        <f>①ヒアリングシートについて!F21</f>
        <v>必須</v>
      </c>
      <c r="W2" s="83">
        <f>①ヒアリングシートについて!K21</f>
        <v>0</v>
      </c>
      <c r="X2" s="83" t="str">
        <f>①ヒアリングシートについて!F22</f>
        <v>ハイエース</v>
      </c>
      <c r="Y2" s="83">
        <f>①ヒアリングシートについて!I22</f>
        <v>1</v>
      </c>
      <c r="Z2" s="83">
        <f>①ヒアリングシートについて!G23</f>
        <v>1.8</v>
      </c>
      <c r="AA2" s="83">
        <f>①ヒアリングシートについて!J23</f>
        <v>5</v>
      </c>
      <c r="AB2" s="83" t="str">
        <f>①ヒアリングシートについて!F27</f>
        <v>不要</v>
      </c>
      <c r="AC2" s="83">
        <f>①ヒアリングシートについて!F28</f>
        <v>0</v>
      </c>
      <c r="AD2" s="83" t="str">
        <f>①ヒアリングシートについて!B32</f>
        <v>体育館は何階にあるか。</v>
      </c>
      <c r="AE2" s="83" t="str">
        <f>①ヒアリングシートについて!B33</f>
        <v>楽屋に使える教室はあるか。</v>
      </c>
      <c r="AF2" s="83" t="str">
        <f>①ヒアリングシートについて!B34</f>
        <v>姿見（鏡）はあるか。</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2023-11-10T05:42:28Z</dcterms:modified>
</cp:coreProperties>
</file>