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<sst xmlns="http://schemas.openxmlformats.org/spreadsheetml/2006/main" count="1347" uniqueCount="593">
  <si>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</si>
  <si>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</si>
  <si>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</si>
  <si>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</si>
  <si>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</si>
  <si>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</si>
  <si>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</si>
  <si>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</si>
  <si>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</si>
  <si>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</si>
  <si>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</si>
  <si>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</si>
  <si>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</si>
  <si>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</si>
  <si>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</si>
  <si>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</si>
  <si>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</si>
  <si>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</si>
  <si>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</si>
  <si>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</si>
  <si>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</si>
  <si>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</si>
  <si>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</si>
  <si>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</si>
  <si>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</si>
  <si>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</si>
  <si>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</si>
  <si>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</si>
  <si>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</si>
  <si>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</si>
  <si>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</si>
  <si>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</si>
  <si>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</si>
  <si>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</si>
  <si>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</si>
  <si>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</si>
  <si>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</si>
  <si>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</si>
  <si>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</si>
  <si>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</si>
  <si>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</si>
  <si>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</si>
  <si>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</si>
  <si>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</si>
  <si>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</si>
  <si>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</si>
  <si>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</si>
  <si>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</si>
  <si>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</si>
  <si>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</si>
  <si>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</si>
  <si>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</si>
  <si>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</si>
  <si>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</si>
  <si>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</si>
  <si>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</si>
  <si>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</si>
  <si>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</si>
  <si>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</si>
  <si>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</si>
  <si>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</si>
  <si>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</si>
  <si>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</si>
  <si>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</si>
  <si>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</si>
  <si>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</si>
  <si>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</si>
  <si>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</si>
  <si>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</si>
  <si>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</si>
  <si>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</si>
  <si>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</si>
  <si>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</si>
  <si>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</si>
  <si>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</si>
  <si>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</si>
  <si>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</si>
  <si>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</si>
  <si>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</si>
  <si>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</si>
  <si>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</si>
  <si>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</si>
  <si>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</si>
  <si>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</si>
  <si>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</si>
  <si>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</si>
  <si>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</si>
  <si>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</si>
  <si>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</si>
  <si>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</si>
  <si>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</si>
  <si>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</si>
  <si>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</si>
  <si>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</si>
  <si>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</si>
  <si>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</si>
  <si>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</si>
  <si>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</si>
  <si>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</si>
  <si>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</si>
  <si>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</si>
  <si>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</si>
  <si>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</si>
  <si>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</si>
  <si>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</si>
  <si>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</si>
  <si>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</si>
  <si>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</si>
  <si>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</si>
  <si>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</si>
  <si>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</si>
  <si>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</si>
  <si>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</si>
  <si>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</si>
  <si>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</si>
  <si>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</si>
  <si>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</si>
  <si>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</si>
  <si>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</si>
  <si>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</si>
  <si>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</si>
  <si>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</si>
  <si>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</si>
  <si>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</si>
  <si>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</si>
  <si>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</si>
  <si>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</si>
  <si>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</si>
  <si>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</si>
  <si>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</si>
  <si>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</si>
  <si>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</si>
  <si>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</si>
  <si>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</si>
  <si>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</si>
  <si>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</si>
  <si>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</si>
  <si>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</si>
  <si>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</si>
  <si>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</si>
  <si>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</si>
  <si>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</si>
  <si>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</si>
  <si>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</si>
  <si>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</si>
  <si>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</si>
  <si>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</si>
  <si>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</si>
  <si>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</si>
  <si>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</si>
  <si>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</si>
  <si>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</si>
  <si>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</si>
  <si>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</si>
  <si>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</si>
  <si>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</si>
  <si>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</si>
  <si>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</si>
  <si>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</si>
  <si>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</si>
  <si>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</si>
  <si>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</si>
  <si>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</si>
  <si>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</si>
  <si>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</si>
  <si>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</si>
  <si>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</si>
  <si>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</si>
  <si>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</si>
  <si>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</si>
  <si>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</si>
  <si>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</si>
  <si>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</si>
  <si>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</si>
  <si>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</si>
  <si>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</si>
  <si>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</si>
  <si>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</si>
  <si>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</si>
  <si>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</si>
  <si>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</si>
  <si>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</si>
  <si>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</si>
  <si>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</si>
  <si>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</si>
  <si>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</si>
  <si>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</si>
  <si>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</si>
  <si>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</si>
  <si>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</si>
  <si>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</si>
  <si>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</si>
  <si>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</si>
  <si>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</si>
  <si>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</si>
  <si>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</si>
  <si>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</si>
  <si>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</si>
  <si>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</si>
  <si>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</si>
  <si>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</si>
  <si>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</si>
  <si>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</si>
  <si>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</si>
  <si>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</si>
  <si>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</si>
  <si>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</si>
  <si>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</si>
  <si>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</si>
  <si>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</si>
  <si>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</si>
  <si>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</si>
  <si>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</si>
  <si>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</si>
  <si>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</si>
  <si>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</si>
  <si>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</si>
  <si>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</si>
  <si>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</si>
  <si>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</si>
  <si>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</si>
  <si>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</si>
  <si>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</si>
  <si>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</si>
  <si>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</si>
  <si>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</si>
  <si>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</si>
  <si>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</si>
  <si>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</si>
  <si>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</si>
  <si>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</si>
  <si>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</si>
  <si>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</si>
  <si>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</si>
  <si>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</si>
  <si>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</si>
  <si>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</si>
  <si>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</si>
  <si>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</si>
  <si>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</si>
  <si>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</si>
  <si>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</si>
  <si>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</si>
  <si>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</si>
  <si>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</si>
  <si>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</si>
  <si>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</si>
  <si>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</si>
  <si>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</si>
  <si>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</si>
  <si>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</si>
  <si>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</si>
  <si>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</si>
  <si>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</si>
  <si>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</si>
  <si>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</si>
  <si>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</si>
  <si>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</si>
  <si>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</si>
  <si>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</si>
  <si>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</si>
  <si>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</si>
  <si>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</si>
  <si>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</si>
  <si>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</si>
  <si>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</si>
  <si>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</si>
  <si>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</si>
  <si>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</si>
  <si>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</si>
  <si>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</si>
  <si>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</si>
  <si>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</si>
  <si>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</si>
  <si>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</si>
  <si>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</si>
  <si>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</si>
  <si>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</si>
  <si>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</si>
  <si>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</si>
  <si>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</si>
  <si>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</si>
  <si>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</si>
  <si>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</si>
  <si>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</si>
  <si>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</si>
  <si>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</si>
  <si>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</si>
  <si>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</si>
  <si>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</si>
  <si>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</si>
  <si>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</si>
  <si>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</si>
  <si>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</si>
  <si>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</si>
  <si>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</si>
  <si>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</si>
  <si>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</si>
  <si>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</si>
  <si>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</si>
  <si>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</si>
  <si>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</si>
  <si>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</si>
  <si>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</si>
  <si>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</si>
  <si>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</si>
  <si>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</si>
  <si>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</si>
  <si>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</si>
  <si>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</si>
  <si>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</si>
  <si>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</si>
  <si>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</si>
  <si>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</si>
  <si>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</si>
  <si>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</si>
  <si>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</si>
  <si>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</si>
  <si>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</si>
  <si>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</si>
  <si>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</si>
  <si>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</si>
  <si>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</si>
  <si>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</si>
  <si>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</si>
  <si>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</si>
  <si>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</si>
  <si>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</si>
  <si>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</si>
  <si>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</si>
  <si>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</si>
  <si>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</si>
  <si>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</si>
  <si>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</si>
  <si>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</si>
  <si>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</si>
  <si>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</si>
  <si>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</si>
  <si>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</si>
  <si>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</si>
  <si>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</si>
  <si>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</si>
  <si>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</si>
  <si>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</si>
  <si>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</si>
  <si>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</si>
  <si>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</si>
  <si>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</si>
  <si>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</si>
  <si>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</si>
  <si>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</si>
  <si>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</si>
  <si>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</si>
  <si>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</si>
  <si>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</si>
  <si>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</si>
  <si>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</si>
  <si>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</si>
  <si>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</si>
  <si>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</si>
  <si>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</si>
  <si>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</si>
  <si>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</si>
  <si>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</si>
  <si>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</si>
  <si>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</si>
  <si>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</si>
  <si>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</si>
  <si>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</si>
  <si>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</si>
  <si>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</si>
  <si>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</si>
  <si>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</si>
  <si>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</si>
  <si>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</si>
  <si>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</si>
  <si>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</si>
  <si>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</si>
  <si>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</si>
  <si>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</si>
  <si>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</si>
  <si>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</si>
  <si>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</si>
  <si>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</si>
  <si>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</si>
  <si>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</si>
  <si>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</si>
  <si>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</si>
  <si>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</si>
  <si>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</si>
  <si>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</si>
  <si>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</si>
  <si>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</si>
  <si>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</si>
  <si>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</si>
  <si>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</si>
  <si>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</si>
  <si>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</si>
  <si>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</si>
  <si>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</si>
  <si>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</si>
  <si>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</si>
  <si>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</si>
  <si>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</si>
  <si>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</si>
  <si>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</si>
  <si>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</si>
  <si>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</si>
  <si>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</si>
  <si>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</si>
  <si>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</si>
  <si>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</si>
  <si>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</si>
  <si>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</si>
  <si>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</si>
  <si>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</si>
  <si>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</si>
  <si>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</si>
  <si>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</si>
  <si>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</si>
  <si>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</si>
  <si>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</si>
  <si>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</si>
  <si>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</si>
  <si>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</si>
  <si>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</si>
  <si>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</si>
  <si>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</si>
  <si>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</si>
  <si>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</si>
  <si>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</si>
  <si>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</si>
  <si>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</si>
  <si>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</si>
  <si>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</si>
  <si>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</si>
  <si>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</si>
  <si>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</si>
  <si>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</si>
  <si>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</si>
  <si>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</si>
  <si>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</si>
  <si>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</si>
  <si>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</si>
  <si>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</si>
  <si>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</si>
  <si>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</si>
  <si>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</si>
  <si>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</si>
  <si>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</si>
  <si>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</si>
  <si>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</si>
  <si>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</si>
  <si>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</si>
  <si>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</si>
  <si>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</si>
  <si>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</si>
  <si>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</si>
  <si>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</si>
  <si>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</si>
  <si>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</si>
  <si>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</si>
  <si>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</si>
  <si>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</si>
  <si>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</si>
  <si>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</si>
  <si>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</si>
  <si>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</si>
  <si>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</si>
  <si>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</si>
  <si>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</si>
  <si>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</si>
  <si>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</si>
  <si>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</si>
  <si>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</si>
  <si>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</si>
  <si>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</si>
  <si>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</si>
  <si>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</si>
  <si>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</si>
  <si>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</si>
  <si>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</si>
  <si>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</si>
  <si>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</si>
  <si>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</si>
  <si>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</si>
  <si>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</si>
  <si>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</si>
  <si>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</si>
  <si>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</si>
  <si>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</si>
  <si>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</si>
  <si>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</si>
  <si>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</si>
  <si>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</si>
  <si>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</si>
  <si>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</si>
  <si>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</si>
  <si>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</si>
  <si>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</si>
  <si>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</si>
  <si>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</si>
  <si>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</si>
  <si>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</si>
  <si>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</si>
  <si>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</si>
  <si>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</si>
  <si>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</si>
  <si>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</si>
  <si>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</si>
  <si>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</si>
  <si>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</si>
  <si>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</si>
  <si>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</si>
  <si>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</si>
  <si>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</si>
  <si>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</si>
  <si>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</si>
  <si>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</si>
  <si>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</si>
  <si>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</si>
  <si>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</si>
  <si>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</si>
  <si>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</si>
  <si>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</si>
  <si>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</si>
  <si>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</si>
  <si>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</si>
  <si>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</si>
  <si>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</si>
  <si>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</si>
  <si>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</si>
  <si>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</si>
  <si>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</si>
  <si>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</si>
  <si>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</si>
  <si>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</si>
  <si>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</si>
  <si>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</si>
  <si>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</si>
  <si>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</si>
  <si>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</si>
  <si>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</si>
  <si>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</si>
  <si>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</si>
  <si>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</si>
  <si>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</si>
  <si>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</si>
  <si>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</si>
  <si>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</si>
  <si>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</si>
  <si>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</si>
  <si>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</si>
  <si>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</si>
  <si>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</si>
  <si>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</si>
  <si>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</si>
  <si>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</si>
  <si>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</si>
  <si>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</si>
  <si>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</si>
  <si>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</si>
  <si>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</si>
  <si>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</si>
  <si>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</si>
  <si>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</si>
  <si>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</si>
  <si>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</si>
  <si>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</si>
  <si>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</si>
  <si>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</si>
  <si>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</si>
  <si>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</si>
  <si>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</si>
  <si>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</si>
  <si>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</si>
  <si>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</si>
  <si>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</si>
  <si>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</si>
  <si>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</si>
  <si>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</si>
  <si>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</si>
  <si>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</si>
  <si>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</si>
  <si>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</si>
  <si>
    <t>完全暗転必須</t>
  </si>
  <si>
    <t>なくても良い</t>
  </si>
  <si>
    <t>使わない</t>
  </si>
  <si>
    <t>要</t>
  </si>
  <si>
    <t>なし</t>
  </si>
  <si>
    <t>応相談</t>
  </si>
  <si>
    <t>小型トラック(軽トラック)</t>
  </si>
  <si>
    <t>公演中にチャイムが鳴らないよう設定をお願いします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</si>
</sst>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９．５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６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431320</xdr:colOff>
      <xdr:row>72</xdr:row>
      <xdr:rowOff>125801</xdr:rowOff>
    </xdr:from>
    <xdr:to>
      <xdr:col>10</xdr:col>
      <xdr:colOff>157184</xdr:colOff>
      <xdr:row>77</xdr:row>
      <xdr:rowOff>54924</xdr:rowOff>
    </xdr:to>
    <xdr:grpSp>
      <xdr:nvGrpSpPr>
        <xdr:cNvPr id="4" name="グループ化 3">
          <a:extLst>
            <a:ext uri="{FF2B5EF4-FFF2-40B4-BE49-F238E27FC236}">
              <a16:creationId xmlns:a16="http://schemas.microsoft.com/office/drawing/2014/main" id="{B924451A-E7AC-4A75-9C86-30181F1BBD03}"/>
            </a:ext>
          </a:extLst>
        </xdr:cNvPr>
        <xdr:cNvGrpSpPr/>
      </xdr:nvGrpSpPr>
      <xdr:grpSpPr>
        <a:xfrm>
          <a:off x="5256721" y="18825353"/>
          <a:ext cx="1109685" cy="1142213"/>
          <a:chOff x="5376753" y="13014477"/>
          <a:chExt cx="677334" cy="1439333"/>
        </a:xfrm>
      </xdr:grpSpPr>
      <xdr:cxnSp macro="">
        <xdr:nvCxnSpPr>
          <xdr:cNvPr id="5" name="直線矢印コネクタ 4">
            <a:extLst>
              <a:ext uri="{FF2B5EF4-FFF2-40B4-BE49-F238E27FC236}">
                <a16:creationId xmlns:a16="http://schemas.microsoft.com/office/drawing/2014/main" id="{D2714357-D85B-9E8B-6262-6F119BA53AB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CAF36368-84A2-387D-62A3-4ECA2BE472E8}"/>
              </a:ext>
            </a:extLst>
          </xdr:cNvPr>
          <xdr:cNvSpPr txBox="1"/>
        </xdr:nvSpPr>
        <xdr:spPr>
          <a:xfrm>
            <a:off x="5376753"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1.5</a:t>
            </a:r>
            <a:r>
              <a:rPr kumimoji="1" lang="ja-JP" altLang="en-US" sz="1100" b="1"/>
              <a:t>～</a:t>
            </a:r>
            <a:r>
              <a:rPr kumimoji="1" lang="en-US" altLang="ja-JP" sz="1100" b="1"/>
              <a:t>2</a:t>
            </a:r>
            <a:r>
              <a:rPr kumimoji="1" lang="ja-JP" altLang="en-US" sz="11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4" sqref="F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259</v>
      </c>
      <c r="D2" s="154"/>
      <c r="E2" s="33" t="s">
        <v>5</v>
      </c>
      <c r="F2" s="35" t="str">
        <f>VLOOKUP($C$2,'R6_制作団体一覧'!A:H,2,FALSE)</f>
        <v>演劇</v>
      </c>
      <c r="G2" s="32" t="s">
        <v>2</v>
      </c>
      <c r="H2" s="36" t="str">
        <f>VLOOKUP($C$2,'R6_制作団体一覧'!A:H,3,FALSE)</f>
        <v>児童劇</v>
      </c>
      <c r="I2" s="33" t="s">
        <v>20</v>
      </c>
      <c r="J2" s="35" t="str">
        <f>VLOOKUP($C$2,'R6_制作団体一覧'!A:H,5,FALSE)</f>
        <v>C区分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デフ・パペットシアター・ひとみ</v>
      </c>
      <c r="D3" s="151"/>
      <c r="E3" s="151"/>
      <c r="F3" s="151"/>
      <c r="G3" s="151"/>
      <c r="H3" s="33" t="s">
        <v>4</v>
      </c>
      <c r="I3" s="152" t="str">
        <f>VLOOKUP($C$2,'R6_制作団体一覧'!A:H,7,FALSE)</f>
        <v>公益財団法人現代人形劇センター</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9.5</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0.9</v>
      </c>
      <c r="H17" s="62" t="s">
        <v>43</v>
      </c>
      <c r="I17" s="60" t="s">
        <v>46</v>
      </c>
      <c r="J17" s="61">
        <v>1.85</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t="s">
        <v>589</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588</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592</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0.9</v>
      </c>
      <c r="H50" s="149"/>
      <c r="I50" s="26" t="s">
        <v>7</v>
      </c>
      <c r="J50" s="148">
        <f>J17</f>
        <v>1.85</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50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K154</v>
      </c>
      <c r="B2" s="83" t="str">
        <f>①ヒアリングシートについて!F2</f>
        <v>演劇</v>
      </c>
      <c r="C2" s="83" t="str">
        <f>①ヒアリングシートについて!H2</f>
        <v>児童劇</v>
      </c>
      <c r="D2" s="83" t="str">
        <f>①ヒアリングシートについて!J2</f>
        <v>C区分</v>
      </c>
      <c r="E2" s="83" t="str">
        <f>①ヒアリングシートについて!L2</f>
        <v>H</v>
      </c>
      <c r="F2" s="83" t="str">
        <f>①ヒアリングシートについて!C3</f>
        <v>デフ・パペットシアター・ひとみ</v>
      </c>
      <c r="G2" s="83" t="str">
        <f>①ヒアリングシートについて!I3</f>
        <v>公益財団法人現代人形劇センター</v>
      </c>
      <c r="H2" s="83" t="str">
        <f>①ヒアリングシートについて!F13</f>
        <v>2F以上応相談</v>
      </c>
      <c r="I2" s="83">
        <f>①ヒアリングシートについて!K13</f>
        <v>60</v>
      </c>
      <c r="J2" s="83">
        <f>①ヒアリングシートについて!G14</f>
        <v>9.5</v>
      </c>
      <c r="K2" s="83">
        <f>①ヒアリングシートについて!J14</f>
        <v>6</v>
      </c>
      <c r="L2" s="83">
        <f>①ヒアリングシートについて!G15</f>
        <v>3.6</v>
      </c>
      <c r="M2" s="83" t="str">
        <f>①ヒアリングシートについて!G16</f>
        <v>可</v>
      </c>
      <c r="N2" s="83" t="str">
        <f>①ヒアリングシートについて!K16</f>
        <v>条件が合えば可</v>
      </c>
      <c r="O2" s="83">
        <f>①ヒアリングシートについて!G17</f>
        <v>0.9</v>
      </c>
      <c r="P2" s="83">
        <f>①ヒアリングシートについて!J17</f>
        <v>1.85</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50</v>
      </c>
      <c r="X2" s="83" t="str">
        <f>①ヒアリングシートについて!F22</f>
        <v>小型トラック(軽トラック)</v>
      </c>
      <c r="Y2" s="83">
        <f>①ヒアリングシートについて!I22</f>
        <v>1</v>
      </c>
      <c r="Z2" s="83">
        <f>①ヒアリングシートについて!G23</f>
        <v>2</v>
      </c>
      <c r="AA2" s="83">
        <f>①ヒアリングシートについて!J23</f>
        <v>5</v>
      </c>
      <c r="AB2" s="83" t="str">
        <f>①ヒアリングシートについて!F27</f>
        <v>要</v>
      </c>
      <c r="AC2" s="83">
        <f>①ヒアリングシートについて!F28</f>
        <v>0</v>
      </c>
      <c r="AD2" s="83" t="str">
        <f>①ヒアリングシートについて!B32</f>
        <v>公演中にチャイムが鳴らないよう設定をお願いします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2023-11-09T09:31:13Z</dcterms:modified>
</cp:coreProperties>
</file>