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<sst xmlns="http://schemas.openxmlformats.org/spreadsheetml/2006/main" count="1345" uniqueCount="591">
  <si>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</si>
  <si>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</si>
  <si>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</si>
  <si>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</si>
  <si>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</si>
  <si>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</si>
  <si>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</si>
  <si>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</si>
  <si>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</si>
  <si>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</si>
  <si>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</si>
  <si>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</si>
  <si>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</si>
  <si>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</si>
  <si>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</si>
  <si>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</si>
  <si>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</si>
  <si>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</si>
  <si>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</si>
  <si>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</si>
  <si>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</si>
  <si>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</si>
  <si>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</si>
  <si>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</si>
  <si>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</si>
  <si>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</si>
  <si>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</si>
  <si>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</si>
  <si>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</si>
  <si>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</si>
  <si>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</si>
  <si>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</si>
  <si>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</si>
  <si>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</si>
  <si>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</si>
  <si>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</si>
  <si>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</si>
  <si>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</si>
  <si>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</si>
  <si>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</si>
  <si>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</si>
  <si>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</si>
  <si>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</si>
  <si>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</si>
  <si>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</si>
  <si>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</si>
  <si>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</si>
  <si>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</si>
  <si>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</si>
  <si>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</si>
  <si>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</si>
  <si>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</si>
  <si>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</si>
  <si>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</si>
  <si>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</si>
  <si>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</si>
  <si>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</si>
  <si>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</si>
  <si>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</si>
  <si>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</si>
  <si>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</si>
  <si>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</si>
  <si>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</si>
  <si>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</si>
  <si>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</si>
  <si>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</si>
  <si>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</si>
  <si>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</si>
  <si>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</si>
  <si>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</si>
  <si>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</si>
  <si>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</si>
  <si>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</si>
  <si>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</si>
  <si>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</si>
  <si>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</si>
  <si>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</si>
  <si>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</si>
  <si>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</si>
  <si>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</si>
  <si>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</si>
  <si>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</si>
  <si>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</si>
  <si>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</si>
  <si>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</si>
  <si>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</si>
  <si>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</si>
  <si>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</si>
  <si>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</si>
  <si>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</si>
  <si>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</si>
  <si>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</si>
  <si>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</si>
  <si>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</si>
  <si>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</si>
  <si>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</si>
  <si>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</si>
  <si>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</si>
  <si>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</si>
  <si>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</si>
  <si>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</si>
  <si>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</si>
  <si>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</si>
  <si>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</si>
  <si>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</si>
  <si>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</si>
  <si>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</si>
  <si>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</si>
  <si>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</si>
  <si>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</si>
  <si>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</si>
  <si>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</si>
  <si>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</si>
  <si>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</si>
  <si>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</si>
  <si>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</si>
  <si>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</si>
  <si>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</si>
  <si>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</si>
  <si>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</si>
  <si>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</si>
  <si>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</si>
  <si>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</si>
  <si>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</si>
  <si>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</si>
  <si>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</si>
  <si>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</si>
  <si>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</si>
  <si>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</si>
  <si>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</si>
  <si>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</si>
  <si>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</si>
  <si>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</si>
  <si>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</si>
  <si>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</si>
  <si>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</si>
  <si>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</si>
  <si>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</si>
  <si>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</si>
  <si>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</si>
  <si>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</si>
  <si>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</si>
  <si>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</si>
  <si>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</si>
  <si>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</si>
  <si>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</si>
  <si>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</si>
  <si>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</si>
  <si>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</si>
  <si>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</si>
  <si>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</si>
  <si>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</si>
  <si>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</si>
  <si>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</si>
  <si>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</si>
  <si>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</si>
  <si>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</si>
  <si>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</si>
  <si>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</si>
  <si>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</si>
  <si>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</si>
  <si>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</si>
  <si>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</si>
  <si>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</si>
  <si>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</si>
  <si>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</si>
  <si>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</si>
  <si>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</si>
  <si>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</si>
  <si>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</si>
  <si>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</si>
  <si>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</si>
  <si>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</si>
  <si>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</si>
  <si>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</si>
  <si>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</si>
  <si>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</si>
  <si>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</si>
  <si>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</si>
  <si>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</si>
  <si>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</si>
  <si>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</si>
  <si>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</si>
  <si>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</si>
  <si>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</si>
  <si>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</si>
  <si>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</si>
  <si>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</si>
  <si>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</si>
  <si>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</si>
  <si>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</si>
  <si>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</si>
  <si>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</si>
  <si>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</si>
  <si>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</si>
  <si>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</si>
  <si>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</si>
  <si>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</si>
  <si>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</si>
  <si>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</si>
  <si>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</si>
  <si>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</si>
  <si>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</si>
  <si>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</si>
  <si>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</si>
  <si>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</si>
  <si>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</si>
  <si>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</si>
  <si>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</si>
  <si>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</si>
  <si>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</si>
  <si>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</si>
  <si>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</si>
  <si>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</si>
  <si>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</si>
  <si>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</si>
  <si>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</si>
  <si>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</si>
  <si>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</si>
  <si>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</si>
  <si>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</si>
  <si>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</si>
  <si>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</si>
  <si>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</si>
  <si>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</si>
  <si>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</si>
  <si>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</si>
  <si>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</si>
  <si>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</si>
  <si>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</si>
  <si>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</si>
  <si>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</si>
  <si>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</si>
  <si>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</si>
  <si>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</si>
  <si>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</si>
  <si>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</si>
  <si>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</si>
  <si>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</si>
  <si>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</si>
  <si>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</si>
  <si>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</si>
  <si>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</si>
  <si>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</si>
  <si>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</si>
  <si>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</si>
  <si>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</si>
  <si>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</si>
  <si>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</si>
  <si>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</si>
  <si>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</si>
  <si>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</si>
  <si>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</si>
  <si>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</si>
  <si>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</si>
  <si>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</si>
  <si>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</si>
  <si>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</si>
  <si>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</si>
  <si>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</si>
  <si>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</si>
  <si>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</si>
  <si>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</si>
  <si>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</si>
  <si>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</si>
  <si>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</si>
  <si>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</si>
  <si>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</si>
  <si>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</si>
  <si>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</si>
  <si>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</si>
  <si>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</si>
  <si>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</si>
  <si>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</si>
  <si>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</si>
  <si>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</si>
  <si>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</si>
  <si>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</si>
  <si>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</si>
  <si>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</si>
  <si>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</si>
  <si>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</si>
  <si>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</si>
  <si>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</si>
  <si>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</si>
  <si>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</si>
  <si>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</si>
  <si>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</si>
  <si>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</si>
  <si>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</si>
  <si>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</si>
  <si>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</si>
  <si>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</si>
  <si>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</si>
  <si>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</si>
  <si>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</si>
  <si>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</si>
  <si>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</si>
  <si>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</si>
  <si>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</si>
  <si>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</si>
  <si>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</si>
  <si>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</si>
  <si>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</si>
  <si>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</si>
  <si>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</si>
  <si>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</si>
  <si>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</si>
  <si>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</si>
  <si>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</si>
  <si>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</si>
  <si>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</si>
  <si>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</si>
  <si>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</si>
  <si>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</si>
  <si>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</si>
  <si>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</si>
  <si>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</si>
  <si>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</si>
  <si>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</si>
  <si>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</si>
  <si>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</si>
  <si>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</si>
  <si>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</si>
  <si>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</si>
  <si>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</si>
  <si>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</si>
  <si>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</si>
  <si>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</si>
  <si>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</si>
  <si>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</si>
  <si>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</si>
  <si>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</si>
  <si>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</si>
  <si>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</si>
  <si>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</si>
  <si>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</si>
  <si>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</si>
  <si>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</si>
  <si>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</si>
  <si>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</si>
  <si>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</si>
  <si>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</si>
  <si>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</si>
  <si>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</si>
  <si>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</si>
  <si>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</si>
  <si>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</si>
  <si>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</si>
  <si>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</si>
  <si>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</si>
  <si>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</si>
  <si>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</si>
  <si>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</si>
  <si>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</si>
  <si>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</si>
  <si>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</si>
  <si>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</si>
  <si>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</si>
  <si>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</si>
  <si>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</si>
  <si>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</si>
  <si>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</si>
  <si>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</si>
  <si>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</si>
  <si>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</si>
  <si>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</si>
  <si>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</si>
  <si>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</si>
  <si>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</si>
  <si>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</si>
  <si>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</si>
  <si>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</si>
  <si>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</si>
  <si>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</si>
  <si>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</si>
  <si>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</si>
  <si>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</si>
  <si>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</si>
  <si>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</si>
  <si>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</si>
  <si>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</si>
  <si>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</si>
  <si>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</si>
  <si>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</si>
  <si>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</si>
  <si>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</si>
  <si>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</si>
  <si>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</si>
  <si>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</si>
  <si>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</si>
  <si>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</si>
  <si>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</si>
  <si>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</si>
  <si>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</si>
  <si>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</si>
  <si>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</si>
  <si>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</si>
  <si>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</si>
  <si>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</si>
  <si>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</si>
  <si>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</si>
  <si>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</si>
  <si>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</si>
  <si>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</si>
  <si>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</si>
  <si>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</si>
  <si>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</si>
  <si>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</si>
  <si>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</si>
  <si>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</si>
  <si>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</si>
  <si>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</si>
  <si>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</si>
  <si>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</si>
  <si>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</si>
  <si>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</si>
  <si>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</si>
  <si>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</si>
  <si>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</si>
  <si>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</si>
  <si>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</si>
  <si>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</si>
  <si>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</si>
  <si>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</si>
  <si>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</si>
  <si>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</si>
  <si>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</si>
  <si>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</si>
  <si>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</si>
  <si>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</si>
  <si>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</si>
  <si>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</si>
  <si>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</si>
  <si>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</si>
  <si>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</si>
  <si>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</si>
  <si>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</si>
  <si>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</si>
  <si>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</si>
  <si>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</si>
  <si>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</si>
  <si>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</si>
  <si>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</si>
  <si>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</si>
  <si>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</si>
  <si>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</si>
  <si>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</si>
  <si>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</si>
  <si>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</si>
  <si>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</si>
  <si>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</si>
  <si>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</si>
  <si>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</si>
  <si>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</si>
  <si>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</si>
  <si>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</si>
  <si>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</si>
  <si>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</si>
  <si>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</si>
  <si>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</si>
  <si>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</si>
  <si>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</si>
  <si>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</si>
  <si>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</si>
  <si>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</si>
  <si>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</si>
  <si>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</si>
  <si>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</si>
  <si>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</si>
  <si>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</si>
  <si>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</si>
  <si>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</si>
  <si>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</si>
  <si>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</si>
  <si>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</si>
  <si>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</si>
  <si>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</si>
  <si>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</si>
  <si>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</si>
  <si>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</si>
  <si>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</si>
  <si>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</si>
  <si>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</si>
  <si>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</si>
  <si>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</si>
  <si>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</si>
  <si>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</si>
  <si>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</si>
  <si>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</si>
  <si>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</si>
  <si>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</si>
  <si>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</si>
  <si>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</si>
  <si>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</si>
  <si>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</si>
  <si>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</si>
  <si>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</si>
  <si>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</si>
  <si>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</si>
  <si>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</si>
  <si>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</si>
  <si>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</si>
  <si>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</si>
  <si>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</si>
  <si>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</si>
  <si>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</si>
  <si>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</si>
  <si>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</si>
  <si>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</si>
  <si>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</si>
  <si>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</si>
  <si>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</si>
  <si>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</si>
  <si>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</si>
  <si>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</si>
  <si>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</si>
  <si>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</si>
  <si>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</si>
  <si>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</si>
  <si>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</si>
  <si>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</si>
  <si>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</si>
  <si>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</si>
  <si>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</si>
  <si>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</si>
  <si>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</si>
  <si>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</si>
  <si>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</si>
  <si>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</si>
  <si>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</si>
  <si>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</si>
  <si>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</si>
  <si>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</si>
  <si>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</si>
  <si>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</si>
  <si>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</si>
  <si>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</si>
  <si>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</si>
  <si>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</si>
  <si>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</si>
  <si>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</si>
  <si>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</si>
  <si>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</si>
  <si>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</si>
  <si>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</si>
  <si>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</si>
  <si>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</si>
  <si>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</si>
  <si>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</si>
  <si>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</si>
  <si>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</si>
  <si>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</si>
  <si>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</si>
  <si>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</si>
  <si>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</si>
  <si>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</si>
  <si>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</si>
  <si>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</si>
  <si>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</si>
  <si>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</si>
  <si>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</si>
  <si>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</si>
  <si>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</si>
  <si>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</si>
  <si>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</si>
  <si>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</si>
  <si>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</si>
  <si>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</si>
  <si>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</si>
  <si>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</si>
  <si>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</si>
  <si>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</si>
  <si>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</si>
  <si>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</si>
  <si>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</si>
  <si>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</si>
  <si>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</si>
  <si>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</si>
  <si>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</si>
  <si>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</si>
  <si>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</si>
  <si>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条件が合えば可</t>
  </si>
  <si>
    <t>条件が合えば可</t>
    <phoneticPr fontId="1"/>
  </si>
  <si>
    <t>不要</t>
  </si>
  <si>
    <t>なくても良い</t>
  </si>
  <si>
    <t>使わない</t>
  </si>
  <si>
    <t>要</t>
  </si>
  <si>
    <t>応相談</t>
  </si>
  <si>
    <t>中型トラック</t>
  </si>
  <si>
    <t>舞台袖</t>
    <rPh sb="0" eb="3">
      <t>ブタイソデ</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</si>
</sst>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628648</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5"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74788</xdr:rowOff>
    </xdr:from>
    <xdr:to>
      <xdr:col>10</xdr:col>
      <xdr:colOff>219075</xdr:colOff>
      <xdr:row>74</xdr:row>
      <xdr:rowOff>107887</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16958"/>
          <a:ext cx="4821606" cy="275717"/>
          <a:chOff x="1076477" y="14931373"/>
          <a:chExt cx="4160761" cy="31909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３ｍ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xdr:col>
      <xdr:colOff>587462</xdr:colOff>
      <xdr:row>57</xdr:row>
      <xdr:rowOff>70482</xdr:rowOff>
    </xdr:from>
    <xdr:to>
      <xdr:col>3</xdr:col>
      <xdr:colOff>507371</xdr:colOff>
      <xdr:row>59</xdr:row>
      <xdr:rowOff>120178</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848052" y="15202652"/>
          <a:ext cx="962267" cy="498988"/>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10</xdr:col>
      <xdr:colOff>32219</xdr:colOff>
      <xdr:row>56</xdr:row>
      <xdr:rowOff>143771</xdr:rowOff>
    </xdr:from>
    <xdr:to>
      <xdr:col>11</xdr:col>
      <xdr:colOff>398686</xdr:colOff>
      <xdr:row>59</xdr:row>
      <xdr:rowOff>63400</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6241441" y="15051295"/>
          <a:ext cx="1013448" cy="59356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215358</xdr:colOff>
      <xdr:row>54</xdr:row>
      <xdr:rowOff>134183</xdr:rowOff>
    </xdr:from>
    <xdr:to>
      <xdr:col>20</xdr:col>
      <xdr:colOff>265055</xdr:colOff>
      <xdr:row>56</xdr:row>
      <xdr:rowOff>133625</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66" y="14592414"/>
          <a:ext cx="1694108" cy="448735"/>
          <a:chOff x="13749130" y="11153727"/>
          <a:chExt cx="1540566" cy="460884"/>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3839865" y="11338893"/>
            <a:ext cx="705386" cy="27571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4</xdr:col>
      <xdr:colOff>212814</xdr:colOff>
      <xdr:row>59</xdr:row>
      <xdr:rowOff>99895</xdr:rowOff>
    </xdr:from>
    <xdr:ext cx="3718647"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162743" y="15681357"/>
          <a:ext cx="3718647"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緞帳をおろし長机を設置してもらえると有難い。</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5</xdr:col>
      <xdr:colOff>398951</xdr:colOff>
      <xdr:row>54</xdr:row>
      <xdr:rowOff>86827</xdr:rowOff>
    </xdr:from>
    <xdr:ext cx="1888957" cy="506269"/>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2995861" y="14545058"/>
          <a:ext cx="1888957" cy="506269"/>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K18" sqref="K18:L18"/>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250</v>
      </c>
      <c r="D2" s="154"/>
      <c r="E2" s="33" t="s">
        <v>5</v>
      </c>
      <c r="F2" s="35" t="str">
        <f>VLOOKUP($C$2,'R6_制作団体一覧'!A:H,2,FALSE)</f>
        <v>音楽</v>
      </c>
      <c r="G2" s="32" t="s">
        <v>2</v>
      </c>
      <c r="H2" s="36" t="str">
        <f>VLOOKUP($C$2,'R6_制作団体一覧'!A:H,3,FALSE)</f>
        <v>オーケストラ等</v>
      </c>
      <c r="I2" s="33" t="s">
        <v>20</v>
      </c>
      <c r="J2" s="35" t="str">
        <f>VLOOKUP($C$2,'R6_制作団体一覧'!A:H,5,FALSE)</f>
        <v>C区分</v>
      </c>
      <c r="K2" s="33" t="s">
        <v>3</v>
      </c>
      <c r="L2" s="35" t="str">
        <f>VLOOKUP($C$2,'R6_制作団体一覧'!A:H,6,FALSE)</f>
        <v>H</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オーケストラ　アンサンブル神戸</v>
      </c>
      <c r="D3" s="151"/>
      <c r="E3" s="151"/>
      <c r="F3" s="151"/>
      <c r="G3" s="151"/>
      <c r="H3" s="33" t="s">
        <v>4</v>
      </c>
      <c r="I3" s="152" t="str">
        <f>VLOOKUP($C$2,'R6_制作団体一覧'!A:H,7,FALSE)</f>
        <v>公益社団法人アンサンブル神戸</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c r="G13" s="158"/>
      <c r="H13" s="123" t="s">
        <v>51</v>
      </c>
      <c r="I13" s="124"/>
      <c r="J13" s="12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6</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582</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2</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584</v>
      </c>
      <c r="G18" s="145"/>
      <c r="H18" s="116" t="s">
        <v>55</v>
      </c>
      <c r="I18" s="111"/>
      <c r="J18" s="111"/>
      <c r="K18" s="129" t="s">
        <v>585</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587</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588</v>
      </c>
      <c r="G21" s="130"/>
      <c r="H21" s="131" t="s">
        <v>59</v>
      </c>
      <c r="I21" s="132"/>
      <c r="J21" s="132"/>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589</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1.7</v>
      </c>
      <c r="H23" s="74" t="s">
        <v>43</v>
      </c>
      <c r="I23" s="75" t="s">
        <v>61</v>
      </c>
      <c r="J23" s="73">
        <v>4.5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584</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2</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30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t="s">
        <v>590</v>
      </c>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K145</v>
      </c>
      <c r="B2" s="83" t="str">
        <f>①ヒアリングシートについて!F2</f>
        <v>音楽</v>
      </c>
      <c r="C2" s="83" t="str">
        <f>①ヒアリングシートについて!H2</f>
        <v>オーケストラ等</v>
      </c>
      <c r="D2" s="83" t="str">
        <f>①ヒアリングシートについて!J2</f>
        <v>C区分</v>
      </c>
      <c r="E2" s="83" t="str">
        <f>①ヒアリングシートについて!L2</f>
        <v>H</v>
      </c>
      <c r="F2" s="83" t="str">
        <f>①ヒアリングシートについて!C3</f>
        <v>オーケストラ　アンサンブル神戸</v>
      </c>
      <c r="G2" s="83" t="str">
        <f>①ヒアリングシートについて!I3</f>
        <v>公益社団法人アンサンブル神戸</v>
      </c>
      <c r="H2" s="83">
        <f>①ヒアリングシートについて!F13</f>
        <v>0</v>
      </c>
      <c r="I2" s="83">
        <f>①ヒアリングシートについて!K13</f>
        <v>0</v>
      </c>
      <c r="J2" s="83">
        <f>①ヒアリングシートについて!G14</f>
        <v>10</v>
      </c>
      <c r="K2" s="83">
        <f>①ヒアリングシートについて!J14</f>
        <v>6</v>
      </c>
      <c r="L2" s="83">
        <f>①ヒアリングシートについて!G15</f>
        <v>3</v>
      </c>
      <c r="M2" s="83" t="str">
        <f>①ヒアリングシートについて!G16</f>
        <v>条件が合えば可</v>
      </c>
      <c r="N2" s="83" t="str">
        <f>①ヒアリングシートについて!K16</f>
        <v>条件が合えば可</v>
      </c>
      <c r="O2" s="83">
        <f>①ヒアリングシートについて!G17</f>
        <v>1.5</v>
      </c>
      <c r="P2" s="83">
        <f>①ヒアリングシートについて!J17</f>
        <v>2</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30</v>
      </c>
      <c r="X2" s="83" t="str">
        <f>①ヒアリングシートについて!F22</f>
        <v>中型トラック</v>
      </c>
      <c r="Y2" s="83">
        <f>①ヒアリングシートについて!I22</f>
        <v>1</v>
      </c>
      <c r="Z2" s="83">
        <f>①ヒアリングシートについて!G23</f>
        <v>1.7</v>
      </c>
      <c r="AA2" s="83">
        <f>①ヒアリングシートについて!J23</f>
        <v>4.5</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2023-11-07T03:32:32Z</dcterms:modified>
</cp:coreProperties>
</file>