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2345" windowHeight="1200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<sst xmlns="http://schemas.openxmlformats.org/spreadsheetml/2006/main" count="1344" uniqueCount="590">
  <si>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</si>
  <si>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</si>
  <si>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</si>
  <si>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</si>
  <si>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</si>
  <si>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</si>
  <si>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</si>
  <si>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</si>
  <si>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</si>
  <si>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</si>
  <si>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</si>
  <si>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</si>
  <si>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</si>
  <si>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</si>
  <si>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</si>
  <si>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</si>
  <si>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</si>
  <si>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</si>
  <si>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</si>
  <si>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</si>
  <si>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</si>
  <si>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</si>
  <si>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</si>
  <si>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</si>
  <si>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</si>
  <si>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</si>
  <si>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</si>
  <si>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</si>
  <si>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</si>
  <si>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</si>
  <si>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</si>
  <si>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</si>
  <si>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</si>
  <si>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</si>
  <si>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</si>
  <si>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</si>
  <si>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</si>
  <si>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</si>
  <si>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</si>
  <si>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</si>
  <si>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</si>
  <si>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</si>
  <si>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</si>
  <si>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</si>
  <si>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</si>
  <si>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</si>
  <si>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</si>
  <si>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</si>
  <si>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</si>
  <si>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</si>
  <si>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</si>
  <si>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</si>
  <si>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</si>
  <si>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</si>
  <si>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</si>
  <si>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</si>
  <si>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</si>
  <si>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</si>
  <si>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</si>
  <si>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</si>
  <si>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</si>
  <si>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</si>
  <si>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</si>
  <si>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</si>
  <si>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</si>
  <si>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</si>
  <si>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</si>
  <si>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</si>
  <si>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</si>
  <si>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</si>
  <si>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</si>
  <si>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</si>
  <si>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</si>
  <si>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</si>
  <si>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</si>
  <si>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</si>
  <si>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</si>
  <si>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</si>
  <si>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</si>
  <si>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</si>
  <si>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</si>
  <si>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</si>
  <si>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</si>
  <si>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</si>
  <si>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</si>
  <si>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</si>
  <si>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</si>
  <si>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</si>
  <si>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</si>
  <si>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</si>
  <si>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</si>
  <si>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</si>
  <si>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</si>
  <si>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</si>
  <si>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</si>
  <si>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</si>
  <si>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</si>
  <si>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</si>
  <si>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</si>
  <si>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</si>
  <si>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</si>
  <si>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</si>
  <si>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</si>
  <si>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</si>
  <si>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</si>
  <si>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</si>
  <si>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</si>
  <si>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</si>
  <si>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</si>
  <si>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</si>
  <si>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</si>
  <si>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</si>
  <si>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</si>
  <si>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</si>
  <si>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</si>
  <si>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</si>
  <si>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</si>
  <si>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</si>
  <si>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</si>
  <si>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</si>
  <si>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</si>
  <si>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</si>
  <si>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</si>
  <si>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</si>
  <si>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</si>
  <si>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</si>
  <si>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</si>
  <si>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</si>
  <si>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</si>
  <si>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</si>
  <si>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</si>
  <si>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</si>
  <si>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</si>
  <si>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</si>
  <si>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</si>
  <si>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</si>
  <si>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</si>
  <si>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</si>
  <si>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</si>
  <si>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</si>
  <si>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</si>
  <si>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</si>
  <si>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</si>
  <si>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</si>
  <si>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</si>
  <si>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</si>
  <si>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</si>
  <si>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</si>
  <si>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</si>
  <si>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</si>
  <si>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</si>
  <si>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</si>
  <si>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</si>
  <si>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</si>
  <si>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</si>
  <si>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</si>
  <si>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</si>
  <si>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</si>
  <si>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</si>
  <si>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</si>
  <si>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</si>
  <si>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</si>
  <si>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</si>
  <si>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</si>
  <si>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</si>
  <si>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</si>
  <si>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</si>
  <si>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</si>
  <si>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</si>
  <si>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</si>
  <si>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</si>
  <si>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</si>
  <si>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</si>
  <si>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</si>
  <si>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</si>
  <si>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</si>
  <si>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</si>
  <si>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</si>
  <si>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</si>
  <si>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</si>
  <si>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</si>
  <si>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</si>
  <si>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</si>
  <si>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</si>
  <si>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</si>
  <si>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</si>
  <si>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</si>
  <si>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</si>
  <si>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</si>
  <si>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</si>
  <si>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</si>
  <si>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</si>
  <si>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</si>
  <si>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</si>
  <si>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</si>
  <si>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</si>
  <si>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</si>
  <si>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</si>
  <si>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</si>
  <si>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</si>
  <si>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</si>
  <si>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</si>
  <si>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</si>
  <si>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</si>
  <si>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</si>
  <si>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</si>
  <si>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</si>
  <si>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</si>
  <si>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</si>
  <si>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</si>
  <si>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</si>
  <si>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</si>
  <si>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</si>
  <si>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</si>
  <si>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</si>
  <si>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</si>
  <si>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</si>
  <si>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</si>
  <si>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</si>
  <si>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</si>
  <si>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</si>
  <si>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</si>
  <si>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</si>
  <si>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</si>
  <si>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</si>
  <si>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</si>
  <si>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</si>
  <si>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</si>
  <si>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</si>
  <si>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</si>
  <si>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</si>
  <si>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</si>
  <si>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</si>
  <si>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</si>
  <si>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</si>
  <si>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</si>
  <si>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</si>
  <si>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</si>
  <si>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</si>
  <si>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</si>
  <si>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</si>
  <si>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</si>
  <si>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</si>
  <si>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</si>
  <si>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</si>
  <si>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</si>
  <si>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</si>
  <si>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</si>
  <si>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</si>
  <si>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</si>
  <si>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</si>
  <si>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</si>
  <si>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</si>
  <si>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</si>
  <si>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</si>
  <si>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</si>
  <si>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</si>
  <si>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</si>
  <si>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</si>
  <si>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</si>
  <si>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</si>
  <si>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</si>
  <si>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</si>
  <si>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</si>
  <si>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</si>
  <si>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</si>
  <si>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</si>
  <si>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</si>
  <si>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</si>
  <si>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</si>
  <si>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</si>
  <si>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</si>
  <si>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</si>
  <si>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</si>
  <si>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</si>
  <si>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</si>
  <si>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</si>
  <si>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</si>
  <si>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</si>
  <si>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</si>
  <si>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</si>
  <si>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</si>
  <si>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</si>
  <si>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</si>
  <si>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</si>
  <si>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</si>
  <si>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</si>
  <si>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</si>
  <si>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</si>
  <si>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</si>
  <si>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</si>
  <si>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</si>
  <si>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</si>
  <si>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</si>
  <si>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</si>
  <si>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</si>
  <si>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</si>
  <si>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</si>
  <si>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</si>
  <si>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</si>
  <si>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</si>
  <si>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</si>
  <si>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</si>
  <si>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</si>
  <si>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</si>
  <si>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</si>
  <si>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</si>
  <si>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</si>
  <si>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</si>
  <si>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</si>
  <si>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</si>
  <si>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</si>
  <si>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</si>
  <si>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</si>
  <si>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</si>
  <si>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</si>
  <si>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</si>
  <si>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</si>
  <si>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</si>
  <si>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</si>
  <si>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</si>
  <si>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</si>
  <si>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</si>
  <si>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</si>
  <si>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</si>
  <si>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</si>
  <si>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</si>
  <si>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</si>
  <si>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</si>
  <si>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</si>
  <si>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</si>
  <si>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</si>
  <si>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</si>
  <si>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</si>
  <si>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</si>
  <si>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</si>
  <si>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</si>
  <si>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</si>
  <si>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</si>
  <si>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</si>
  <si>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</si>
  <si>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</si>
  <si>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</si>
  <si>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</si>
  <si>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</si>
  <si>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</si>
  <si>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</si>
  <si>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</si>
  <si>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</si>
  <si>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</si>
  <si>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</si>
  <si>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</si>
  <si>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</si>
  <si>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</si>
  <si>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</si>
  <si>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</si>
  <si>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</si>
  <si>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</si>
  <si>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</si>
  <si>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</si>
  <si>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</si>
  <si>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</si>
  <si>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</si>
  <si>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</si>
  <si>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</si>
  <si>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</si>
  <si>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</si>
  <si>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</si>
  <si>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</si>
  <si>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</si>
  <si>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</si>
  <si>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</si>
  <si>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</si>
  <si>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</si>
  <si>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</si>
  <si>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</si>
  <si>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</si>
  <si>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</si>
  <si>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</si>
  <si>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</si>
  <si>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</si>
  <si>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</si>
  <si>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</si>
  <si>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</si>
  <si>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</si>
  <si>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</si>
  <si>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</si>
  <si>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</si>
  <si>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</si>
  <si>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</si>
  <si>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</si>
  <si>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</si>
  <si>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</si>
  <si>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</si>
  <si>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</si>
  <si>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</si>
  <si>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</si>
  <si>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</si>
  <si>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</si>
  <si>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</si>
  <si>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</si>
  <si>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</si>
  <si>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</si>
  <si>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</si>
  <si>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</si>
  <si>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</si>
  <si>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</si>
  <si>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</si>
  <si>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</si>
  <si>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</si>
  <si>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</si>
  <si>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</si>
  <si>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</si>
  <si>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</si>
  <si>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</si>
  <si>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</si>
  <si>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</si>
  <si>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</si>
  <si>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</si>
  <si>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</si>
  <si>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</si>
  <si>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</si>
  <si>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</si>
  <si>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</si>
  <si>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</si>
  <si>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</si>
  <si>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</si>
  <si>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</si>
  <si>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</si>
  <si>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</si>
  <si>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</si>
  <si>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</si>
  <si>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</si>
  <si>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</si>
  <si>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</si>
  <si>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</si>
  <si>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</si>
  <si>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</si>
  <si>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</si>
  <si>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</si>
  <si>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</si>
  <si>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</si>
  <si>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</si>
  <si>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</si>
  <si>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</si>
  <si>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</si>
  <si>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</si>
  <si>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</si>
  <si>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</si>
  <si>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</si>
  <si>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</si>
  <si>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</si>
  <si>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</si>
  <si>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</si>
  <si>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</si>
  <si>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</si>
  <si>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</si>
  <si>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</si>
  <si>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</si>
  <si>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</si>
  <si>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</si>
  <si>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</si>
  <si>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</si>
  <si>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</si>
  <si>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</si>
  <si>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</si>
  <si>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</si>
  <si>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</si>
  <si>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</si>
  <si>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</si>
  <si>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</si>
  <si>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</si>
  <si>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</si>
  <si>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</si>
  <si>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</si>
  <si>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</si>
  <si>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</si>
  <si>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</si>
  <si>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</si>
  <si>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</si>
  <si>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</si>
  <si>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</si>
  <si>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</si>
  <si>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</si>
  <si>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</si>
  <si>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</si>
  <si>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</si>
  <si>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</si>
  <si>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</si>
  <si>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</si>
  <si>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</si>
  <si>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</si>
  <si>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</si>
  <si>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</si>
  <si>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</si>
  <si>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</si>
  <si>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</si>
  <si>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</si>
  <si>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</si>
  <si>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</si>
  <si>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</si>
  <si>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</si>
  <si>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</si>
  <si>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</si>
  <si>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</si>
  <si>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</si>
  <si>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</si>
  <si>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</si>
  <si>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</si>
  <si>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</si>
  <si>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</si>
  <si>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</si>
  <si>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</si>
  <si>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</si>
  <si>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</si>
  <si>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</si>
  <si>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</si>
  <si>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</si>
  <si>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</si>
  <si>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</si>
  <si>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</si>
  <si>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</si>
  <si>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</si>
  <si>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</si>
  <si>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</si>
  <si>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</si>
  <si>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</si>
  <si>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</si>
  <si>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</si>
  <si>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</si>
  <si>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</si>
  <si>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</si>
  <si>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</si>
  <si>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</si>
  <si>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</si>
  <si>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</si>
  <si>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</si>
  <si>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</si>
  <si>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</si>
  <si>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</si>
  <si>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</si>
  <si>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</si>
  <si>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</si>
  <si>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</si>
  <si>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</si>
  <si>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</si>
  <si>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</si>
  <si>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</si>
  <si>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</si>
  <si>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</si>
  <si>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</si>
  <si>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</si>
  <si>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</si>
  <si>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</si>
  <si>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</si>
  <si>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</si>
  <si>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</si>
  <si>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</si>
  <si>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</si>
  <si>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</si>
  <si>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</si>
  <si>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</si>
  <si>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</si>
  <si>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</si>
  <si>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</si>
  <si>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</si>
  <si>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</si>
  <si>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</si>
  <si>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</si>
  <si>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</si>
  <si>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</si>
  <si>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</si>
  <si>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</si>
  <si>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</si>
  <si>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</si>
  <si>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</si>
  <si>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</si>
  <si>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</si>
  <si>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</si>
  <si>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</si>
  <si>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</si>
  <si>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</si>
  <si>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</si>
  <si>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</si>
  <si>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不要</t>
  </si>
  <si>
    <t>なくても良い</t>
  </si>
  <si>
    <t>使わない</t>
  </si>
  <si>
    <t>応相談</t>
  </si>
  <si>
    <t>ハイエース</t>
  </si>
  <si>
    <t>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</si>
</sst>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23962</xdr:colOff>
      <xdr:row>64</xdr:row>
      <xdr:rowOff>35936</xdr:rowOff>
    </xdr:from>
    <xdr:to>
      <xdr:col>9</xdr:col>
      <xdr:colOff>658962</xdr:colOff>
      <xdr:row>72</xdr:row>
      <xdr:rowOff>6897</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809151" y="16653766"/>
          <a:ext cx="3863915" cy="174416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2400"/>
            <a:t>（フロア使用時）</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28177</xdr:colOff>
      <xdr:row>70</xdr:row>
      <xdr:rowOff>214098</xdr:rowOff>
    </xdr:from>
    <xdr:to>
      <xdr:col>9</xdr:col>
      <xdr:colOff>646981</xdr:colOff>
      <xdr:row>72</xdr:row>
      <xdr:rowOff>46513</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978106" y="18428414"/>
          <a:ext cx="4141257" cy="317651"/>
          <a:chOff x="1076477" y="14921176"/>
          <a:chExt cx="4160761" cy="339493"/>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176"/>
            <a:ext cx="1056317" cy="33949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a:t>
            </a:r>
            <a:r>
              <a:rPr kumimoji="1" lang="en-US" altLang="ja-JP" sz="1100" b="1"/>
              <a:t>5</a:t>
            </a:r>
            <a:r>
              <a:rPr kumimoji="1" lang="ja-JP" altLang="en-US" sz="1100" b="1"/>
              <a:t>ｍ</a:t>
            </a:r>
          </a:p>
        </xdr:txBody>
      </xdr:sp>
    </xdr:grpSp>
    <xdr:clientData/>
  </xdr:twoCellAnchor>
  <xdr:twoCellAnchor>
    <xdr:from>
      <xdr:col>8</xdr:col>
      <xdr:colOff>561107</xdr:colOff>
      <xdr:row>64</xdr:row>
      <xdr:rowOff>48496</xdr:rowOff>
    </xdr:from>
    <xdr:to>
      <xdr:col>9</xdr:col>
      <xdr:colOff>645775</xdr:colOff>
      <xdr:row>72</xdr:row>
      <xdr:rowOff>11981</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386508" y="16807104"/>
          <a:ext cx="731649" cy="190442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6</a:t>
            </a:r>
            <a:r>
              <a:rPr kumimoji="1" lang="ja-JP" altLang="en-US" sz="1100" b="1"/>
              <a:t>ｍ</a:t>
            </a:r>
          </a:p>
        </xdr:txBody>
      </xdr:sp>
    </xdr:grpSp>
    <xdr:clientData/>
  </xdr:twoCellAnchor>
  <xdr:twoCellAnchor>
    <xdr:from>
      <xdr:col>3</xdr:col>
      <xdr:colOff>288472</xdr:colOff>
      <xdr:row>75</xdr:row>
      <xdr:rowOff>192952</xdr:rowOff>
    </xdr:from>
    <xdr:to>
      <xdr:col>10</xdr:col>
      <xdr:colOff>285750</xdr:colOff>
      <xdr:row>90</xdr:row>
      <xdr:rowOff>96191</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480595" y="19248943"/>
          <a:ext cx="4490202" cy="322800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505478</xdr:colOff>
      <xdr:row>64</xdr:row>
      <xdr:rowOff>1907</xdr:rowOff>
    </xdr:from>
    <xdr:to>
      <xdr:col>3</xdr:col>
      <xdr:colOff>482557</xdr:colOff>
      <xdr:row>72</xdr:row>
      <xdr:rowOff>11981</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39110" y="16619737"/>
          <a:ext cx="935570" cy="178328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2065</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35697" y="15959600"/>
          <a:ext cx="177229" cy="746710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17972</xdr:colOff>
      <xdr:row>55</xdr:row>
      <xdr:rowOff>173727</xdr:rowOff>
    </xdr:from>
    <xdr:to>
      <xdr:col>9</xdr:col>
      <xdr:colOff>652972</xdr:colOff>
      <xdr:row>63</xdr:row>
      <xdr:rowOff>78792</xdr:rowOff>
    </xdr:to>
    <xdr:sp macro="" textlink="">
      <xdr:nvSpPr>
        <xdr:cNvPr id="4" name="正方形/長方形 3">
          <a:extLst>
            <a:ext uri="{FF2B5EF4-FFF2-40B4-BE49-F238E27FC236}">
              <a16:creationId xmlns:a16="http://schemas.microsoft.com/office/drawing/2014/main" id="{FEDE299D-C688-4AE4-5F9C-2E6163371889}"/>
            </a:ext>
          </a:extLst>
        </xdr:cNvPr>
        <xdr:cNvSpPr/>
      </xdr:nvSpPr>
      <xdr:spPr>
        <a:xfrm>
          <a:off x="1803161" y="14760755"/>
          <a:ext cx="3863915" cy="171421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2400"/>
            <a:t>（舞台使用時）</a:t>
          </a:r>
        </a:p>
      </xdr:txBody>
    </xdr:sp>
    <xdr:clientData/>
  </xdr:twoCellAnchor>
  <xdr:twoCellAnchor>
    <xdr:from>
      <xdr:col>10</xdr:col>
      <xdr:colOff>146045</xdr:colOff>
      <xdr:row>64</xdr:row>
      <xdr:rowOff>31860</xdr:rowOff>
    </xdr:from>
    <xdr:to>
      <xdr:col>11</xdr:col>
      <xdr:colOff>488549</xdr:colOff>
      <xdr:row>72</xdr:row>
      <xdr:rowOff>41934</xdr:rowOff>
    </xdr:to>
    <xdr:sp macro="" textlink="">
      <xdr:nvSpPr>
        <xdr:cNvPr id="5" name="テキスト ボックス 4">
          <a:extLst>
            <a:ext uri="{FF2B5EF4-FFF2-40B4-BE49-F238E27FC236}">
              <a16:creationId xmlns:a16="http://schemas.microsoft.com/office/drawing/2014/main" id="{7E3A0E34-430D-2CC5-2D90-3E59BFAA1718}"/>
            </a:ext>
          </a:extLst>
        </xdr:cNvPr>
        <xdr:cNvSpPr txBox="1"/>
      </xdr:nvSpPr>
      <xdr:spPr>
        <a:xfrm>
          <a:off x="5831092" y="16649690"/>
          <a:ext cx="935570" cy="178328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2" sqref="A2:XFD2"/>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C61" sqref="C61"/>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247</v>
      </c>
      <c r="D2" s="154"/>
      <c r="E2" s="33" t="s">
        <v>5</v>
      </c>
      <c r="F2" s="35" t="str">
        <f>VLOOKUP($C$2,'R6_制作団体一覧'!A:H,2,FALSE)</f>
        <v>音楽</v>
      </c>
      <c r="G2" s="32" t="s">
        <v>2</v>
      </c>
      <c r="H2" s="36" t="str">
        <f>VLOOKUP($C$2,'R6_制作団体一覧'!A:H,3,FALSE)</f>
        <v>オーケストラ等</v>
      </c>
      <c r="I2" s="33" t="s">
        <v>20</v>
      </c>
      <c r="J2" s="35" t="str">
        <f>VLOOKUP($C$2,'R6_制作団体一覧'!A:H,5,FALSE)</f>
        <v>C区分</v>
      </c>
      <c r="K2" s="33" t="s">
        <v>3</v>
      </c>
      <c r="L2" s="35" t="str">
        <f>VLOOKUP($C$2,'R6_制作団体一覧'!A:H,6,FALSE)</f>
        <v>A</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シエナ・ウインド・オーケストラ</v>
      </c>
      <c r="D3" s="151"/>
      <c r="E3" s="151"/>
      <c r="F3" s="151"/>
      <c r="G3" s="151"/>
      <c r="H3" s="33" t="s">
        <v>4</v>
      </c>
      <c r="I3" s="152" t="str">
        <f>VLOOKUP($C$2,'R6_制作団体一覧'!A:H,7,FALSE)</f>
        <v>一般社団法人ジャパン・シンフォニック・ウインズ</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8.5</v>
      </c>
      <c r="H14" s="62" t="s">
        <v>43</v>
      </c>
      <c r="I14" s="63" t="s">
        <v>45</v>
      </c>
      <c r="J14" s="64">
        <v>6</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583</v>
      </c>
      <c r="H16" s="165"/>
      <c r="I16" s="166" t="s">
        <v>49</v>
      </c>
      <c r="J16" s="167"/>
      <c r="K16" s="121" t="s">
        <v>583</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584</v>
      </c>
      <c r="G18" s="145"/>
      <c r="H18" s="116" t="s">
        <v>55</v>
      </c>
      <c r="I18" s="111"/>
      <c r="J18" s="111"/>
      <c r="K18" s="129" t="s">
        <v>585</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586</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587</v>
      </c>
      <c r="G21" s="130"/>
      <c r="H21" s="131" t="s">
        <v>59</v>
      </c>
      <c r="I21" s="132"/>
      <c r="J21" s="132"/>
      <c r="K21" s="58"/>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588</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1.88</v>
      </c>
      <c r="H23" s="74" t="s">
        <v>43</v>
      </c>
      <c r="I23" s="75" t="s">
        <v>61</v>
      </c>
      <c r="J23" s="73">
        <v>5.38</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589</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v>
      </c>
      <c r="H50" s="149"/>
      <c r="I50" s="26" t="s">
        <v>7</v>
      </c>
      <c r="J50" s="148">
        <f>J17</f>
        <v>1.8</v>
      </c>
      <c r="K50" s="149"/>
      <c r="L50" s="25"/>
      <c r="M50" s="25"/>
      <c r="N50" s="39"/>
      <c r="X50" s="39"/>
      <c r="Y50" s="39"/>
      <c r="Z50" s="39"/>
    </row>
    <row r="51" spans="1:26" ht="16.899999999999999"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K142</v>
      </c>
      <c r="B2" s="83" t="str">
        <f>①ヒアリングシートについて!F2</f>
        <v>音楽</v>
      </c>
      <c r="C2" s="83" t="str">
        <f>①ヒアリングシートについて!H2</f>
        <v>オーケストラ等</v>
      </c>
      <c r="D2" s="83" t="str">
        <f>①ヒアリングシートについて!J2</f>
        <v>C区分</v>
      </c>
      <c r="E2" s="83" t="str">
        <f>①ヒアリングシートについて!L2</f>
        <v>A</v>
      </c>
      <c r="F2" s="83" t="str">
        <f>①ヒアリングシートについて!C3</f>
        <v>シエナ・ウインド・オーケストラ</v>
      </c>
      <c r="G2" s="83" t="str">
        <f>①ヒアリングシートについて!I3</f>
        <v>一般社団法人ジャパン・シンフォニック・ウインズ</v>
      </c>
      <c r="H2" s="83" t="str">
        <f>①ヒアリングシートについて!F13</f>
        <v>2F以上応相談</v>
      </c>
      <c r="I2" s="83">
        <f>①ヒアリングシートについて!K13</f>
        <v>0</v>
      </c>
      <c r="J2" s="83">
        <f>①ヒアリングシートについて!G14</f>
        <v>8.5</v>
      </c>
      <c r="K2" s="83">
        <f>①ヒアリングシートについて!J14</f>
        <v>6</v>
      </c>
      <c r="L2" s="83">
        <f>①ヒアリングシートについて!G15</f>
        <v>0</v>
      </c>
      <c r="M2" s="83" t="str">
        <f>①ヒアリングシートについて!G16</f>
        <v>可</v>
      </c>
      <c r="N2" s="83" t="str">
        <f>①ヒアリングシートについて!K16</f>
        <v>可</v>
      </c>
      <c r="O2" s="83">
        <f>①ヒアリングシートについて!G17</f>
        <v>1</v>
      </c>
      <c r="P2" s="83">
        <f>①ヒアリングシートについて!J17</f>
        <v>1.8</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f>①ヒアリングシートについて!K20</f>
        <v>0</v>
      </c>
      <c r="V2" s="83" t="str">
        <f>①ヒアリングシートについて!F21</f>
        <v>応相談</v>
      </c>
      <c r="W2" s="83">
        <f>①ヒアリングシートについて!K21</f>
        <v>0</v>
      </c>
      <c r="X2" s="83" t="str">
        <f>①ヒアリングシートについて!F22</f>
        <v>ハイエース</v>
      </c>
      <c r="Y2" s="83">
        <f>①ヒアリングシートについて!I22</f>
        <v>1</v>
      </c>
      <c r="Z2" s="83">
        <f>①ヒアリングシートについて!G23</f>
        <v>1.88</v>
      </c>
      <c r="AA2" s="83">
        <f>①ヒアリングシートについて!J23</f>
        <v>5.38</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2023-11-10T02:27:59Z</dcterms:modified>
</cp:coreProperties>
</file>