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12345" windowHeight="1200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<sst xmlns="http://schemas.openxmlformats.org/spreadsheetml/2006/main" count="1344" uniqueCount="590">
  <si>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</si>
  <si>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</si>
  <si>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</si>
  <si>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</si>
  <si>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</si>
  <si>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</si>
  <si>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</si>
  <si>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</si>
  <si>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</si>
  <si>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</si>
  <si>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</si>
  <si>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</si>
  <si>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</si>
  <si>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</si>
  <si>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</si>
  <si>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</si>
  <si>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</si>
  <si>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</si>
  <si>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</si>
  <si>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</si>
  <si>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</si>
  <si>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</si>
  <si>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</si>
  <si>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</si>
  <si>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</si>
  <si>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</si>
  <si>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</si>
  <si>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</si>
  <si>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</si>
  <si>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</si>
  <si>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</si>
  <si>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</si>
  <si>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</si>
  <si>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</si>
  <si>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</si>
  <si>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</si>
  <si>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</si>
  <si>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</si>
  <si>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</si>
  <si>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</si>
  <si>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</si>
  <si>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</si>
  <si>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</si>
  <si>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</si>
  <si>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</si>
  <si>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</si>
  <si>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</si>
  <si>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</si>
  <si>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</si>
  <si>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</si>
  <si>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</si>
  <si>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</si>
  <si>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</si>
  <si>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</si>
  <si>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</si>
  <si>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</si>
  <si>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</si>
  <si>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</si>
  <si>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</si>
  <si>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</si>
  <si>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</si>
  <si>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</si>
  <si>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</si>
  <si>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</si>
  <si>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</si>
  <si>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</si>
  <si>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</si>
  <si>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</si>
  <si>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</si>
  <si>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</si>
  <si>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</si>
  <si>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</si>
  <si>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</si>
  <si>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</si>
  <si>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</si>
  <si>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</si>
  <si>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</si>
  <si>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</si>
  <si>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</si>
  <si>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</si>
  <si>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</si>
  <si>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</si>
  <si>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</si>
  <si>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</si>
  <si>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</si>
  <si>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</si>
  <si>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</si>
  <si>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</si>
  <si>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</si>
  <si>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</si>
  <si>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</si>
  <si>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</si>
  <si>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</si>
  <si>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</si>
  <si>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</si>
  <si>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</si>
  <si>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</si>
  <si>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</si>
  <si>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</si>
  <si>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</si>
  <si>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</si>
  <si>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</si>
  <si>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</si>
  <si>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</si>
  <si>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</si>
  <si>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</si>
  <si>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</si>
  <si>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</si>
  <si>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</si>
  <si>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</si>
  <si>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</si>
  <si>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</si>
  <si>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</si>
  <si>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</si>
  <si>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</si>
  <si>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</si>
  <si>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</si>
  <si>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</si>
  <si>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</si>
  <si>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</si>
  <si>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</si>
  <si>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</si>
  <si>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</si>
  <si>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</si>
  <si>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</si>
  <si>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</si>
  <si>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</si>
  <si>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</si>
  <si>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</si>
  <si>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</si>
  <si>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</si>
  <si>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</si>
  <si>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</si>
  <si>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</si>
  <si>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</si>
  <si>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</si>
  <si>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</si>
  <si>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</si>
  <si>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</si>
  <si>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</si>
  <si>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</si>
  <si>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</si>
  <si>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</si>
  <si>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</si>
  <si>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</si>
  <si>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</si>
  <si>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</si>
  <si>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</si>
  <si>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</si>
  <si>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</si>
  <si>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</si>
  <si>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</si>
  <si>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</si>
  <si>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</si>
  <si>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</si>
  <si>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</si>
  <si>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</si>
  <si>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</si>
  <si>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</si>
  <si>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</si>
  <si>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</si>
  <si>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</si>
  <si>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</si>
  <si>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</si>
  <si>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</si>
  <si>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</si>
  <si>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</si>
  <si>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</si>
  <si>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</si>
  <si>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</si>
  <si>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</si>
  <si>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</si>
  <si>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</si>
  <si>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</si>
  <si>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</si>
  <si>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</si>
  <si>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</si>
  <si>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</si>
  <si>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</si>
  <si>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</si>
  <si>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</si>
  <si>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</si>
  <si>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</si>
  <si>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</si>
  <si>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</si>
  <si>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</si>
  <si>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</si>
  <si>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</si>
  <si>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</si>
  <si>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</si>
  <si>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</si>
  <si>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</si>
  <si>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</si>
  <si>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</si>
  <si>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</si>
  <si>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</si>
  <si>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</si>
  <si>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</si>
  <si>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</si>
  <si>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</si>
  <si>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</si>
  <si>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</si>
  <si>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</si>
  <si>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</si>
  <si>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</si>
  <si>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</si>
  <si>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</si>
  <si>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</si>
  <si>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</si>
  <si>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</si>
  <si>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</si>
  <si>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</si>
  <si>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</si>
  <si>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</si>
  <si>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</si>
  <si>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</si>
  <si>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</si>
  <si>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</si>
  <si>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</si>
  <si>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</si>
  <si>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</si>
  <si>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</si>
  <si>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</si>
  <si>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</si>
  <si>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</si>
  <si>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</si>
  <si>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</si>
  <si>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</si>
  <si>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</si>
  <si>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</si>
  <si>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</si>
  <si>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</si>
  <si>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</si>
  <si>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</si>
  <si>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</si>
  <si>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</si>
  <si>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</si>
  <si>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</si>
  <si>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</si>
  <si>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</si>
  <si>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</si>
  <si>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</si>
  <si>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</si>
  <si>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</si>
  <si>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</si>
  <si>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</si>
  <si>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</si>
  <si>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</si>
  <si>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</si>
  <si>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</si>
  <si>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</si>
  <si>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</si>
  <si>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</si>
  <si>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</si>
  <si>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</si>
  <si>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</si>
  <si>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</si>
  <si>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</si>
  <si>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</si>
  <si>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</si>
  <si>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</si>
  <si>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</si>
  <si>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</si>
  <si>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</si>
  <si>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</si>
  <si>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</si>
  <si>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</si>
  <si>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</si>
  <si>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</si>
  <si>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</si>
  <si>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</si>
  <si>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</si>
  <si>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</si>
  <si>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</si>
  <si>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</si>
  <si>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</si>
  <si>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</si>
  <si>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</si>
  <si>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</si>
  <si>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</si>
  <si>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</si>
  <si>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</si>
  <si>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</si>
  <si>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</si>
  <si>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</si>
  <si>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</si>
  <si>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</si>
  <si>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</si>
  <si>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</si>
  <si>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</si>
  <si>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</si>
  <si>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</si>
  <si>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</si>
  <si>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</si>
  <si>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</si>
  <si>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</si>
  <si>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</si>
  <si>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</si>
  <si>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</si>
  <si>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</si>
  <si>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</si>
  <si>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</si>
  <si>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</si>
  <si>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</si>
  <si>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</si>
  <si>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</si>
  <si>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</si>
  <si>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</si>
  <si>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</si>
  <si>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</si>
  <si>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</si>
  <si>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</si>
  <si>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</si>
  <si>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</si>
  <si>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</si>
  <si>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</si>
  <si>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</si>
  <si>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</si>
  <si>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</si>
  <si>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</si>
  <si>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</si>
  <si>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</si>
  <si>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</si>
  <si>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</si>
  <si>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</si>
  <si>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</si>
  <si>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</si>
  <si>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</si>
  <si>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</si>
  <si>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</si>
  <si>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</si>
  <si>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</si>
  <si>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</si>
  <si>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</si>
  <si>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</si>
  <si>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</si>
  <si>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</si>
  <si>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</si>
  <si>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</si>
  <si>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</si>
  <si>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</si>
  <si>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</si>
  <si>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</si>
  <si>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</si>
  <si>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</si>
  <si>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</si>
  <si>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</si>
  <si>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</si>
  <si>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</si>
  <si>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</si>
  <si>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</si>
  <si>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</si>
  <si>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</si>
  <si>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</si>
  <si>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</si>
  <si>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</si>
  <si>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</si>
  <si>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</si>
  <si>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</si>
  <si>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</si>
  <si>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</si>
  <si>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</si>
  <si>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</si>
  <si>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</si>
  <si>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</si>
  <si>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</si>
  <si>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</si>
  <si>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</si>
  <si>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</si>
  <si>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</si>
  <si>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</si>
  <si>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</si>
  <si>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</si>
  <si>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</si>
  <si>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</si>
  <si>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</si>
  <si>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</si>
  <si>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</si>
  <si>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</si>
  <si>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</si>
  <si>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</si>
  <si>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</si>
  <si>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</si>
  <si>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</si>
  <si>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</si>
  <si>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</si>
  <si>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</si>
  <si>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</si>
  <si>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</si>
  <si>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</si>
  <si>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</si>
  <si>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</si>
  <si>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</si>
  <si>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</si>
  <si>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</si>
  <si>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</si>
  <si>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</si>
  <si>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</si>
  <si>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</si>
  <si>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</si>
  <si>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</si>
  <si>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</si>
  <si>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</si>
  <si>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</si>
  <si>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</si>
  <si>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</si>
  <si>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</si>
  <si>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</si>
  <si>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</si>
  <si>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</si>
  <si>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</si>
  <si>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</si>
  <si>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</si>
  <si>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</si>
  <si>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</si>
  <si>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</si>
  <si>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</si>
  <si>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</si>
  <si>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</si>
  <si>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</si>
  <si>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</si>
  <si>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</si>
  <si>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</si>
  <si>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</si>
  <si>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</si>
  <si>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</si>
  <si>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</si>
  <si>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</si>
  <si>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</si>
  <si>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</si>
  <si>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</si>
  <si>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</si>
  <si>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</si>
  <si>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</si>
  <si>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</si>
  <si>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</si>
  <si>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</si>
  <si>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</si>
  <si>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</si>
  <si>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</si>
  <si>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</si>
  <si>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</si>
  <si>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</si>
  <si>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</si>
  <si>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</si>
  <si>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</si>
  <si>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</si>
  <si>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</si>
  <si>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</si>
  <si>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</si>
  <si>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</si>
  <si>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</si>
  <si>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</si>
  <si>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</si>
  <si>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</si>
  <si>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</si>
  <si>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</si>
  <si>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</si>
  <si>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</si>
  <si>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</si>
  <si>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</si>
  <si>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</si>
  <si>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</si>
  <si>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</si>
  <si>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</si>
  <si>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</si>
  <si>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</si>
  <si>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</si>
  <si>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</si>
  <si>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</si>
  <si>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</si>
  <si>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</si>
  <si>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</si>
  <si>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</si>
  <si>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</si>
  <si>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</si>
  <si>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</si>
  <si>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</si>
  <si>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</si>
  <si>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</si>
  <si>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</si>
  <si>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</si>
  <si>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</si>
  <si>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</si>
  <si>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</si>
  <si>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</si>
  <si>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</si>
  <si>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</si>
  <si>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</si>
  <si>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</si>
  <si>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</si>
  <si>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</si>
  <si>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</si>
  <si>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</si>
  <si>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</si>
  <si>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</si>
  <si>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</si>
  <si>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</si>
  <si>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</si>
  <si>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</si>
  <si>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</si>
  <si>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</si>
  <si>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</si>
  <si>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</si>
  <si>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</si>
  <si>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</si>
  <si>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</si>
  <si>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</si>
  <si>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</si>
  <si>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</si>
  <si>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</si>
  <si>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</si>
  <si>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</si>
  <si>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</si>
  <si>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</si>
  <si>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</si>
  <si>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</si>
  <si>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</si>
  <si>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</si>
  <si>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</si>
  <si>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</si>
  <si>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</si>
  <si>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</si>
  <si>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</si>
  <si>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</si>
  <si>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</si>
  <si>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</si>
  <si>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</si>
  <si>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</si>
  <si>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</si>
  <si>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</si>
  <si>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</si>
  <si>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</si>
  <si>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</si>
  <si>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</si>
  <si>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</si>
  <si>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</si>
  <si>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</si>
  <si>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</si>
  <si>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</si>
  <si>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</si>
  <si>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</si>
  <si>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</si>
  <si>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</si>
  <si>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</si>
  <si>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</si>
  <si>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</si>
  <si>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</si>
  <si>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</si>
  <si>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</si>
  <si>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</si>
  <si>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</si>
  <si>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</si>
  <si>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</si>
  <si>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</si>
  <si>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</si>
  <si>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</si>
  <si>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</si>
  <si>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</si>
  <si>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</si>
  <si>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</si>
  <si>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</si>
  <si>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</si>
  <si>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</si>
  <si>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</si>
  <si>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</si>
  <si>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</si>
  <si>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</si>
  <si>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</si>
  <si>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</si>
  <si>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</si>
  <si>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</si>
  <si>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</si>
  <si>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</si>
  <si>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</si>
  <si>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</si>
  <si>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</si>
  <si>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</si>
  <si>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</si>
  <si>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</si>
  <si>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</si>
  <si>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</si>
  <si>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</si>
  <si>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可</t>
  </si>
  <si>
    <t>不要</t>
  </si>
  <si>
    <t>なくても良い</t>
  </si>
  <si>
    <t>使わない</t>
  </si>
  <si>
    <t>応相談</t>
  </si>
  <si>
    <t>ハイエース</t>
  </si>
  <si>
    <t>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</si>
</sst>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23962</xdr:colOff>
      <xdr:row>64</xdr:row>
      <xdr:rowOff>35936</xdr:rowOff>
    </xdr:from>
    <xdr:to>
      <xdr:col>9</xdr:col>
      <xdr:colOff>658962</xdr:colOff>
      <xdr:row>72</xdr:row>
      <xdr:rowOff>6897</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809151" y="16653766"/>
          <a:ext cx="3863915" cy="174416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endParaRPr kumimoji="1" lang="en-US" altLang="ja-JP" sz="2400"/>
        </a:p>
        <a:p>
          <a:pPr algn="ctr"/>
          <a:r>
            <a:rPr kumimoji="1" lang="ja-JP" altLang="en-US" sz="2400"/>
            <a:t>（フロア使用時）</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28177</xdr:colOff>
      <xdr:row>70</xdr:row>
      <xdr:rowOff>214098</xdr:rowOff>
    </xdr:from>
    <xdr:to>
      <xdr:col>9</xdr:col>
      <xdr:colOff>646981</xdr:colOff>
      <xdr:row>72</xdr:row>
      <xdr:rowOff>46513</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978106" y="18428414"/>
          <a:ext cx="4141257" cy="317651"/>
          <a:chOff x="1076477" y="14921176"/>
          <a:chExt cx="4160761" cy="339493"/>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21176"/>
            <a:ext cx="1056317" cy="33949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8</a:t>
            </a:r>
            <a:r>
              <a:rPr kumimoji="1" lang="ja-JP" altLang="en-US" sz="1100" b="1"/>
              <a:t>．</a:t>
            </a:r>
            <a:r>
              <a:rPr kumimoji="1" lang="en-US" altLang="ja-JP" sz="1100" b="1"/>
              <a:t>5</a:t>
            </a:r>
            <a:r>
              <a:rPr kumimoji="1" lang="ja-JP" altLang="en-US" sz="1100" b="1"/>
              <a:t>ｍ</a:t>
            </a:r>
          </a:p>
        </xdr:txBody>
      </xdr:sp>
    </xdr:grpSp>
    <xdr:clientData/>
  </xdr:twoCellAnchor>
  <xdr:twoCellAnchor>
    <xdr:from>
      <xdr:col>8</xdr:col>
      <xdr:colOff>561107</xdr:colOff>
      <xdr:row>64</xdr:row>
      <xdr:rowOff>48496</xdr:rowOff>
    </xdr:from>
    <xdr:to>
      <xdr:col>9</xdr:col>
      <xdr:colOff>645775</xdr:colOff>
      <xdr:row>72</xdr:row>
      <xdr:rowOff>11981</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5386508" y="16807104"/>
          <a:ext cx="731649" cy="1904429"/>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6</a:t>
            </a:r>
            <a:r>
              <a:rPr kumimoji="1" lang="ja-JP" altLang="en-US" sz="1100" b="1"/>
              <a:t>ｍ</a:t>
            </a:r>
          </a:p>
        </xdr:txBody>
      </xdr:sp>
    </xdr:grpSp>
    <xdr:clientData/>
  </xdr:twoCellAnchor>
  <xdr:twoCellAnchor>
    <xdr:from>
      <xdr:col>3</xdr:col>
      <xdr:colOff>288472</xdr:colOff>
      <xdr:row>75</xdr:row>
      <xdr:rowOff>192952</xdr:rowOff>
    </xdr:from>
    <xdr:to>
      <xdr:col>10</xdr:col>
      <xdr:colOff>285750</xdr:colOff>
      <xdr:row>90</xdr:row>
      <xdr:rowOff>96191</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480595" y="19248943"/>
          <a:ext cx="4490202" cy="322800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505478</xdr:colOff>
      <xdr:row>64</xdr:row>
      <xdr:rowOff>1907</xdr:rowOff>
    </xdr:from>
    <xdr:to>
      <xdr:col>3</xdr:col>
      <xdr:colOff>482557</xdr:colOff>
      <xdr:row>72</xdr:row>
      <xdr:rowOff>11981</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739110" y="16619737"/>
          <a:ext cx="935570" cy="178328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2065</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235697" y="15959600"/>
          <a:ext cx="177229" cy="746710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264</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4</xdr:col>
      <xdr:colOff>17972</xdr:colOff>
      <xdr:row>55</xdr:row>
      <xdr:rowOff>173727</xdr:rowOff>
    </xdr:from>
    <xdr:to>
      <xdr:col>9</xdr:col>
      <xdr:colOff>652972</xdr:colOff>
      <xdr:row>63</xdr:row>
      <xdr:rowOff>78792</xdr:rowOff>
    </xdr:to>
    <xdr:sp macro="" textlink="">
      <xdr:nvSpPr>
        <xdr:cNvPr id="4" name="正方形/長方形 3">
          <a:extLst>
            <a:ext uri="{FF2B5EF4-FFF2-40B4-BE49-F238E27FC236}">
              <a16:creationId xmlns:a16="http://schemas.microsoft.com/office/drawing/2014/main" id="{FEDE299D-C688-4AE4-5F9C-2E6163371889}"/>
            </a:ext>
          </a:extLst>
        </xdr:cNvPr>
        <xdr:cNvSpPr/>
      </xdr:nvSpPr>
      <xdr:spPr>
        <a:xfrm>
          <a:off x="1803161" y="14760755"/>
          <a:ext cx="3863915" cy="171421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endParaRPr kumimoji="1" lang="en-US" altLang="ja-JP" sz="2400"/>
        </a:p>
        <a:p>
          <a:pPr algn="ctr"/>
          <a:r>
            <a:rPr kumimoji="1" lang="ja-JP" altLang="en-US" sz="2400"/>
            <a:t>（舞台使用時）</a:t>
          </a:r>
        </a:p>
      </xdr:txBody>
    </xdr:sp>
    <xdr:clientData/>
  </xdr:twoCellAnchor>
  <xdr:twoCellAnchor>
    <xdr:from>
      <xdr:col>10</xdr:col>
      <xdr:colOff>146045</xdr:colOff>
      <xdr:row>64</xdr:row>
      <xdr:rowOff>31860</xdr:rowOff>
    </xdr:from>
    <xdr:to>
      <xdr:col>11</xdr:col>
      <xdr:colOff>488549</xdr:colOff>
      <xdr:row>72</xdr:row>
      <xdr:rowOff>41934</xdr:rowOff>
    </xdr:to>
    <xdr:sp macro="" textlink="">
      <xdr:nvSpPr>
        <xdr:cNvPr id="5" name="テキスト ボックス 4">
          <a:extLst>
            <a:ext uri="{FF2B5EF4-FFF2-40B4-BE49-F238E27FC236}">
              <a16:creationId xmlns:a16="http://schemas.microsoft.com/office/drawing/2014/main" id="{7E3A0E34-430D-2CC5-2D90-3E59BFAA1718}"/>
            </a:ext>
          </a:extLst>
        </xdr:cNvPr>
        <xdr:cNvSpPr txBox="1"/>
      </xdr:nvSpPr>
      <xdr:spPr>
        <a:xfrm>
          <a:off x="5831092" y="16649690"/>
          <a:ext cx="935570" cy="178328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A2" sqref="A2:XFD2"/>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C61" sqref="C61"/>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0" t="s">
        <v>110</v>
      </c>
      <c r="C1" s="150"/>
      <c r="D1" s="150"/>
      <c r="E1" s="150"/>
      <c r="F1" s="150"/>
      <c r="G1" s="150"/>
      <c r="H1" s="150"/>
      <c r="I1" s="150"/>
      <c r="J1" s="150"/>
      <c r="K1" s="150"/>
      <c r="L1" s="150"/>
      <c r="M1" s="31"/>
      <c r="N1" s="54"/>
      <c r="O1" s="54"/>
      <c r="P1" s="54"/>
      <c r="Q1" s="54"/>
      <c r="R1" s="54"/>
      <c r="S1" s="54"/>
      <c r="T1" s="54"/>
      <c r="U1" s="54"/>
      <c r="V1" s="54"/>
      <c r="W1" s="54"/>
      <c r="X1" s="54"/>
      <c r="Y1" s="54"/>
      <c r="Z1" s="54"/>
    </row>
    <row r="2" spans="1:27" ht="19.899999999999999" customHeight="1" x14ac:dyDescent="0.15">
      <c r="A2" s="34"/>
      <c r="B2" s="32" t="s">
        <v>0</v>
      </c>
      <c r="C2" s="153" t="s">
        <v>247</v>
      </c>
      <c r="D2" s="154"/>
      <c r="E2" s="33" t="s">
        <v>5</v>
      </c>
      <c r="F2" s="35" t="str">
        <f>VLOOKUP($C$2,'R6_制作団体一覧'!A:H,2,FALSE)</f>
        <v>音楽</v>
      </c>
      <c r="G2" s="32" t="s">
        <v>2</v>
      </c>
      <c r="H2" s="36" t="str">
        <f>VLOOKUP($C$2,'R6_制作団体一覧'!A:H,3,FALSE)</f>
        <v>オーケストラ等</v>
      </c>
      <c r="I2" s="33" t="s">
        <v>20</v>
      </c>
      <c r="J2" s="35" t="str">
        <f>VLOOKUP($C$2,'R6_制作団体一覧'!A:H,5,FALSE)</f>
        <v>C区分</v>
      </c>
      <c r="K2" s="33" t="s">
        <v>3</v>
      </c>
      <c r="L2" s="35" t="str">
        <f>VLOOKUP($C$2,'R6_制作団体一覧'!A:H,6,FALSE)</f>
        <v>A</v>
      </c>
      <c r="M2" s="34"/>
      <c r="N2" s="54"/>
      <c r="O2" s="54"/>
      <c r="P2" s="54"/>
      <c r="Q2" s="54"/>
      <c r="R2" s="54"/>
      <c r="S2" s="54"/>
      <c r="T2" s="54"/>
      <c r="U2" s="54"/>
      <c r="V2" s="54"/>
      <c r="W2" s="54"/>
      <c r="X2" s="54"/>
      <c r="Y2" s="54"/>
      <c r="Z2" s="54"/>
      <c r="AA2" s="54"/>
    </row>
    <row r="3" spans="1:27" ht="19.899999999999999" customHeight="1" x14ac:dyDescent="0.15">
      <c r="A3" s="34"/>
      <c r="B3" s="33" t="s">
        <v>1</v>
      </c>
      <c r="C3" s="151" t="str">
        <f>VLOOKUP($C$2,'R6_制作団体一覧'!A:H,8,FALSE)</f>
        <v>シエナ・ウインド・オーケストラ</v>
      </c>
      <c r="D3" s="151"/>
      <c r="E3" s="151"/>
      <c r="F3" s="151"/>
      <c r="G3" s="151"/>
      <c r="H3" s="33" t="s">
        <v>4</v>
      </c>
      <c r="I3" s="152" t="str">
        <f>VLOOKUP($C$2,'R6_制作団体一覧'!A:H,7,FALSE)</f>
        <v>一般社団法人ジャパン・シンフォニック・ウインズ</v>
      </c>
      <c r="J3" s="152"/>
      <c r="K3" s="152"/>
      <c r="L3" s="152"/>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5" t="s">
        <v>578</v>
      </c>
      <c r="C6" s="155"/>
      <c r="D6" s="155"/>
      <c r="E6" s="155"/>
      <c r="F6" s="155"/>
      <c r="G6" s="155"/>
      <c r="H6" s="155"/>
      <c r="I6" s="155"/>
      <c r="J6" s="155"/>
      <c r="K6" s="155"/>
      <c r="L6" s="155"/>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7" t="s">
        <v>41</v>
      </c>
      <c r="C13" s="128"/>
      <c r="D13" s="128"/>
      <c r="E13" s="128"/>
      <c r="F13" s="157" t="s">
        <v>582</v>
      </c>
      <c r="G13" s="158"/>
      <c r="H13" s="123" t="s">
        <v>51</v>
      </c>
      <c r="I13" s="124"/>
      <c r="J13" s="124"/>
      <c r="K13" s="58"/>
      <c r="L13" s="59" t="s">
        <v>52</v>
      </c>
      <c r="M13" s="46"/>
      <c r="N13" s="54"/>
      <c r="O13" s="54"/>
      <c r="P13" s="54"/>
      <c r="Q13" s="54"/>
      <c r="R13" s="54"/>
      <c r="S13" s="54"/>
      <c r="T13" s="54"/>
      <c r="U13" s="54"/>
      <c r="V13" s="54"/>
      <c r="W13" s="54"/>
      <c r="X13" s="54"/>
      <c r="Y13" s="54"/>
      <c r="Z13" s="54"/>
      <c r="AA13" s="54"/>
    </row>
    <row r="14" spans="1:27" ht="20.25" customHeight="1" x14ac:dyDescent="0.15">
      <c r="A14" s="46"/>
      <c r="B14" s="159" t="s">
        <v>42</v>
      </c>
      <c r="C14" s="160"/>
      <c r="D14" s="160"/>
      <c r="E14" s="161"/>
      <c r="F14" s="60" t="s">
        <v>44</v>
      </c>
      <c r="G14" s="61">
        <v>8.5</v>
      </c>
      <c r="H14" s="62" t="s">
        <v>43</v>
      </c>
      <c r="I14" s="63" t="s">
        <v>45</v>
      </c>
      <c r="J14" s="64">
        <v>6</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2"/>
      <c r="C15" s="163"/>
      <c r="D15" s="163"/>
      <c r="E15" s="164"/>
      <c r="F15" s="66" t="s">
        <v>46</v>
      </c>
      <c r="G15" s="67"/>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5" t="s">
        <v>47</v>
      </c>
      <c r="C16" s="136"/>
      <c r="D16" s="136"/>
      <c r="E16" s="137"/>
      <c r="F16" s="71" t="s">
        <v>48</v>
      </c>
      <c r="G16" s="165" t="s">
        <v>583</v>
      </c>
      <c r="H16" s="165"/>
      <c r="I16" s="166" t="s">
        <v>49</v>
      </c>
      <c r="J16" s="167"/>
      <c r="K16" s="121" t="s">
        <v>583</v>
      </c>
      <c r="L16" s="122"/>
      <c r="M16" s="41"/>
      <c r="N16" s="54"/>
      <c r="O16" s="54"/>
      <c r="P16" s="54"/>
      <c r="Q16" s="54"/>
      <c r="R16" s="54"/>
      <c r="S16" s="54"/>
      <c r="T16" s="54"/>
      <c r="U16" s="54"/>
      <c r="V16" s="54"/>
      <c r="W16" s="54"/>
      <c r="X16" s="54"/>
      <c r="Y16" s="54"/>
      <c r="Z16" s="54"/>
      <c r="AA16" s="54"/>
    </row>
    <row r="17" spans="1:27" ht="22.9" customHeight="1" x14ac:dyDescent="0.15">
      <c r="A17" s="41"/>
      <c r="B17" s="127" t="s">
        <v>56</v>
      </c>
      <c r="C17" s="128"/>
      <c r="D17" s="128"/>
      <c r="E17" s="128"/>
      <c r="F17" s="60" t="s">
        <v>57</v>
      </c>
      <c r="G17" s="61">
        <v>1</v>
      </c>
      <c r="H17" s="62" t="s">
        <v>43</v>
      </c>
      <c r="I17" s="60" t="s">
        <v>46</v>
      </c>
      <c r="J17" s="61">
        <v>1.8</v>
      </c>
      <c r="K17" s="125" t="s">
        <v>43</v>
      </c>
      <c r="L17" s="126"/>
      <c r="M17" s="41"/>
      <c r="N17" s="54"/>
      <c r="O17" s="54"/>
      <c r="P17" s="54"/>
      <c r="Q17" s="54"/>
      <c r="R17" s="54"/>
      <c r="S17" s="54"/>
      <c r="T17" s="54"/>
      <c r="U17" s="54"/>
      <c r="V17" s="54"/>
      <c r="W17" s="54"/>
      <c r="X17" s="54"/>
      <c r="Y17" s="54"/>
      <c r="Z17" s="54"/>
      <c r="AA17" s="54"/>
    </row>
    <row r="18" spans="1:27" ht="22.9" customHeight="1" x14ac:dyDescent="0.15">
      <c r="A18" s="27"/>
      <c r="B18" s="127" t="s">
        <v>50</v>
      </c>
      <c r="C18" s="128"/>
      <c r="D18" s="128"/>
      <c r="E18" s="156"/>
      <c r="F18" s="145" t="s">
        <v>584</v>
      </c>
      <c r="G18" s="145"/>
      <c r="H18" s="116" t="s">
        <v>55</v>
      </c>
      <c r="I18" s="111"/>
      <c r="J18" s="111"/>
      <c r="K18" s="129" t="s">
        <v>585</v>
      </c>
      <c r="L18" s="130"/>
      <c r="M18" s="27"/>
      <c r="N18" s="54"/>
      <c r="O18" s="54"/>
      <c r="P18" s="54"/>
      <c r="Q18" s="54"/>
      <c r="R18" s="54"/>
      <c r="S18" s="54"/>
      <c r="T18" s="54"/>
      <c r="U18" s="54"/>
      <c r="V18" s="54"/>
      <c r="W18" s="54"/>
      <c r="X18" s="54"/>
      <c r="Y18" s="54"/>
      <c r="Z18" s="54"/>
      <c r="AA18" s="54"/>
    </row>
    <row r="19" spans="1:27" ht="23.45" customHeight="1" x14ac:dyDescent="0.15">
      <c r="A19" s="27"/>
      <c r="B19" s="135" t="s">
        <v>54</v>
      </c>
      <c r="C19" s="136"/>
      <c r="D19" s="136"/>
      <c r="E19" s="137"/>
      <c r="F19" s="141" t="s">
        <v>586</v>
      </c>
      <c r="G19" s="142"/>
      <c r="H19" s="133" t="s">
        <v>53</v>
      </c>
      <c r="I19" s="134"/>
      <c r="J19" s="134"/>
      <c r="K19" s="145"/>
      <c r="L19" s="146"/>
      <c r="M19" s="49"/>
      <c r="N19" s="54"/>
      <c r="O19" s="54"/>
      <c r="P19" s="54"/>
      <c r="Q19" s="54"/>
      <c r="R19" s="54"/>
      <c r="S19" s="54"/>
      <c r="T19" s="54"/>
      <c r="U19" s="54"/>
      <c r="V19" s="54"/>
      <c r="W19" s="54"/>
      <c r="X19" s="54"/>
      <c r="Y19" s="54"/>
      <c r="Z19" s="54"/>
      <c r="AA19" s="54"/>
    </row>
    <row r="20" spans="1:27" ht="23.45" customHeight="1" x14ac:dyDescent="0.15">
      <c r="A20" s="27"/>
      <c r="B20" s="138"/>
      <c r="C20" s="139"/>
      <c r="D20" s="139"/>
      <c r="E20" s="140"/>
      <c r="F20" s="143"/>
      <c r="G20" s="144"/>
      <c r="H20" s="133" t="s">
        <v>68</v>
      </c>
      <c r="I20" s="134"/>
      <c r="J20" s="134"/>
      <c r="K20" s="129"/>
      <c r="L20" s="130"/>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29" t="s">
        <v>587</v>
      </c>
      <c r="G21" s="130"/>
      <c r="H21" s="131" t="s">
        <v>59</v>
      </c>
      <c r="I21" s="132"/>
      <c r="J21" s="132"/>
      <c r="K21" s="58"/>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588</v>
      </c>
      <c r="G22" s="119"/>
      <c r="H22" s="55" t="s">
        <v>62</v>
      </c>
      <c r="I22" s="56">
        <v>1</v>
      </c>
      <c r="J22" s="57" t="s">
        <v>63</v>
      </c>
      <c r="K22" s="111"/>
      <c r="L22" s="112"/>
      <c r="M22" s="30"/>
      <c r="N22" s="54"/>
      <c r="O22" s="54"/>
      <c r="P22" s="54"/>
      <c r="Q22" s="54"/>
      <c r="R22" s="54"/>
      <c r="S22" s="54"/>
      <c r="T22" s="54"/>
      <c r="U22" s="54"/>
      <c r="V22" s="54"/>
      <c r="W22" s="54"/>
      <c r="X22" s="54"/>
      <c r="Y22" s="54"/>
      <c r="Z22" s="54"/>
      <c r="AA22" s="54"/>
    </row>
    <row r="23" spans="1:27" ht="25.15" customHeight="1" x14ac:dyDescent="0.15">
      <c r="A23" s="29"/>
      <c r="B23" s="113" t="s">
        <v>65</v>
      </c>
      <c r="C23" s="114"/>
      <c r="D23" s="114"/>
      <c r="E23" s="115"/>
      <c r="F23" s="72" t="s">
        <v>60</v>
      </c>
      <c r="G23" s="73">
        <v>1.88</v>
      </c>
      <c r="H23" s="74" t="s">
        <v>43</v>
      </c>
      <c r="I23" s="75" t="s">
        <v>61</v>
      </c>
      <c r="J23" s="73">
        <v>5.38</v>
      </c>
      <c r="K23" s="109" t="s">
        <v>43</v>
      </c>
      <c r="L23" s="11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589</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0" t="s">
        <v>70</v>
      </c>
      <c r="I31" s="120"/>
      <c r="J31" s="120"/>
      <c r="K31" s="120"/>
      <c r="L31" s="120"/>
      <c r="M31" s="25"/>
      <c r="N31" s="54"/>
      <c r="O31" s="54"/>
      <c r="P31" s="54"/>
      <c r="Q31" s="54"/>
      <c r="R31" s="54"/>
      <c r="S31" s="54"/>
      <c r="T31" s="54"/>
      <c r="U31" s="54"/>
      <c r="V31" s="54"/>
      <c r="W31" s="54"/>
      <c r="X31" s="54"/>
      <c r="Y31" s="54"/>
      <c r="Z31" s="54"/>
      <c r="AA31" s="54"/>
    </row>
    <row r="32" spans="1:27" ht="27.75" customHeight="1" x14ac:dyDescent="0.15">
      <c r="A32" s="51">
        <v>1</v>
      </c>
      <c r="B32" s="108"/>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7" t="s">
        <v>10</v>
      </c>
      <c r="C48" s="147"/>
      <c r="D48" s="147"/>
      <c r="E48" s="147"/>
      <c r="F48" s="147"/>
      <c r="G48" s="147"/>
      <c r="H48" s="147"/>
      <c r="I48" s="147"/>
      <c r="J48" s="147"/>
      <c r="K48" s="147"/>
      <c r="L48" s="147"/>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69" t="s">
        <v>9</v>
      </c>
      <c r="C50" s="169"/>
      <c r="D50" s="169"/>
      <c r="E50" s="169"/>
      <c r="F50" s="48" t="s">
        <v>6</v>
      </c>
      <c r="G50" s="148">
        <f>G17</f>
        <v>1</v>
      </c>
      <c r="H50" s="149"/>
      <c r="I50" s="26" t="s">
        <v>7</v>
      </c>
      <c r="J50" s="148">
        <f>J17</f>
        <v>1.8</v>
      </c>
      <c r="K50" s="149"/>
      <c r="L50" s="25"/>
      <c r="M50" s="25"/>
      <c r="N50" s="39"/>
      <c r="X50" s="39"/>
      <c r="Y50" s="39"/>
      <c r="Z50" s="39"/>
    </row>
    <row r="51" spans="1:26" ht="16.899999999999999" customHeight="1" x14ac:dyDescent="0.15">
      <c r="A51" s="25"/>
      <c r="B51" s="170" t="s">
        <v>8</v>
      </c>
      <c r="C51" s="170"/>
      <c r="D51" s="170"/>
      <c r="E51" s="170"/>
      <c r="F51" s="170"/>
      <c r="G51" s="168" t="str">
        <f>F21</f>
        <v>応相談</v>
      </c>
      <c r="H51" s="168"/>
      <c r="I51" s="168"/>
      <c r="J51" s="168"/>
      <c r="K51" s="168"/>
      <c r="L51" s="25"/>
      <c r="M51" s="25"/>
      <c r="N51" s="39"/>
      <c r="X51" s="39"/>
      <c r="Y51" s="39"/>
      <c r="Z51" s="39"/>
    </row>
    <row r="52" spans="1:26" ht="16.899999999999999" customHeight="1" x14ac:dyDescent="0.15">
      <c r="A52" s="25"/>
      <c r="B52" s="170" t="s">
        <v>12</v>
      </c>
      <c r="C52" s="170"/>
      <c r="D52" s="170"/>
      <c r="E52" s="170"/>
      <c r="F52" s="170"/>
      <c r="G52" s="168">
        <f>K21</f>
        <v>0</v>
      </c>
      <c r="H52" s="168"/>
      <c r="I52" s="168"/>
      <c r="J52" s="168"/>
      <c r="K52" s="168"/>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20">
      <formula>#REF!="令和元年度の応募時に提出した"</formula>
    </cfRule>
  </conditionalFormatting>
  <conditionalFormatting sqref="B13:B14 F13:F16 B16:B19 F18:F19 H19 K19">
    <cfRule type="expression" dxfId="18" priority="17">
      <formula>#REF!="令和4年度の応募時に提出した"</formula>
    </cfRule>
    <cfRule type="expression" dxfId="17" priority="18">
      <formula>#REF!="令和3年度の応募時に提出した"</formula>
    </cfRule>
    <cfRule type="expression" dxfId="16" priority="19">
      <formula>#REF!="令和2年度の応募時に提出した"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2">
      <formula>#REF!="令和元年度の応募時に提出した"</formula>
    </cfRule>
  </conditionalFormatting>
  <conditionalFormatting sqref="F17">
    <cfRule type="expression" dxfId="10" priority="9">
      <formula>#REF!="令和4年度の応募時に提出した"</formula>
    </cfRule>
    <cfRule type="expression" dxfId="9" priority="10">
      <formula>#REF!="令和3年度の応募時に提出した"</formula>
    </cfRule>
    <cfRule type="expression" dxfId="8" priority="11">
      <formula>#REF!="令和2年度の応募時に提出した"</formula>
    </cfRule>
  </conditionalFormatting>
  <conditionalFormatting sqref="H19:H20">
    <cfRule type="expression" dxfId="7" priority="16">
      <formula>#REF!="令和元年度の応募時に提出した"</formula>
    </cfRule>
  </conditionalFormatting>
  <conditionalFormatting sqref="H20">
    <cfRule type="expression" dxfId="6" priority="13">
      <formula>#REF!="令和4年度の応募時に提出した"</formula>
    </cfRule>
    <cfRule type="expression" dxfId="5" priority="14">
      <formula>#REF!="令和3年度の応募時に提出した"</formula>
    </cfRule>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K142</v>
      </c>
      <c r="B2" s="83" t="str">
        <f>①ヒアリングシートについて!F2</f>
        <v>音楽</v>
      </c>
      <c r="C2" s="83" t="str">
        <f>①ヒアリングシートについて!H2</f>
        <v>オーケストラ等</v>
      </c>
      <c r="D2" s="83" t="str">
        <f>①ヒアリングシートについて!J2</f>
        <v>C区分</v>
      </c>
      <c r="E2" s="83" t="str">
        <f>①ヒアリングシートについて!L2</f>
        <v>A</v>
      </c>
      <c r="F2" s="83" t="str">
        <f>①ヒアリングシートについて!C3</f>
        <v>シエナ・ウインド・オーケストラ</v>
      </c>
      <c r="G2" s="83" t="str">
        <f>①ヒアリングシートについて!I3</f>
        <v>一般社団法人ジャパン・シンフォニック・ウインズ</v>
      </c>
      <c r="H2" s="83" t="str">
        <f>①ヒアリングシートについて!F13</f>
        <v>2F以上応相談</v>
      </c>
      <c r="I2" s="83">
        <f>①ヒアリングシートについて!K13</f>
        <v>0</v>
      </c>
      <c r="J2" s="83">
        <f>①ヒアリングシートについて!G14</f>
        <v>8.5</v>
      </c>
      <c r="K2" s="83">
        <f>①ヒアリングシートについて!J14</f>
        <v>6</v>
      </c>
      <c r="L2" s="83">
        <f>①ヒアリングシートについて!G15</f>
        <v>0</v>
      </c>
      <c r="M2" s="83" t="str">
        <f>①ヒアリングシートについて!G16</f>
        <v>可</v>
      </c>
      <c r="N2" s="83" t="str">
        <f>①ヒアリングシートについて!K16</f>
        <v>可</v>
      </c>
      <c r="O2" s="83">
        <f>①ヒアリングシートについて!G17</f>
        <v>1</v>
      </c>
      <c r="P2" s="83">
        <f>①ヒアリングシートについて!J17</f>
        <v>1.8</v>
      </c>
      <c r="Q2" s="83" t="str">
        <f>①ヒアリングシートについて!F18</f>
        <v>不要</v>
      </c>
      <c r="R2" s="83" t="str">
        <f>①ヒアリングシートについて!K18</f>
        <v>なくても良い</v>
      </c>
      <c r="S2" s="83" t="str">
        <f>①ヒアリングシートについて!F19</f>
        <v>使わない</v>
      </c>
      <c r="T2" s="83">
        <f>①ヒアリングシートについて!K19</f>
        <v>0</v>
      </c>
      <c r="U2" s="83">
        <f>①ヒアリングシートについて!K20</f>
        <v>0</v>
      </c>
      <c r="V2" s="83" t="str">
        <f>①ヒアリングシートについて!F21</f>
        <v>応相談</v>
      </c>
      <c r="W2" s="83">
        <f>①ヒアリングシートについて!K21</f>
        <v>0</v>
      </c>
      <c r="X2" s="83" t="str">
        <f>①ヒアリングシートについて!F22</f>
        <v>ハイエース</v>
      </c>
      <c r="Y2" s="83">
        <f>①ヒアリングシートについて!I22</f>
        <v>1</v>
      </c>
      <c r="Z2" s="83">
        <f>①ヒアリングシートについて!G23</f>
        <v>1.88</v>
      </c>
      <c r="AA2" s="83">
        <f>①ヒアリングシートについて!J23</f>
        <v>5.38</v>
      </c>
      <c r="AB2" s="83" t="str">
        <f>①ヒアリングシートについて!F27</f>
        <v>要</v>
      </c>
      <c r="AC2" s="83">
        <f>①ヒアリングシートについて!F28</f>
        <v>0</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2023-11-10T02:27:59Z</dcterms:modified>
</cp:coreProperties>
</file>