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<sst xmlns="http://schemas.openxmlformats.org/spreadsheetml/2006/main" count="1345" uniqueCount="591">
  <si>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</si>
  <si>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</si>
  <si>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</si>
  <si>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</si>
  <si>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</si>
  <si>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</si>
  <si>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</si>
  <si>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</si>
  <si>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</si>
  <si>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</si>
  <si>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</si>
  <si>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</si>
  <si>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</si>
  <si>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</si>
  <si>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</si>
  <si>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</si>
  <si>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</si>
  <si>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</si>
  <si>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</si>
  <si>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</si>
  <si>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</si>
  <si>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</si>
  <si>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</si>
  <si>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</si>
  <si>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</si>
  <si>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</si>
  <si>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</si>
  <si>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</si>
  <si>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</si>
  <si>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</si>
  <si>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</si>
  <si>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</si>
  <si>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</si>
  <si>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</si>
  <si>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</si>
  <si>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</si>
  <si>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</si>
  <si>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</si>
  <si>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</si>
  <si>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</si>
  <si>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</si>
  <si>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</si>
  <si>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</si>
  <si>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</si>
  <si>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</si>
  <si>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</si>
  <si>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</si>
  <si>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</si>
  <si>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</si>
  <si>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</si>
  <si>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</si>
  <si>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</si>
  <si>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</si>
  <si>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</si>
  <si>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</si>
  <si>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</si>
  <si>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</si>
  <si>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</si>
  <si>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</si>
  <si>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</si>
  <si>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</si>
  <si>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</si>
  <si>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</si>
  <si>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</si>
  <si>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</si>
  <si>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</si>
  <si>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</si>
  <si>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</si>
  <si>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</si>
  <si>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</si>
  <si>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</si>
  <si>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</si>
  <si>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</si>
  <si>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</si>
  <si>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</si>
  <si>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</si>
  <si>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</si>
  <si>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</si>
  <si>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</si>
  <si>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</si>
  <si>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</si>
  <si>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</si>
  <si>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</si>
  <si>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</si>
  <si>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</si>
  <si>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</si>
  <si>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</si>
  <si>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</si>
  <si>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</si>
  <si>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</si>
  <si>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</si>
  <si>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</si>
  <si>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</si>
  <si>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</si>
  <si>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</si>
  <si>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</si>
  <si>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</si>
  <si>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</si>
  <si>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</si>
  <si>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</si>
  <si>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</si>
  <si>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</si>
  <si>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</si>
  <si>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</si>
  <si>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</si>
  <si>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</si>
  <si>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</si>
  <si>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</si>
  <si>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</si>
  <si>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</si>
  <si>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</si>
  <si>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</si>
  <si>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</si>
  <si>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</si>
  <si>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</si>
  <si>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</si>
  <si>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</si>
  <si>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</si>
  <si>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</si>
  <si>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</si>
  <si>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</si>
  <si>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</si>
  <si>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</si>
  <si>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</si>
  <si>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</si>
  <si>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</si>
  <si>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</si>
  <si>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</si>
  <si>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</si>
  <si>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</si>
  <si>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</si>
  <si>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</si>
  <si>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</si>
  <si>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</si>
  <si>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</si>
  <si>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</si>
  <si>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</si>
  <si>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</si>
  <si>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</si>
  <si>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</si>
  <si>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</si>
  <si>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</si>
  <si>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</si>
  <si>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</si>
  <si>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</si>
  <si>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</si>
  <si>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</si>
  <si>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</si>
  <si>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</si>
  <si>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</si>
  <si>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</si>
  <si>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</si>
  <si>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</si>
  <si>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</si>
  <si>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</si>
  <si>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</si>
  <si>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</si>
  <si>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</si>
  <si>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</si>
  <si>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</si>
  <si>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</si>
  <si>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</si>
  <si>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</si>
  <si>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</si>
  <si>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</si>
  <si>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</si>
  <si>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</si>
  <si>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</si>
  <si>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</si>
  <si>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</si>
  <si>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</si>
  <si>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</si>
  <si>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</si>
  <si>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</si>
  <si>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</si>
  <si>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</si>
  <si>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</si>
  <si>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</si>
  <si>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</si>
  <si>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</si>
  <si>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</si>
  <si>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</si>
  <si>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</si>
  <si>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</si>
  <si>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</si>
  <si>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</si>
  <si>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</si>
  <si>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</si>
  <si>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</si>
  <si>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</si>
  <si>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</si>
  <si>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</si>
  <si>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</si>
  <si>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</si>
  <si>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</si>
  <si>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</si>
  <si>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</si>
  <si>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</si>
  <si>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</si>
  <si>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</si>
  <si>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</si>
  <si>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</si>
  <si>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</si>
  <si>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</si>
  <si>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</si>
  <si>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</si>
  <si>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</si>
  <si>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</si>
  <si>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</si>
  <si>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</si>
  <si>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</si>
  <si>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</si>
  <si>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</si>
  <si>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</si>
  <si>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</si>
  <si>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</si>
  <si>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</si>
  <si>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</si>
  <si>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</si>
  <si>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</si>
  <si>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</si>
  <si>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</si>
  <si>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</si>
  <si>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</si>
  <si>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</si>
  <si>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</si>
  <si>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</si>
  <si>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</si>
  <si>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</si>
  <si>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</si>
  <si>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</si>
  <si>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</si>
  <si>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</si>
  <si>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</si>
  <si>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</si>
  <si>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</si>
  <si>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</si>
  <si>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</si>
  <si>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</si>
  <si>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</si>
  <si>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</si>
  <si>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</si>
  <si>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</si>
  <si>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</si>
  <si>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</si>
  <si>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</si>
  <si>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</si>
  <si>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</si>
  <si>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</si>
  <si>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</si>
  <si>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</si>
  <si>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</si>
  <si>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</si>
  <si>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</si>
  <si>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</si>
  <si>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</si>
  <si>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</si>
  <si>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</si>
  <si>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</si>
  <si>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</si>
  <si>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</si>
  <si>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</si>
  <si>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</si>
  <si>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</si>
  <si>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</si>
  <si>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</si>
  <si>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</si>
  <si>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</si>
  <si>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</si>
  <si>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</si>
  <si>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</si>
  <si>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</si>
  <si>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</si>
  <si>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</si>
  <si>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</si>
  <si>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</si>
  <si>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</si>
  <si>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</si>
  <si>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</si>
  <si>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</si>
  <si>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</si>
  <si>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</si>
  <si>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</si>
  <si>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</si>
  <si>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</si>
  <si>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</si>
  <si>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</si>
  <si>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</si>
  <si>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</si>
  <si>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</si>
  <si>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</si>
  <si>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</si>
  <si>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</si>
  <si>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</si>
  <si>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</si>
  <si>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</si>
  <si>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</si>
  <si>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</si>
  <si>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</si>
  <si>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</si>
  <si>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</si>
  <si>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</si>
  <si>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</si>
  <si>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</si>
  <si>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</si>
  <si>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</si>
  <si>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</si>
  <si>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</si>
  <si>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</si>
  <si>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</si>
  <si>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</si>
  <si>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</si>
  <si>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</si>
  <si>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</si>
  <si>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</si>
  <si>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</si>
  <si>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</si>
  <si>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</si>
  <si>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</si>
  <si>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</si>
  <si>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</si>
  <si>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</si>
  <si>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</si>
  <si>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</si>
  <si>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</si>
  <si>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</si>
  <si>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</si>
  <si>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</si>
  <si>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</si>
  <si>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</si>
  <si>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</si>
  <si>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</si>
  <si>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</si>
  <si>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</si>
  <si>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</si>
  <si>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</si>
  <si>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</si>
  <si>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</si>
  <si>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</si>
  <si>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</si>
  <si>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</si>
  <si>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</si>
  <si>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</si>
  <si>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</si>
  <si>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</si>
  <si>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</si>
  <si>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</si>
  <si>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</si>
  <si>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</si>
  <si>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</si>
  <si>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</si>
  <si>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</si>
  <si>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</si>
  <si>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</si>
  <si>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</si>
  <si>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</si>
  <si>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</si>
  <si>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</si>
  <si>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</si>
  <si>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</si>
  <si>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</si>
  <si>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</si>
  <si>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</si>
  <si>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</si>
  <si>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</si>
  <si>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</si>
  <si>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</si>
  <si>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</si>
  <si>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</si>
  <si>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</si>
  <si>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</si>
  <si>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</si>
  <si>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</si>
  <si>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</si>
  <si>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</si>
  <si>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</si>
  <si>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</si>
  <si>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</si>
  <si>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</si>
  <si>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</si>
  <si>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</si>
  <si>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</si>
  <si>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</si>
  <si>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</si>
  <si>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</si>
  <si>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</si>
  <si>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</si>
  <si>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</si>
  <si>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</si>
  <si>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</si>
  <si>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</si>
  <si>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</si>
  <si>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</si>
  <si>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</si>
  <si>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</si>
  <si>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</si>
  <si>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</si>
  <si>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</si>
  <si>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</si>
  <si>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</si>
  <si>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</si>
  <si>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</si>
  <si>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</si>
  <si>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</si>
  <si>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</si>
  <si>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</si>
  <si>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</si>
  <si>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</si>
  <si>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</si>
  <si>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</si>
  <si>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</si>
  <si>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</si>
  <si>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</si>
  <si>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</si>
  <si>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</si>
  <si>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</si>
  <si>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</si>
  <si>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</si>
  <si>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</si>
  <si>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</si>
  <si>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</si>
  <si>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</si>
  <si>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</si>
  <si>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</si>
  <si>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</si>
  <si>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</si>
  <si>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</si>
  <si>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</si>
  <si>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</si>
  <si>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</si>
  <si>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</si>
  <si>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</si>
  <si>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</si>
  <si>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</si>
  <si>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</si>
  <si>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</si>
  <si>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</si>
  <si>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</si>
  <si>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</si>
  <si>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</si>
  <si>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</si>
  <si>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</si>
  <si>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</si>
  <si>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</si>
  <si>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</si>
  <si>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</si>
  <si>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</si>
  <si>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</si>
  <si>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</si>
  <si>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</si>
  <si>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</si>
  <si>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</si>
  <si>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</si>
  <si>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</si>
  <si>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</si>
  <si>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</si>
  <si>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</si>
  <si>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</si>
  <si>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</si>
  <si>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</si>
  <si>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</si>
  <si>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</si>
  <si>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</si>
  <si>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</si>
  <si>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</si>
  <si>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</si>
  <si>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</si>
  <si>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</si>
  <si>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</si>
  <si>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</si>
  <si>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</si>
  <si>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</si>
  <si>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</si>
  <si>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</si>
  <si>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</si>
  <si>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</si>
  <si>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</si>
  <si>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</si>
  <si>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</si>
  <si>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</si>
  <si>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</si>
  <si>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</si>
  <si>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</si>
  <si>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</si>
  <si>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</si>
  <si>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</si>
  <si>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</si>
  <si>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</si>
  <si>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</si>
  <si>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</si>
  <si>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</si>
  <si>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</si>
  <si>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</si>
  <si>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</si>
  <si>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</si>
  <si>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</si>
  <si>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</si>
  <si>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</si>
  <si>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</si>
  <si>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</si>
  <si>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</si>
  <si>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</si>
  <si>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</si>
  <si>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</si>
  <si>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</si>
  <si>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</si>
  <si>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</si>
  <si>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</si>
  <si>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</si>
  <si>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</si>
  <si>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</si>
  <si>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</si>
  <si>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</si>
  <si>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</si>
  <si>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</si>
  <si>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</si>
  <si>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</si>
  <si>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</si>
  <si>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</si>
  <si>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</si>
  <si>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</si>
  <si>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</si>
  <si>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</si>
  <si>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</si>
  <si>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</si>
  <si>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</si>
  <si>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</si>
  <si>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</si>
  <si>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</si>
  <si>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</si>
  <si>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</si>
  <si>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</si>
  <si>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</si>
  <si>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</si>
  <si>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</si>
  <si>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</si>
  <si>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</si>
  <si>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</si>
  <si>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</si>
  <si>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</si>
  <si>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</si>
  <si>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</si>
  <si>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</si>
  <si>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</si>
  <si>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</si>
  <si>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</si>
  <si>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</si>
  <si>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</si>
  <si>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</si>
  <si>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</si>
  <si>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</si>
  <si>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</si>
  <si>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</si>
  <si>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</si>
  <si>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</si>
  <si>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</si>
  <si>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</si>
  <si>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</si>
  <si>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</si>
  <si>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</si>
  <si>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</si>
  <si>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</si>
  <si>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</si>
  <si>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</si>
  <si>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</si>
  <si>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</si>
  <si>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</si>
  <si>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</si>
  <si>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</si>
  <si>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</si>
  <si>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</si>
  <si>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</si>
  <si>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</si>
  <si>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</si>
  <si>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</si>
  <si>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</si>
  <si>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</si>
  <si>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</si>
  <si>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</si>
  <si>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</si>
  <si>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</si>
  <si>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</si>
  <si>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</si>
  <si>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問いません</t>
    <rPh sb="0" eb="1">
      <t>ト</t>
    </rPh>
    <phoneticPr fontId="1"/>
  </si>
  <si>
    <t>可</t>
  </si>
  <si>
    <t>条件が合えば可</t>
  </si>
  <si>
    <t>不要</t>
  </si>
  <si>
    <t>有無さえ分ればよい</t>
  </si>
  <si>
    <t>使わない</t>
  </si>
  <si>
    <t>応相談</t>
  </si>
  <si>
    <t>ハイエース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</si>
</sst>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5" borderId="9" xfId="0" applyFont="1" applyFill="1" applyBorder="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64334</xdr:rowOff>
    </xdr:from>
    <xdr:to>
      <xdr:col>10</xdr:col>
      <xdr:colOff>219075</xdr:colOff>
      <xdr:row>74</xdr:row>
      <xdr:rowOff>118400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06504"/>
          <a:ext cx="4821606" cy="296684"/>
          <a:chOff x="1076477" y="14921176"/>
          <a:chExt cx="4160761" cy="33949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3" zoomScale="85" zoomScaleNormal="85" zoomScaleSheetLayoutView="85" workbookViewId="0">
      <selection activeCell="Q20" sqref="Q2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2"/>
      <c r="C5" s="92"/>
      <c r="D5" s="92"/>
      <c r="E5" s="92"/>
      <c r="F5" s="92"/>
      <c r="G5" s="92"/>
      <c r="H5" s="92"/>
      <c r="I5" s="92"/>
      <c r="J5" s="92"/>
      <c r="K5" s="92"/>
      <c r="L5" s="92"/>
    </row>
    <row r="6" spans="1:45" ht="22.5" x14ac:dyDescent="0.15">
      <c r="A6" s="87" t="s">
        <v>576</v>
      </c>
      <c r="B6" s="87"/>
      <c r="C6" s="87"/>
      <c r="D6" s="87"/>
      <c r="E6" s="87"/>
      <c r="F6" s="87"/>
      <c r="G6" s="87"/>
      <c r="H6" s="87"/>
      <c r="I6" s="87"/>
      <c r="J6" s="87"/>
      <c r="K6" s="87"/>
    </row>
    <row r="7" spans="1:45" ht="22.5" customHeight="1" x14ac:dyDescent="0.15">
      <c r="A7" s="88" t="s">
        <v>577</v>
      </c>
      <c r="B7" s="88"/>
      <c r="C7" s="88"/>
      <c r="D7" s="88"/>
      <c r="E7" s="89" t="s">
        <v>575</v>
      </c>
      <c r="F7" s="89"/>
      <c r="G7" s="89"/>
      <c r="H7" s="89"/>
      <c r="I7" s="89"/>
      <c r="J7" s="89"/>
      <c r="K7" s="89"/>
    </row>
    <row r="8" spans="1:45" ht="22.5" x14ac:dyDescent="0.15">
      <c r="B8" s="90"/>
      <c r="C8" s="87"/>
      <c r="D8" s="87"/>
      <c r="E8" s="87"/>
      <c r="F8" s="87"/>
      <c r="G8" s="87"/>
      <c r="H8" s="87"/>
      <c r="I8" s="87"/>
      <c r="J8" s="87"/>
      <c r="K8" s="87"/>
      <c r="L8" s="87"/>
    </row>
    <row r="9" spans="1:45" ht="43.5" customHeight="1" x14ac:dyDescent="0.15">
      <c r="B9" s="91"/>
      <c r="C9" s="91"/>
      <c r="D9" s="91"/>
      <c r="E9" s="91"/>
      <c r="F9" s="91"/>
      <c r="G9" s="91"/>
      <c r="H9" s="91"/>
      <c r="I9" s="91"/>
      <c r="J9" s="91"/>
      <c r="K9" s="91"/>
      <c r="L9" s="91"/>
    </row>
    <row r="10" spans="1:45" ht="23.25" customHeight="1" x14ac:dyDescent="0.15">
      <c r="B10" s="25"/>
      <c r="C10" s="92"/>
      <c r="D10" s="92"/>
      <c r="E10" s="92"/>
      <c r="F10" s="92"/>
      <c r="G10" s="92"/>
      <c r="H10" s="92"/>
      <c r="I10" s="92"/>
      <c r="J10" s="92"/>
      <c r="K10" s="92"/>
      <c r="L10" s="25"/>
      <c r="O10" s="22"/>
      <c r="P10" s="22"/>
      <c r="Q10" s="22"/>
      <c r="R10" s="22"/>
      <c r="S10" s="22"/>
      <c r="T10" s="22"/>
      <c r="U10" s="22"/>
      <c r="V10" s="22"/>
      <c r="W10" s="22"/>
      <c r="X10" s="22"/>
      <c r="Y10" s="22"/>
      <c r="Z10" s="22"/>
      <c r="AA10" s="22"/>
      <c r="AB10" s="22"/>
      <c r="AC10" s="22"/>
      <c r="AI10" s="87"/>
      <c r="AJ10" s="87"/>
      <c r="AK10" s="87"/>
      <c r="AL10" s="87"/>
      <c r="AM10" s="87"/>
      <c r="AN10" s="87"/>
      <c r="AO10" s="87"/>
      <c r="AP10" s="87"/>
      <c r="AQ10" s="87"/>
      <c r="AR10" s="87"/>
      <c r="AS10" s="87"/>
    </row>
    <row r="11" spans="1:45" ht="23.25" customHeight="1" x14ac:dyDescent="0.15">
      <c r="B11" s="25"/>
      <c r="C11" s="92"/>
      <c r="D11" s="92"/>
      <c r="E11" s="92"/>
      <c r="F11" s="92"/>
      <c r="G11" s="92"/>
      <c r="H11" s="92"/>
      <c r="I11" s="92"/>
      <c r="J11" s="92"/>
      <c r="K11" s="92"/>
      <c r="L11" s="25"/>
      <c r="O11" s="22"/>
      <c r="P11" s="22"/>
      <c r="Q11" s="22"/>
      <c r="R11" s="22"/>
      <c r="S11" s="22"/>
      <c r="T11" s="22"/>
      <c r="U11" s="22"/>
      <c r="V11" s="22"/>
      <c r="W11" s="22"/>
      <c r="X11" s="22"/>
      <c r="Y11" s="22"/>
      <c r="Z11" s="22"/>
      <c r="AA11" s="22"/>
      <c r="AB11" s="22"/>
      <c r="AC11" s="22"/>
      <c r="AI11" s="88"/>
      <c r="AJ11" s="88"/>
      <c r="AK11" s="88"/>
      <c r="AL11" s="89"/>
      <c r="AM11" s="89"/>
      <c r="AN11" s="89"/>
      <c r="AO11" s="89"/>
      <c r="AP11" s="89"/>
      <c r="AQ11" s="89"/>
      <c r="AR11" s="89"/>
      <c r="AS11" s="85"/>
    </row>
    <row r="12" spans="1:45" x14ac:dyDescent="0.15">
      <c r="B12" s="25"/>
      <c r="C12" s="92"/>
      <c r="D12" s="92"/>
      <c r="E12" s="92"/>
      <c r="F12" s="92"/>
      <c r="G12" s="92"/>
      <c r="H12" s="92"/>
      <c r="I12" s="92"/>
      <c r="J12" s="92"/>
      <c r="K12" s="92"/>
      <c r="L12" s="25"/>
    </row>
    <row r="13" spans="1:45" x14ac:dyDescent="0.15">
      <c r="B13" s="25"/>
      <c r="C13" s="92"/>
      <c r="D13" s="92"/>
      <c r="E13" s="92"/>
      <c r="F13" s="92"/>
      <c r="G13" s="92"/>
      <c r="H13" s="92"/>
      <c r="I13" s="92"/>
      <c r="J13" s="92"/>
      <c r="K13" s="92"/>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28" sqref="F28:L28"/>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246</v>
      </c>
      <c r="D2" s="155"/>
      <c r="E2" s="33" t="s">
        <v>5</v>
      </c>
      <c r="F2" s="35" t="str">
        <f>VLOOKUP($C$2,'R6_制作団体一覧'!A:H,2,FALSE)</f>
        <v>音楽</v>
      </c>
      <c r="G2" s="32" t="s">
        <v>2</v>
      </c>
      <c r="H2" s="36" t="str">
        <f>VLOOKUP($C$2,'R6_制作団体一覧'!A:H,3,FALSE)</f>
        <v>オーケストラ等</v>
      </c>
      <c r="I2" s="33" t="s">
        <v>20</v>
      </c>
      <c r="J2" s="35" t="str">
        <f>VLOOKUP($C$2,'R6_制作団体一覧'!A:H,5,FALSE)</f>
        <v>C区分</v>
      </c>
      <c r="K2" s="33" t="s">
        <v>3</v>
      </c>
      <c r="L2" s="35" t="str">
        <f>VLOOKUP($C$2,'R6_制作団体一覧'!A:H,6,FALSE)</f>
        <v>F</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一般社団法人　アマービレフィルハーモニー管弦楽団</v>
      </c>
      <c r="D3" s="152"/>
      <c r="E3" s="152"/>
      <c r="F3" s="152"/>
      <c r="G3" s="152"/>
      <c r="H3" s="33" t="s">
        <v>4</v>
      </c>
      <c r="I3" s="153" t="str">
        <f>VLOOKUP($C$2,'R6_制作団体一覧'!A:H,7,FALSE)</f>
        <v>一般社団法人アマービレフィルハーモニー管弦楽団</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86" t="s">
        <v>583</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10</v>
      </c>
      <c r="H14" s="62" t="s">
        <v>43</v>
      </c>
      <c r="I14" s="63" t="s">
        <v>45</v>
      </c>
      <c r="J14" s="64">
        <v>7</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v>0</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584</v>
      </c>
      <c r="H16" s="166"/>
      <c r="I16" s="167" t="s">
        <v>49</v>
      </c>
      <c r="J16" s="168"/>
      <c r="K16" s="122" t="s">
        <v>585</v>
      </c>
      <c r="L16" s="123"/>
      <c r="M16" s="41"/>
      <c r="N16" s="54"/>
      <c r="O16" s="54"/>
      <c r="P16" s="54"/>
      <c r="Q16" s="54"/>
      <c r="R16" s="54"/>
      <c r="S16" s="54"/>
      <c r="T16" s="54"/>
      <c r="U16" s="54"/>
      <c r="V16" s="54"/>
      <c r="W16" s="54"/>
      <c r="X16" s="54"/>
      <c r="Y16" s="54"/>
      <c r="Z16" s="54"/>
      <c r="AA16" s="54"/>
    </row>
    <row r="17" spans="1:27" ht="22.9" customHeight="1" x14ac:dyDescent="0.15">
      <c r="A17" s="41"/>
      <c r="B17" s="128" t="s">
        <v>56</v>
      </c>
      <c r="C17" s="129"/>
      <c r="D17" s="129"/>
      <c r="E17" s="129"/>
      <c r="F17" s="60" t="s">
        <v>57</v>
      </c>
      <c r="G17" s="61">
        <v>0.8</v>
      </c>
      <c r="H17" s="62" t="s">
        <v>43</v>
      </c>
      <c r="I17" s="60" t="s">
        <v>46</v>
      </c>
      <c r="J17" s="61">
        <v>1.5</v>
      </c>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50</v>
      </c>
      <c r="C18" s="129"/>
      <c r="D18" s="129"/>
      <c r="E18" s="157"/>
      <c r="F18" s="146" t="s">
        <v>586</v>
      </c>
      <c r="G18" s="146"/>
      <c r="H18" s="117" t="s">
        <v>55</v>
      </c>
      <c r="I18" s="112"/>
      <c r="J18" s="112"/>
      <c r="K18" s="130" t="s">
        <v>587</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588</v>
      </c>
      <c r="G19" s="143"/>
      <c r="H19" s="134" t="s">
        <v>53</v>
      </c>
      <c r="I19" s="135"/>
      <c r="J19" s="135"/>
      <c r="K19" s="146"/>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c r="L20" s="131"/>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0" t="s">
        <v>589</v>
      </c>
      <c r="G21" s="131"/>
      <c r="H21" s="132" t="s">
        <v>59</v>
      </c>
      <c r="I21" s="133"/>
      <c r="J21" s="133"/>
      <c r="K21" s="58">
        <v>50</v>
      </c>
      <c r="L21" s="59"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590</v>
      </c>
      <c r="G22" s="120"/>
      <c r="H22" s="55" t="s">
        <v>62</v>
      </c>
      <c r="I22" s="56">
        <v>1</v>
      </c>
      <c r="J22" s="57" t="s">
        <v>63</v>
      </c>
      <c r="K22" s="112"/>
      <c r="L22" s="113"/>
      <c r="M22" s="30"/>
      <c r="N22" s="54"/>
      <c r="O22" s="54"/>
      <c r="P22" s="54"/>
      <c r="Q22" s="54"/>
      <c r="R22" s="54"/>
      <c r="S22" s="54"/>
      <c r="T22" s="54"/>
      <c r="U22" s="54"/>
      <c r="V22" s="54"/>
      <c r="W22" s="54"/>
      <c r="X22" s="54"/>
      <c r="Y22" s="54"/>
      <c r="Z22" s="54"/>
      <c r="AA22" s="54"/>
    </row>
    <row r="23" spans="1:27" ht="25.15" customHeight="1" x14ac:dyDescent="0.15">
      <c r="A23" s="29"/>
      <c r="B23" s="114" t="s">
        <v>65</v>
      </c>
      <c r="C23" s="115"/>
      <c r="D23" s="115"/>
      <c r="E23" s="116"/>
      <c r="F23" s="72" t="s">
        <v>60</v>
      </c>
      <c r="G23" s="73">
        <v>1.7</v>
      </c>
      <c r="H23" s="74" t="s">
        <v>43</v>
      </c>
      <c r="I23" s="75" t="s">
        <v>61</v>
      </c>
      <c r="J23" s="73">
        <v>4.7</v>
      </c>
      <c r="K23" s="110" t="s">
        <v>43</v>
      </c>
      <c r="L23" s="111"/>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586</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09"/>
      <c r="C32" s="109"/>
      <c r="D32" s="109"/>
      <c r="E32" s="109"/>
      <c r="F32" s="109"/>
      <c r="G32" s="109"/>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0" t="s">
        <v>9</v>
      </c>
      <c r="C50" s="170"/>
      <c r="D50" s="170"/>
      <c r="E50" s="170"/>
      <c r="F50" s="48" t="s">
        <v>6</v>
      </c>
      <c r="G50" s="149">
        <f>G17</f>
        <v>0.8</v>
      </c>
      <c r="H50" s="150"/>
      <c r="I50" s="26" t="s">
        <v>7</v>
      </c>
      <c r="J50" s="149">
        <f>J17</f>
        <v>1.5</v>
      </c>
      <c r="K50" s="150"/>
      <c r="L50" s="25"/>
      <c r="M50" s="25"/>
      <c r="N50" s="39"/>
      <c r="X50" s="39"/>
      <c r="Y50" s="39"/>
      <c r="Z50" s="39"/>
    </row>
    <row r="51" spans="1:26" ht="16.899999999999999" customHeight="1" x14ac:dyDescent="0.15">
      <c r="A51" s="25"/>
      <c r="B51" s="171" t="s">
        <v>8</v>
      </c>
      <c r="C51" s="171"/>
      <c r="D51" s="171"/>
      <c r="E51" s="171"/>
      <c r="F51" s="171"/>
      <c r="G51" s="169" t="str">
        <f>F21</f>
        <v>応相談</v>
      </c>
      <c r="H51" s="169"/>
      <c r="I51" s="169"/>
      <c r="J51" s="169"/>
      <c r="K51" s="169"/>
      <c r="L51" s="25"/>
      <c r="M51" s="25"/>
      <c r="N51" s="39"/>
      <c r="X51" s="39"/>
      <c r="Y51" s="39"/>
      <c r="Z51" s="39"/>
    </row>
    <row r="52" spans="1:26" ht="16.899999999999999" customHeight="1" x14ac:dyDescent="0.15">
      <c r="A52" s="25"/>
      <c r="B52" s="171" t="s">
        <v>12</v>
      </c>
      <c r="C52" s="171"/>
      <c r="D52" s="171"/>
      <c r="E52" s="171"/>
      <c r="F52" s="171"/>
      <c r="G52" s="169">
        <f>K21</f>
        <v>50</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K141</v>
      </c>
      <c r="B2" s="83" t="str">
        <f>①ヒアリングシートについて!F2</f>
        <v>音楽</v>
      </c>
      <c r="C2" s="83" t="str">
        <f>①ヒアリングシートについて!H2</f>
        <v>オーケストラ等</v>
      </c>
      <c r="D2" s="83" t="str">
        <f>①ヒアリングシートについて!J2</f>
        <v>C区分</v>
      </c>
      <c r="E2" s="83" t="str">
        <f>①ヒアリングシートについて!L2</f>
        <v>F</v>
      </c>
      <c r="F2" s="83" t="str">
        <f>①ヒアリングシートについて!C3</f>
        <v>一般社団法人　アマービレフィルハーモニー管弦楽団</v>
      </c>
      <c r="G2" s="83" t="str">
        <f>①ヒアリングシートについて!I3</f>
        <v>一般社団法人アマービレフィルハーモニー管弦楽団</v>
      </c>
      <c r="H2" s="83" t="str">
        <f>①ヒアリングシートについて!F13</f>
        <v>2F以上応相談</v>
      </c>
      <c r="I2" s="83" t="str">
        <f>①ヒアリングシートについて!K13</f>
        <v>問いません</v>
      </c>
      <c r="J2" s="83">
        <f>①ヒアリングシートについて!G14</f>
        <v>10</v>
      </c>
      <c r="K2" s="83">
        <f>①ヒアリングシートについて!J14</f>
        <v>7</v>
      </c>
      <c r="L2" s="83">
        <f>①ヒアリングシートについて!G15</f>
        <v>0</v>
      </c>
      <c r="M2" s="83" t="str">
        <f>①ヒアリングシートについて!G16</f>
        <v>可</v>
      </c>
      <c r="N2" s="83" t="str">
        <f>①ヒアリングシートについて!K16</f>
        <v>条件が合えば可</v>
      </c>
      <c r="O2" s="83">
        <f>①ヒアリングシートについて!G17</f>
        <v>0.8</v>
      </c>
      <c r="P2" s="83">
        <f>①ヒアリングシートについて!J17</f>
        <v>1.5</v>
      </c>
      <c r="Q2" s="83" t="str">
        <f>①ヒアリングシートについて!F18</f>
        <v>不要</v>
      </c>
      <c r="R2" s="83" t="str">
        <f>①ヒアリングシートについて!K18</f>
        <v>有無さえ分ればよい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f>①ヒアリングシートについて!K21</f>
        <v>50</v>
      </c>
      <c r="X2" s="83" t="str">
        <f>①ヒアリングシートについて!F22</f>
        <v>ハイエース</v>
      </c>
      <c r="Y2" s="83">
        <f>①ヒアリングシートについて!I22</f>
        <v>1</v>
      </c>
      <c r="Z2" s="83">
        <f>①ヒアリングシートについて!G23</f>
        <v>1.7</v>
      </c>
      <c r="AA2" s="83">
        <f>①ヒアリングシートについて!J23</f>
        <v>4.7</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2023-11-09T03:36:05Z</dcterms:modified>
</cp:coreProperties>
</file>