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<sst xmlns="http://schemas.openxmlformats.org/spreadsheetml/2006/main" count="1347" uniqueCount="593">
  <si>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</si>
  <si>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</si>
  <si>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</si>
  <si>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</si>
  <si>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</si>
  <si>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</si>
  <si>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</si>
  <si>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</si>
  <si>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</si>
  <si>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</si>
  <si>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</si>
  <si>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</si>
  <si>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</si>
  <si>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</si>
  <si>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</si>
  <si>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</si>
  <si>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</si>
  <si>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</si>
  <si>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</si>
  <si>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</si>
  <si>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</si>
  <si>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</si>
  <si>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</si>
  <si>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</si>
  <si>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</si>
  <si>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</si>
  <si>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</si>
  <si>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</si>
  <si>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</si>
  <si>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</si>
  <si>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</si>
  <si>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</si>
  <si>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</si>
  <si>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</si>
  <si>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</si>
  <si>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</si>
  <si>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</si>
  <si>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</si>
  <si>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</si>
  <si>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</si>
  <si>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</si>
  <si>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</si>
  <si>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</si>
  <si>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</si>
  <si>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</si>
  <si>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</si>
  <si>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</si>
  <si>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</si>
  <si>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</si>
  <si>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</si>
  <si>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</si>
  <si>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</si>
  <si>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</si>
  <si>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</si>
  <si>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</si>
  <si>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</si>
  <si>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</si>
  <si>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</si>
  <si>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</si>
  <si>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</si>
  <si>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</si>
  <si>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</si>
  <si>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</si>
  <si>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</si>
  <si>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</si>
  <si>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</si>
  <si>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</si>
  <si>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</si>
  <si>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</si>
  <si>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</si>
  <si>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</si>
  <si>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</si>
  <si>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</si>
  <si>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</si>
  <si>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</si>
  <si>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</si>
  <si>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</si>
  <si>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</si>
  <si>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</si>
  <si>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</si>
  <si>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</si>
  <si>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</si>
  <si>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</si>
  <si>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</si>
  <si>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</si>
  <si>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</si>
  <si>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</si>
  <si>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</si>
  <si>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</si>
  <si>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</si>
  <si>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</si>
  <si>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</si>
  <si>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</si>
  <si>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</si>
  <si>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</si>
  <si>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</si>
  <si>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</si>
  <si>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</si>
  <si>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</si>
  <si>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</si>
  <si>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</si>
  <si>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</si>
  <si>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</si>
  <si>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</si>
  <si>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</si>
  <si>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</si>
  <si>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</si>
  <si>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</si>
  <si>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</si>
  <si>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</si>
  <si>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</si>
  <si>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</si>
  <si>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</si>
  <si>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</si>
  <si>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</si>
  <si>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</si>
  <si>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</si>
  <si>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</si>
  <si>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</si>
  <si>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</si>
  <si>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</si>
  <si>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</si>
  <si>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</si>
  <si>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</si>
  <si>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</si>
  <si>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</si>
  <si>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</si>
  <si>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</si>
  <si>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</si>
  <si>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</si>
  <si>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</si>
  <si>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</si>
  <si>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</si>
  <si>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</si>
  <si>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</si>
  <si>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</si>
  <si>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</si>
  <si>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</si>
  <si>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</si>
  <si>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</si>
  <si>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</si>
  <si>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</si>
  <si>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</si>
  <si>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</si>
  <si>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</si>
  <si>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</si>
  <si>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</si>
  <si>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</si>
  <si>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</si>
  <si>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</si>
  <si>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</si>
  <si>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</si>
  <si>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</si>
  <si>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</si>
  <si>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</si>
  <si>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</si>
  <si>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</si>
  <si>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</si>
  <si>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</si>
  <si>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</si>
  <si>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</si>
  <si>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</si>
  <si>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</si>
  <si>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</si>
  <si>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</si>
  <si>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</si>
  <si>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</si>
  <si>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</si>
  <si>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</si>
  <si>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</si>
  <si>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</si>
  <si>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</si>
  <si>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</si>
  <si>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</si>
  <si>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</si>
  <si>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</si>
  <si>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</si>
  <si>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</si>
  <si>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</si>
  <si>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</si>
  <si>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</si>
  <si>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</si>
  <si>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</si>
  <si>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</si>
  <si>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</si>
  <si>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</si>
  <si>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</si>
  <si>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</si>
  <si>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</si>
  <si>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</si>
  <si>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</si>
  <si>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</si>
  <si>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</si>
  <si>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</si>
  <si>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</si>
  <si>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</si>
  <si>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</si>
  <si>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</si>
  <si>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</si>
  <si>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</si>
  <si>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</si>
  <si>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</si>
  <si>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</si>
  <si>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</si>
  <si>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</si>
  <si>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</si>
  <si>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</si>
  <si>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</si>
  <si>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</si>
  <si>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</si>
  <si>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</si>
  <si>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</si>
  <si>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</si>
  <si>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</si>
  <si>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</si>
  <si>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</si>
  <si>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</si>
  <si>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</si>
  <si>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</si>
  <si>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</si>
  <si>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</si>
  <si>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</si>
  <si>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</si>
  <si>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</si>
  <si>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</si>
  <si>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</si>
  <si>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</si>
  <si>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</si>
  <si>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</si>
  <si>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</si>
  <si>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</si>
  <si>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</si>
  <si>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</si>
  <si>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</si>
  <si>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</si>
  <si>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</si>
  <si>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</si>
  <si>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</si>
  <si>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</si>
  <si>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</si>
  <si>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</si>
  <si>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</si>
  <si>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</si>
  <si>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</si>
  <si>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</si>
  <si>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</si>
  <si>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</si>
  <si>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</si>
  <si>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</si>
  <si>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</si>
  <si>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</si>
  <si>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</si>
  <si>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</si>
  <si>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</si>
  <si>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</si>
  <si>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</si>
  <si>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</si>
  <si>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</si>
  <si>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</si>
  <si>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</si>
  <si>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</si>
  <si>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</si>
  <si>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</si>
  <si>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</si>
  <si>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</si>
  <si>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</si>
  <si>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</si>
  <si>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</si>
  <si>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</si>
  <si>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</si>
  <si>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</si>
  <si>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</si>
  <si>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</si>
  <si>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</si>
  <si>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</si>
  <si>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</si>
  <si>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</si>
  <si>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</si>
  <si>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</si>
  <si>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</si>
  <si>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</si>
  <si>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</si>
  <si>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</si>
  <si>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</si>
  <si>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</si>
  <si>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</si>
  <si>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</si>
  <si>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</si>
  <si>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</si>
  <si>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</si>
  <si>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</si>
  <si>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</si>
  <si>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</si>
  <si>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</si>
  <si>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</si>
  <si>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</si>
  <si>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</si>
  <si>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</si>
  <si>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</si>
  <si>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</si>
  <si>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</si>
  <si>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</si>
  <si>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</si>
  <si>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</si>
  <si>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</si>
  <si>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</si>
  <si>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</si>
  <si>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</si>
  <si>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</si>
  <si>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</si>
  <si>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</si>
  <si>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</si>
  <si>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</si>
  <si>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</si>
  <si>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</si>
  <si>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</si>
  <si>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</si>
  <si>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</si>
  <si>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</si>
  <si>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</si>
  <si>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</si>
  <si>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</si>
  <si>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</si>
  <si>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</si>
  <si>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</si>
  <si>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</si>
  <si>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</si>
  <si>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</si>
  <si>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</si>
  <si>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</si>
  <si>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</si>
  <si>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</si>
  <si>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</si>
  <si>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</si>
  <si>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</si>
  <si>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</si>
  <si>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</si>
  <si>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</si>
  <si>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</si>
  <si>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</si>
  <si>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</si>
  <si>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</si>
  <si>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</si>
  <si>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</si>
  <si>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</si>
  <si>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</si>
  <si>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</si>
  <si>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</si>
  <si>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</si>
  <si>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</si>
  <si>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</si>
  <si>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</si>
  <si>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</si>
  <si>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</si>
  <si>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</si>
  <si>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</si>
  <si>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</si>
  <si>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</si>
  <si>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</si>
  <si>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</si>
  <si>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</si>
  <si>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</si>
  <si>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</si>
  <si>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</si>
  <si>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</si>
  <si>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</si>
  <si>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</si>
  <si>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</si>
  <si>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</si>
  <si>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</si>
  <si>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</si>
  <si>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</si>
  <si>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</si>
  <si>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</si>
  <si>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</si>
  <si>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</si>
  <si>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</si>
  <si>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</si>
  <si>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</si>
  <si>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</si>
  <si>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</si>
  <si>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</si>
  <si>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</si>
  <si>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</si>
  <si>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</si>
  <si>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</si>
  <si>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</si>
  <si>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</si>
  <si>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</si>
  <si>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</si>
  <si>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</si>
  <si>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</si>
  <si>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</si>
  <si>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</si>
  <si>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</si>
  <si>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</si>
  <si>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</si>
  <si>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</si>
  <si>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</si>
  <si>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</si>
  <si>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</si>
  <si>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</si>
  <si>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</si>
  <si>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</si>
  <si>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</si>
  <si>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</si>
  <si>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</si>
  <si>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</si>
  <si>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</si>
  <si>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</si>
  <si>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</si>
  <si>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</si>
  <si>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</si>
  <si>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</si>
  <si>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</si>
  <si>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</si>
  <si>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</si>
  <si>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</si>
  <si>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</si>
  <si>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</si>
  <si>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</si>
  <si>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</si>
  <si>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</si>
  <si>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</si>
  <si>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</si>
  <si>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</si>
  <si>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</si>
  <si>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</si>
  <si>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</si>
  <si>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</si>
  <si>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</si>
  <si>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</si>
  <si>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</si>
  <si>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</si>
  <si>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</si>
  <si>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</si>
  <si>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</si>
  <si>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</si>
  <si>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</si>
  <si>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</si>
  <si>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</si>
  <si>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</si>
  <si>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</si>
  <si>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</si>
  <si>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</si>
  <si>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</si>
  <si>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</si>
  <si>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</si>
  <si>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</si>
  <si>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</si>
  <si>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</si>
  <si>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</si>
  <si>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</si>
  <si>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</si>
  <si>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</si>
  <si>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</si>
  <si>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</si>
  <si>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</si>
  <si>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</si>
  <si>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</si>
  <si>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</si>
  <si>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</si>
  <si>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</si>
  <si>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</si>
  <si>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</si>
  <si>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</si>
  <si>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</si>
  <si>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</si>
  <si>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</si>
  <si>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</si>
  <si>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</si>
  <si>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</si>
  <si>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</si>
  <si>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</si>
  <si>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</si>
  <si>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</si>
  <si>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</si>
  <si>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</si>
  <si>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</si>
  <si>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</si>
  <si>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</si>
  <si>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</si>
  <si>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</si>
  <si>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</si>
  <si>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</si>
  <si>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</si>
  <si>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</si>
  <si>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</si>
  <si>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</si>
  <si>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</si>
  <si>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</si>
  <si>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</si>
  <si>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</si>
  <si>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</si>
  <si>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</si>
  <si>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</si>
  <si>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</si>
  <si>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</si>
  <si>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</si>
  <si>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</si>
  <si>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</si>
  <si>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</si>
  <si>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</si>
  <si>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</si>
  <si>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</si>
  <si>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</si>
  <si>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</si>
  <si>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</si>
  <si>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</si>
  <si>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</si>
  <si>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</si>
  <si>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</si>
  <si>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</si>
  <si>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</si>
  <si>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</si>
  <si>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</si>
  <si>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</si>
  <si>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</si>
  <si>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</si>
  <si>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</si>
  <si>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</si>
  <si>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</si>
  <si>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</si>
  <si>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</si>
  <si>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</si>
  <si>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</si>
  <si>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</si>
  <si>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</si>
  <si>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</si>
  <si>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</si>
  <si>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</si>
  <si>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</si>
  <si>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</si>
  <si>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</si>
  <si>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</si>
  <si>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</si>
  <si>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</si>
  <si>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</si>
  <si>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</si>
  <si>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</si>
  <si>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</si>
  <si>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</si>
  <si>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</si>
  <si>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</si>
  <si>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</si>
  <si>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</si>
  <si>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</si>
  <si>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</si>
  <si>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</si>
  <si>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</si>
  <si>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</si>
  <si>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</si>
  <si>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</si>
  <si>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</si>
  <si>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</si>
  <si>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</si>
  <si>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</si>
  <si>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</si>
  <si>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</si>
  <si>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</si>
  <si>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</si>
  <si>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</si>
  <si>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</si>
  <si>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</si>
  <si>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</si>
  <si>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</si>
  <si>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</si>
  <si>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</si>
  <si>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</si>
  <si>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</si>
  <si>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</si>
  <si>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</si>
  <si>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</si>
  <si>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</si>
  <si>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</si>
  <si>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</si>
  <si>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</si>
  <si>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</si>
  <si>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</si>
  <si>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</si>
  <si>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</si>
  <si>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</si>
  <si>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</si>
  <si>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可</t>
  </si>
  <si>
    <t>不可</t>
  </si>
  <si>
    <t>7割程度必要</t>
  </si>
  <si>
    <t>なくても良い</t>
  </si>
  <si>
    <t>なし</t>
  </si>
  <si>
    <t>使わない</t>
  </si>
  <si>
    <t>要</t>
  </si>
  <si>
    <t>応相談</t>
  </si>
  <si>
    <t>大型トラック</t>
  </si>
  <si>
    <t>体育館写真　全体、天井、2回手すり、ブレーカー</t>
    <rPh sb="0" eb="3">
      <t>タイイクカン</t>
    </rPh>
    <rPh sb="3" eb="5">
      <t>シャシン</t>
    </rPh>
    <rPh sb="6" eb="8">
      <t>ゼンタイ</t>
    </rPh>
    <rPh sb="9" eb="11">
      <t>テンジョウ</t>
    </rPh>
    <rPh sb="13" eb="14">
      <t>カイ</t>
    </rPh>
    <rPh sb="14" eb="15">
      <t>テ</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</si>
</sst>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0031" y="14378365"/>
          <a:ext cx="6866618" cy="9746150"/>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63</xdr:row>
      <xdr:rowOff>120954</xdr:rowOff>
    </xdr:from>
    <xdr:to>
      <xdr:col>10</xdr:col>
      <xdr:colOff>219076</xdr:colOff>
      <xdr:row>72</xdr:row>
      <xdr:rowOff>96763</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73</xdr:row>
      <xdr:rowOff>64922</xdr:rowOff>
    </xdr:from>
    <xdr:to>
      <xdr:col>10</xdr:col>
      <xdr:colOff>219075</xdr:colOff>
      <xdr:row>74</xdr:row>
      <xdr:rowOff>117790</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608668" y="18876797"/>
          <a:ext cx="4820707" cy="290993"/>
          <a:chOff x="1076477" y="14921794"/>
          <a:chExt cx="4160761" cy="338258"/>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21794"/>
            <a:ext cx="1056317" cy="33825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13</a:t>
            </a:r>
            <a:r>
              <a:rPr kumimoji="1" lang="ja-JP" altLang="en-US" sz="1100" b="1"/>
              <a:t>　ｍ</a:t>
            </a:r>
          </a:p>
        </xdr:txBody>
      </xdr:sp>
    </xdr:grpSp>
    <xdr:clientData/>
  </xdr:twoCellAnchor>
  <xdr:twoCellAnchor>
    <xdr:from>
      <xdr:col>10</xdr:col>
      <xdr:colOff>279551</xdr:colOff>
      <xdr:row>64</xdr:row>
      <xdr:rowOff>60477</xdr:rowOff>
    </xdr:from>
    <xdr:to>
      <xdr:col>11</xdr:col>
      <xdr:colOff>364219</xdr:colOff>
      <xdr:row>72</xdr:row>
      <xdr:rowOff>145143</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489851" y="16729227"/>
          <a:ext cx="732368" cy="1989666"/>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8</a:t>
            </a:r>
            <a:r>
              <a:rPr kumimoji="1" lang="ja-JP" altLang="en-US" sz="1100" b="1"/>
              <a:t>ｍ</a:t>
            </a:r>
          </a:p>
        </xdr:txBody>
      </xdr:sp>
    </xdr:grp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70792" y="17238608"/>
          <a:ext cx="736510"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210268</xdr:colOff>
      <xdr:row>41</xdr:row>
      <xdr:rowOff>46727</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440306" y="1210214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50699" y="17225356"/>
          <a:ext cx="736509"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75578" y="17225356"/>
          <a:ext cx="792003"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428993" y="17225356"/>
          <a:ext cx="736510"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144888" y="17225356"/>
          <a:ext cx="594678"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60875" y="16518268"/>
          <a:ext cx="46662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47623" y="15798510"/>
          <a:ext cx="4666236" cy="296345"/>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50936" y="15384380"/>
          <a:ext cx="4666236" cy="230084"/>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54250" y="14953684"/>
          <a:ext cx="4666236" cy="230084"/>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56</xdr:row>
      <xdr:rowOff>201284</xdr:rowOff>
    </xdr:from>
    <xdr:to>
      <xdr:col>14</xdr:col>
      <xdr:colOff>480390</xdr:colOff>
      <xdr:row>59</xdr:row>
      <xdr:rowOff>66263</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7183052" y="15060284"/>
          <a:ext cx="910149" cy="55509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latin typeface="+mn-lt"/>
              <a:ea typeface="+mn-ea"/>
              <a:cs typeface="+mn-cs"/>
            </a:rPr>
            <a:t>スペース</a:t>
          </a:r>
          <a:r>
            <a:rPr kumimoji="1" lang="ja-JP" altLang="en-US" sz="1100">
              <a:solidFill>
                <a:schemeClr val="bg2">
                  <a:lumMod val="25000"/>
                </a:schemeClr>
              </a:solidFill>
            </a:rPr>
            <a:t>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21372" y="14354175"/>
          <a:ext cx="1707046" cy="272404"/>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103500" y="14357487"/>
          <a:ext cx="1707046" cy="272404"/>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xdr:col>
      <xdr:colOff>280358</xdr:colOff>
      <xdr:row>75</xdr:row>
      <xdr:rowOff>38088</xdr:rowOff>
    </xdr:from>
    <xdr:to>
      <xdr:col>11</xdr:col>
      <xdr:colOff>251603</xdr:colOff>
      <xdr:row>91</xdr:row>
      <xdr:rowOff>71887</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28622" y="19167163"/>
          <a:ext cx="5305245" cy="3599384"/>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9</xdr:col>
      <xdr:colOff>17899</xdr:colOff>
      <xdr:row>54</xdr:row>
      <xdr:rowOff>155338</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4956522" y="1455426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0</xdr:col>
      <xdr:colOff>140181</xdr:colOff>
      <xdr:row>6</xdr:row>
      <xdr:rowOff>93455</xdr:rowOff>
    </xdr:from>
    <xdr:to>
      <xdr:col>11</xdr:col>
      <xdr:colOff>579360</xdr:colOff>
      <xdr:row>9</xdr:row>
      <xdr:rowOff>237229</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181" y="1495247"/>
          <a:ext cx="6621443" cy="11861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4156" y="12210870"/>
          <a:ext cx="3741105" cy="10340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100641</xdr:colOff>
      <xdr:row>5</xdr:row>
      <xdr:rowOff>197687</xdr:rowOff>
    </xdr:from>
    <xdr:to>
      <xdr:col>12</xdr:col>
      <xdr:colOff>91655</xdr:colOff>
      <xdr:row>9</xdr:row>
      <xdr:rowOff>280357</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0641" y="1333498"/>
          <a:ext cx="6856203" cy="1391010"/>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oneCellAnchor>
    <xdr:from>
      <xdr:col>9</xdr:col>
      <xdr:colOff>365760</xdr:colOff>
      <xdr:row>92</xdr:row>
      <xdr:rowOff>40640</xdr:rowOff>
    </xdr:from>
    <xdr:ext cx="1198880" cy="392415"/>
    <xdr:sp macro="" textlink="">
      <xdr:nvSpPr>
        <xdr:cNvPr id="8" name="テキスト ボックス 7">
          <a:extLst>
            <a:ext uri="{FF2B5EF4-FFF2-40B4-BE49-F238E27FC236}">
              <a16:creationId xmlns:a16="http://schemas.microsoft.com/office/drawing/2014/main" id="{5E6EADD0-D01D-8EC9-7C45-63AD21A504BB}"/>
            </a:ext>
          </a:extLst>
        </xdr:cNvPr>
        <xdr:cNvSpPr txBox="1"/>
      </xdr:nvSpPr>
      <xdr:spPr>
        <a:xfrm>
          <a:off x="5293360" y="23073360"/>
          <a:ext cx="1198880" cy="392415"/>
        </a:xfrm>
        <a:prstGeom prst="rect">
          <a:avLst/>
        </a:prstGeom>
        <a:solidFill>
          <a:schemeClr val="accent2"/>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a:t>スタッフ席</a:t>
          </a:r>
          <a:endParaRPr kumimoji="1" lang="ja-JP" altLang="en-US" sz="1100"/>
        </a:p>
      </xdr:txBody>
    </xdr:sp>
    <xdr:clientData/>
  </xdr:oneCellAnchor>
  <xdr:oneCellAnchor>
    <xdr:from>
      <xdr:col>2</xdr:col>
      <xdr:colOff>60960</xdr:colOff>
      <xdr:row>92</xdr:row>
      <xdr:rowOff>60960</xdr:rowOff>
    </xdr:from>
    <xdr:ext cx="1198880" cy="392415"/>
    <xdr:sp macro="" textlink="">
      <xdr:nvSpPr>
        <xdr:cNvPr id="9" name="テキスト ボックス 8">
          <a:extLst>
            <a:ext uri="{FF2B5EF4-FFF2-40B4-BE49-F238E27FC236}">
              <a16:creationId xmlns:a16="http://schemas.microsoft.com/office/drawing/2014/main" id="{FC1EC805-92F5-43A7-8712-E7E6671D043D}"/>
            </a:ext>
          </a:extLst>
        </xdr:cNvPr>
        <xdr:cNvSpPr txBox="1"/>
      </xdr:nvSpPr>
      <xdr:spPr>
        <a:xfrm>
          <a:off x="914400" y="23093680"/>
          <a:ext cx="1198880" cy="392415"/>
        </a:xfrm>
        <a:prstGeom prst="rect">
          <a:avLst/>
        </a:prstGeom>
        <a:solidFill>
          <a:schemeClr val="accent2"/>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a:t>スタッフ席</a:t>
          </a:r>
          <a:endParaRPr kumimoji="1" lang="ja-JP" altLang="en-US" sz="1100"/>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A2" sqref="A2:XFD2"/>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zoomScaleNormal="100" zoomScaleSheetLayoutView="106" workbookViewId="0">
      <selection activeCell="P96" sqref="P96"/>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0" t="s">
        <v>110</v>
      </c>
      <c r="C1" s="150"/>
      <c r="D1" s="150"/>
      <c r="E1" s="150"/>
      <c r="F1" s="150"/>
      <c r="G1" s="150"/>
      <c r="H1" s="150"/>
      <c r="I1" s="150"/>
      <c r="J1" s="150"/>
      <c r="K1" s="150"/>
      <c r="L1" s="150"/>
      <c r="M1" s="31"/>
      <c r="N1" s="54"/>
      <c r="O1" s="54"/>
      <c r="P1" s="54"/>
      <c r="Q1" s="54"/>
      <c r="R1" s="54"/>
      <c r="S1" s="54"/>
      <c r="T1" s="54"/>
      <c r="U1" s="54"/>
      <c r="V1" s="54"/>
      <c r="W1" s="54"/>
      <c r="X1" s="54"/>
      <c r="Y1" s="54"/>
      <c r="Z1" s="54"/>
    </row>
    <row r="2" spans="1:27" ht="19.899999999999999" customHeight="1" x14ac:dyDescent="0.15">
      <c r="A2" s="34"/>
      <c r="B2" s="32" t="s">
        <v>0</v>
      </c>
      <c r="C2" s="153" t="s">
        <v>228</v>
      </c>
      <c r="D2" s="154"/>
      <c r="E2" s="33" t="s">
        <v>5</v>
      </c>
      <c r="F2" s="35" t="str">
        <f>VLOOKUP($C$2,'R6_制作団体一覧'!A:H,2,FALSE)</f>
        <v>演劇</v>
      </c>
      <c r="G2" s="32" t="s">
        <v>2</v>
      </c>
      <c r="H2" s="36" t="str">
        <f>VLOOKUP($C$2,'R6_制作団体一覧'!A:H,3,FALSE)</f>
        <v>演劇</v>
      </c>
      <c r="I2" s="33" t="s">
        <v>20</v>
      </c>
      <c r="J2" s="35" t="str">
        <f>VLOOKUP($C$2,'R6_制作団体一覧'!A:H,5,FALSE)</f>
        <v>A区分</v>
      </c>
      <c r="K2" s="33" t="s">
        <v>3</v>
      </c>
      <c r="L2" s="35" t="str">
        <f>VLOOKUP($C$2,'R6_制作団体一覧'!A:H,6,FALSE)</f>
        <v>I</v>
      </c>
      <c r="M2" s="34"/>
      <c r="N2" s="54"/>
      <c r="O2" s="54"/>
      <c r="P2" s="54"/>
      <c r="Q2" s="54"/>
      <c r="R2" s="54"/>
      <c r="S2" s="54"/>
      <c r="T2" s="54"/>
      <c r="U2" s="54"/>
      <c r="V2" s="54"/>
      <c r="W2" s="54"/>
      <c r="X2" s="54"/>
      <c r="Y2" s="54"/>
      <c r="Z2" s="54"/>
      <c r="AA2" s="54"/>
    </row>
    <row r="3" spans="1:27" ht="19.899999999999999" customHeight="1" x14ac:dyDescent="0.15">
      <c r="A3" s="34"/>
      <c r="B3" s="33" t="s">
        <v>1</v>
      </c>
      <c r="C3" s="151" t="str">
        <f>VLOOKUP($C$2,'R6_制作団体一覧'!A:H,8,FALSE)</f>
        <v>東京演劇アンサンブル</v>
      </c>
      <c r="D3" s="151"/>
      <c r="E3" s="151"/>
      <c r="F3" s="151"/>
      <c r="G3" s="151"/>
      <c r="H3" s="33" t="s">
        <v>4</v>
      </c>
      <c r="I3" s="152" t="str">
        <f>VLOOKUP($C$2,'R6_制作団体一覧'!A:H,7,FALSE)</f>
        <v>有限会社東京演劇アンサンブル</v>
      </c>
      <c r="J3" s="152"/>
      <c r="K3" s="152"/>
      <c r="L3" s="152"/>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34.15" customHeight="1" x14ac:dyDescent="0.15">
      <c r="A6" s="40" t="s">
        <v>40</v>
      </c>
      <c r="B6" s="155" t="s">
        <v>578</v>
      </c>
      <c r="C6" s="155"/>
      <c r="D6" s="155"/>
      <c r="E6" s="155"/>
      <c r="F6" s="155"/>
      <c r="G6" s="155"/>
      <c r="H6" s="155"/>
      <c r="I6" s="155"/>
      <c r="J6" s="155"/>
      <c r="K6" s="155"/>
      <c r="L6" s="155"/>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7" t="s">
        <v>41</v>
      </c>
      <c r="C13" s="128"/>
      <c r="D13" s="128"/>
      <c r="E13" s="128"/>
      <c r="F13" s="157" t="s">
        <v>582</v>
      </c>
      <c r="G13" s="158"/>
      <c r="H13" s="123" t="s">
        <v>51</v>
      </c>
      <c r="I13" s="124"/>
      <c r="J13" s="124"/>
      <c r="K13" s="58"/>
      <c r="L13" s="59" t="s">
        <v>52</v>
      </c>
      <c r="M13" s="46"/>
      <c r="N13" s="54"/>
      <c r="O13" s="54"/>
      <c r="P13" s="54"/>
      <c r="Q13" s="54"/>
      <c r="R13" s="54"/>
      <c r="S13" s="54"/>
      <c r="T13" s="54"/>
      <c r="U13" s="54"/>
      <c r="V13" s="54"/>
      <c r="W13" s="54"/>
      <c r="X13" s="54"/>
      <c r="Y13" s="54"/>
      <c r="Z13" s="54"/>
      <c r="AA13" s="54"/>
    </row>
    <row r="14" spans="1:27" ht="20.25" customHeight="1" x14ac:dyDescent="0.15">
      <c r="A14" s="46"/>
      <c r="B14" s="159" t="s">
        <v>42</v>
      </c>
      <c r="C14" s="160"/>
      <c r="D14" s="160"/>
      <c r="E14" s="161"/>
      <c r="F14" s="60" t="s">
        <v>44</v>
      </c>
      <c r="G14" s="61">
        <v>13</v>
      </c>
      <c r="H14" s="62" t="s">
        <v>43</v>
      </c>
      <c r="I14" s="63" t="s">
        <v>45</v>
      </c>
      <c r="J14" s="64">
        <v>8</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2"/>
      <c r="C15" s="163"/>
      <c r="D15" s="163"/>
      <c r="E15" s="164"/>
      <c r="F15" s="66" t="s">
        <v>46</v>
      </c>
      <c r="G15" s="67">
        <v>7</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5" t="s">
        <v>47</v>
      </c>
      <c r="C16" s="136"/>
      <c r="D16" s="136"/>
      <c r="E16" s="137"/>
      <c r="F16" s="71" t="s">
        <v>48</v>
      </c>
      <c r="G16" s="165" t="s">
        <v>583</v>
      </c>
      <c r="H16" s="165"/>
      <c r="I16" s="166" t="s">
        <v>49</v>
      </c>
      <c r="J16" s="167"/>
      <c r="K16" s="121" t="s">
        <v>584</v>
      </c>
      <c r="L16" s="122"/>
      <c r="M16" s="41"/>
      <c r="N16" s="54"/>
      <c r="O16" s="54"/>
      <c r="P16" s="54"/>
      <c r="Q16" s="54"/>
      <c r="R16" s="54"/>
      <c r="S16" s="54"/>
      <c r="T16" s="54"/>
      <c r="U16" s="54"/>
      <c r="V16" s="54"/>
      <c r="W16" s="54"/>
      <c r="X16" s="54"/>
      <c r="Y16" s="54"/>
      <c r="Z16" s="54"/>
      <c r="AA16" s="54"/>
    </row>
    <row r="17" spans="1:27" ht="22.9" customHeight="1" x14ac:dyDescent="0.15">
      <c r="A17" s="41"/>
      <c r="B17" s="127" t="s">
        <v>56</v>
      </c>
      <c r="C17" s="128"/>
      <c r="D17" s="128"/>
      <c r="E17" s="128"/>
      <c r="F17" s="60" t="s">
        <v>57</v>
      </c>
      <c r="G17" s="61">
        <v>1</v>
      </c>
      <c r="H17" s="62" t="s">
        <v>43</v>
      </c>
      <c r="I17" s="60" t="s">
        <v>46</v>
      </c>
      <c r="J17" s="61">
        <v>1.9</v>
      </c>
      <c r="K17" s="125" t="s">
        <v>43</v>
      </c>
      <c r="L17" s="126"/>
      <c r="M17" s="41"/>
      <c r="N17" s="54"/>
      <c r="O17" s="54"/>
      <c r="P17" s="54"/>
      <c r="Q17" s="54"/>
      <c r="R17" s="54"/>
      <c r="S17" s="54"/>
      <c r="T17" s="54"/>
      <c r="U17" s="54"/>
      <c r="V17" s="54"/>
      <c r="W17" s="54"/>
      <c r="X17" s="54"/>
      <c r="Y17" s="54"/>
      <c r="Z17" s="54"/>
      <c r="AA17" s="54"/>
    </row>
    <row r="18" spans="1:27" ht="22.9" customHeight="1" x14ac:dyDescent="0.15">
      <c r="A18" s="27"/>
      <c r="B18" s="127" t="s">
        <v>50</v>
      </c>
      <c r="C18" s="128"/>
      <c r="D18" s="128"/>
      <c r="E18" s="156"/>
      <c r="F18" s="145" t="s">
        <v>585</v>
      </c>
      <c r="G18" s="145"/>
      <c r="H18" s="116" t="s">
        <v>55</v>
      </c>
      <c r="I18" s="111"/>
      <c r="J18" s="111"/>
      <c r="K18" s="129" t="s">
        <v>586</v>
      </c>
      <c r="L18" s="130"/>
      <c r="M18" s="27"/>
      <c r="N18" s="54"/>
      <c r="O18" s="54"/>
      <c r="P18" s="54"/>
      <c r="Q18" s="54"/>
      <c r="R18" s="54"/>
      <c r="S18" s="54"/>
      <c r="T18" s="54"/>
      <c r="U18" s="54"/>
      <c r="V18" s="54"/>
      <c r="W18" s="54"/>
      <c r="X18" s="54"/>
      <c r="Y18" s="54"/>
      <c r="Z18" s="54"/>
      <c r="AA18" s="54"/>
    </row>
    <row r="19" spans="1:27" ht="23.45" customHeight="1" x14ac:dyDescent="0.15">
      <c r="A19" s="27"/>
      <c r="B19" s="135" t="s">
        <v>54</v>
      </c>
      <c r="C19" s="136"/>
      <c r="D19" s="136"/>
      <c r="E19" s="137"/>
      <c r="F19" s="141" t="s">
        <v>588</v>
      </c>
      <c r="G19" s="142"/>
      <c r="H19" s="133" t="s">
        <v>53</v>
      </c>
      <c r="I19" s="134"/>
      <c r="J19" s="134"/>
      <c r="K19" s="145" t="s">
        <v>587</v>
      </c>
      <c r="L19" s="146"/>
      <c r="M19" s="49"/>
      <c r="N19" s="54"/>
      <c r="O19" s="54"/>
      <c r="P19" s="54"/>
      <c r="Q19" s="54"/>
      <c r="R19" s="54"/>
      <c r="S19" s="54"/>
      <c r="T19" s="54"/>
      <c r="U19" s="54"/>
      <c r="V19" s="54"/>
      <c r="W19" s="54"/>
      <c r="X19" s="54"/>
      <c r="Y19" s="54"/>
      <c r="Z19" s="54"/>
      <c r="AA19" s="54"/>
    </row>
    <row r="20" spans="1:27" ht="23.45" customHeight="1" x14ac:dyDescent="0.15">
      <c r="A20" s="27"/>
      <c r="B20" s="138"/>
      <c r="C20" s="139"/>
      <c r="D20" s="139"/>
      <c r="E20" s="140"/>
      <c r="F20" s="143"/>
      <c r="G20" s="144"/>
      <c r="H20" s="133" t="s">
        <v>68</v>
      </c>
      <c r="I20" s="134"/>
      <c r="J20" s="134"/>
      <c r="K20" s="129" t="s">
        <v>589</v>
      </c>
      <c r="L20" s="130"/>
      <c r="M20" s="27"/>
      <c r="N20" s="54"/>
      <c r="O20" s="54"/>
      <c r="P20" s="54"/>
      <c r="Q20" s="54"/>
      <c r="R20" s="54"/>
      <c r="S20" s="54"/>
      <c r="T20" s="54"/>
      <c r="U20" s="54"/>
      <c r="V20" s="54"/>
      <c r="W20" s="54"/>
      <c r="X20" s="54"/>
      <c r="Y20" s="54"/>
      <c r="Z20" s="54"/>
      <c r="AA20" s="54"/>
    </row>
    <row r="21" spans="1:27" ht="31.5" customHeight="1" x14ac:dyDescent="0.15">
      <c r="A21" s="27"/>
      <c r="B21" s="116" t="s">
        <v>58</v>
      </c>
      <c r="C21" s="111"/>
      <c r="D21" s="111"/>
      <c r="E21" s="117"/>
      <c r="F21" s="129" t="s">
        <v>590</v>
      </c>
      <c r="G21" s="130"/>
      <c r="H21" s="131" t="s">
        <v>59</v>
      </c>
      <c r="I21" s="132"/>
      <c r="J21" s="132"/>
      <c r="K21" s="58">
        <v>50</v>
      </c>
      <c r="L21" s="59" t="s">
        <v>43</v>
      </c>
      <c r="M21" s="27"/>
      <c r="N21" s="54"/>
      <c r="O21" s="54"/>
      <c r="P21" s="54"/>
      <c r="Q21" s="54"/>
      <c r="R21" s="54"/>
      <c r="S21" s="54"/>
      <c r="T21" s="54"/>
      <c r="U21" s="54"/>
      <c r="V21" s="54"/>
      <c r="W21" s="54"/>
      <c r="X21" s="54"/>
      <c r="Y21" s="54"/>
      <c r="Z21" s="54"/>
      <c r="AA21" s="54"/>
    </row>
    <row r="22" spans="1:27" ht="30.6" customHeight="1" x14ac:dyDescent="0.15">
      <c r="A22" s="30"/>
      <c r="B22" s="116" t="s">
        <v>64</v>
      </c>
      <c r="C22" s="111"/>
      <c r="D22" s="111"/>
      <c r="E22" s="117"/>
      <c r="F22" s="118" t="s">
        <v>591</v>
      </c>
      <c r="G22" s="119"/>
      <c r="H22" s="55" t="s">
        <v>62</v>
      </c>
      <c r="I22" s="56">
        <v>2</v>
      </c>
      <c r="J22" s="57" t="s">
        <v>63</v>
      </c>
      <c r="K22" s="111"/>
      <c r="L22" s="112"/>
      <c r="M22" s="30"/>
      <c r="N22" s="54"/>
      <c r="O22" s="54"/>
      <c r="P22" s="54"/>
      <c r="Q22" s="54"/>
      <c r="R22" s="54"/>
      <c r="S22" s="54"/>
      <c r="T22" s="54"/>
      <c r="U22" s="54"/>
      <c r="V22" s="54"/>
      <c r="W22" s="54"/>
      <c r="X22" s="54"/>
      <c r="Y22" s="54"/>
      <c r="Z22" s="54"/>
      <c r="AA22" s="54"/>
    </row>
    <row r="23" spans="1:27" ht="25.15" customHeight="1" x14ac:dyDescent="0.15">
      <c r="A23" s="29"/>
      <c r="B23" s="113" t="s">
        <v>65</v>
      </c>
      <c r="C23" s="114"/>
      <c r="D23" s="114"/>
      <c r="E23" s="115"/>
      <c r="F23" s="72" t="s">
        <v>60</v>
      </c>
      <c r="G23" s="73">
        <v>2.5</v>
      </c>
      <c r="H23" s="74" t="s">
        <v>43</v>
      </c>
      <c r="I23" s="75" t="s">
        <v>61</v>
      </c>
      <c r="J23" s="73">
        <v>10</v>
      </c>
      <c r="K23" s="109" t="s">
        <v>43</v>
      </c>
      <c r="L23" s="110"/>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589</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t="s">
        <v>592</v>
      </c>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0" t="s">
        <v>70</v>
      </c>
      <c r="I31" s="120"/>
      <c r="J31" s="120"/>
      <c r="K31" s="120"/>
      <c r="L31" s="120"/>
      <c r="M31" s="25"/>
      <c r="N31" s="54"/>
      <c r="O31" s="54"/>
      <c r="P31" s="54"/>
      <c r="Q31" s="54"/>
      <c r="R31" s="54"/>
      <c r="S31" s="54"/>
      <c r="T31" s="54"/>
      <c r="U31" s="54"/>
      <c r="V31" s="54"/>
      <c r="W31" s="54"/>
      <c r="X31" s="54"/>
      <c r="Y31" s="54"/>
      <c r="Z31" s="54"/>
      <c r="AA31" s="54"/>
    </row>
    <row r="32" spans="1:27" ht="27.75" customHeight="1" x14ac:dyDescent="0.15">
      <c r="A32" s="51">
        <v>1</v>
      </c>
      <c r="B32" s="108"/>
      <c r="C32" s="108"/>
      <c r="D32" s="108"/>
      <c r="E32" s="108"/>
      <c r="F32" s="108"/>
      <c r="G32" s="108"/>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08"/>
      <c r="C33" s="108"/>
      <c r="D33" s="108"/>
      <c r="E33" s="108"/>
      <c r="F33" s="108"/>
      <c r="G33" s="108"/>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2"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2.6"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7.15"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7" t="s">
        <v>10</v>
      </c>
      <c r="C48" s="147"/>
      <c r="D48" s="147"/>
      <c r="E48" s="147"/>
      <c r="F48" s="147"/>
      <c r="G48" s="147"/>
      <c r="H48" s="147"/>
      <c r="I48" s="147"/>
      <c r="J48" s="147"/>
      <c r="K48" s="147"/>
      <c r="L48" s="147"/>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69" t="s">
        <v>9</v>
      </c>
      <c r="C50" s="169"/>
      <c r="D50" s="169"/>
      <c r="E50" s="169"/>
      <c r="F50" s="48" t="s">
        <v>6</v>
      </c>
      <c r="G50" s="148">
        <f>G17</f>
        <v>1</v>
      </c>
      <c r="H50" s="149"/>
      <c r="I50" s="26" t="s">
        <v>7</v>
      </c>
      <c r="J50" s="148">
        <f>J17</f>
        <v>1.9</v>
      </c>
      <c r="K50" s="149"/>
      <c r="L50" s="25"/>
      <c r="M50" s="25"/>
      <c r="N50" s="39"/>
      <c r="X50" s="39"/>
      <c r="Y50" s="39"/>
      <c r="Z50" s="39"/>
    </row>
    <row r="51" spans="1:26" ht="16.899999999999999" customHeight="1" x14ac:dyDescent="0.15">
      <c r="A51" s="25"/>
      <c r="B51" s="170" t="s">
        <v>8</v>
      </c>
      <c r="C51" s="170"/>
      <c r="D51" s="170"/>
      <c r="E51" s="170"/>
      <c r="F51" s="170"/>
      <c r="G51" s="168" t="str">
        <f>F21</f>
        <v>応相談</v>
      </c>
      <c r="H51" s="168"/>
      <c r="I51" s="168"/>
      <c r="J51" s="168"/>
      <c r="K51" s="168"/>
      <c r="L51" s="25"/>
      <c r="M51" s="25"/>
      <c r="N51" s="39"/>
      <c r="X51" s="39"/>
      <c r="Y51" s="39"/>
      <c r="Z51" s="39"/>
    </row>
    <row r="52" spans="1:26" ht="16.899999999999999" customHeight="1" x14ac:dyDescent="0.15">
      <c r="A52" s="25"/>
      <c r="B52" s="170" t="s">
        <v>12</v>
      </c>
      <c r="C52" s="170"/>
      <c r="D52" s="170"/>
      <c r="E52" s="170"/>
      <c r="F52" s="170"/>
      <c r="G52" s="168">
        <f>K21</f>
        <v>50</v>
      </c>
      <c r="H52" s="168"/>
      <c r="I52" s="168"/>
      <c r="J52" s="168"/>
      <c r="K52" s="168"/>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19">
      <formula>#REF!="令和2年度の応募時に提出した"</formula>
    </cfRule>
    <cfRule type="expression" dxfId="18" priority="20">
      <formula>#REF!="令和元年度の応募時に提出した"</formula>
    </cfRule>
  </conditionalFormatting>
  <conditionalFormatting sqref="B13:B14 F13:F16 B16:B19 F18:F19 H19 K19">
    <cfRule type="expression" dxfId="17" priority="17">
      <formula>#REF!="令和4年度の応募時に提出した"</formula>
    </cfRule>
    <cfRule type="expression" dxfId="16" priority="18">
      <formula>#REF!="令和3年度の応募時に提出した"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1">
      <formula>#REF!="令和2年度の応募時に提出した"</formula>
    </cfRule>
    <cfRule type="expression" dxfId="10" priority="12">
      <formula>#REF!="令和元年度の応募時に提出した"</formula>
    </cfRule>
  </conditionalFormatting>
  <conditionalFormatting sqref="F17">
    <cfRule type="expression" dxfId="9" priority="9">
      <formula>#REF!="令和4年度の応募時に提出した"</formula>
    </cfRule>
    <cfRule type="expression" dxfId="8" priority="10">
      <formula>#REF!="令和3年度の応募時に提出した"</formula>
    </cfRule>
  </conditionalFormatting>
  <conditionalFormatting sqref="H19:H20">
    <cfRule type="expression" dxfId="7" priority="15">
      <formula>#REF!="令和2年度の応募時に提出した"</formula>
    </cfRule>
    <cfRule type="expression" dxfId="6" priority="16">
      <formula>#REF!="令和元年度の応募時に提出した"</formula>
    </cfRule>
  </conditionalFormatting>
  <conditionalFormatting sqref="H20">
    <cfRule type="expression" dxfId="5" priority="13">
      <formula>#REF!="令和4年度の応募時に提出した"</formula>
    </cfRule>
    <cfRule type="expression" dxfId="4" priority="14">
      <formula>#REF!="令和3年度の応募時に提出した"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disablePrompts="1"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&amp;R&amp;9&amp;K00-038&amp;F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I120</v>
      </c>
      <c r="B2" s="83" t="str">
        <f>①ヒアリングシートについて!F2</f>
        <v>演劇</v>
      </c>
      <c r="C2" s="83" t="str">
        <f>①ヒアリングシートについて!H2</f>
        <v>演劇</v>
      </c>
      <c r="D2" s="83" t="str">
        <f>①ヒアリングシートについて!J2</f>
        <v>A区分</v>
      </c>
      <c r="E2" s="83" t="str">
        <f>①ヒアリングシートについて!L2</f>
        <v>I</v>
      </c>
      <c r="F2" s="83" t="str">
        <f>①ヒアリングシートについて!C3</f>
        <v>東京演劇アンサンブル</v>
      </c>
      <c r="G2" s="83" t="str">
        <f>①ヒアリングシートについて!I3</f>
        <v>有限会社東京演劇アンサンブル</v>
      </c>
      <c r="H2" s="83" t="str">
        <f>①ヒアリングシートについて!F13</f>
        <v>2F以上応相談</v>
      </c>
      <c r="I2" s="83">
        <f>①ヒアリングシートについて!K13</f>
        <v>0</v>
      </c>
      <c r="J2" s="83">
        <f>①ヒアリングシートについて!G14</f>
        <v>13</v>
      </c>
      <c r="K2" s="83">
        <f>①ヒアリングシートについて!J14</f>
        <v>8</v>
      </c>
      <c r="L2" s="83">
        <f>①ヒアリングシートについて!G15</f>
        <v>7</v>
      </c>
      <c r="M2" s="83" t="str">
        <f>①ヒアリングシートについて!G16</f>
        <v>可</v>
      </c>
      <c r="N2" s="83" t="str">
        <f>①ヒアリングシートについて!K16</f>
        <v>不可</v>
      </c>
      <c r="O2" s="83">
        <f>①ヒアリングシートについて!G17</f>
        <v>1</v>
      </c>
      <c r="P2" s="83">
        <f>①ヒアリングシートについて!J17</f>
        <v>1.9</v>
      </c>
      <c r="Q2" s="83" t="str">
        <f>①ヒアリングシートについて!F18</f>
        <v>7割程度必要</v>
      </c>
      <c r="R2" s="83" t="str">
        <f>①ヒアリングシートについて!K18</f>
        <v>なくても良い</v>
      </c>
      <c r="S2" s="83" t="str">
        <f>①ヒアリングシートについて!F19</f>
        <v>使わない</v>
      </c>
      <c r="T2" s="83" t="str">
        <f>①ヒアリングシートについて!K19</f>
        <v>なし</v>
      </c>
      <c r="U2" s="83" t="str">
        <f>①ヒアリングシートについて!K20</f>
        <v>要</v>
      </c>
      <c r="V2" s="83" t="str">
        <f>①ヒアリングシートについて!F21</f>
        <v>応相談</v>
      </c>
      <c r="W2" s="83">
        <f>①ヒアリングシートについて!K21</f>
        <v>50</v>
      </c>
      <c r="X2" s="83" t="str">
        <f>①ヒアリングシートについて!F22</f>
        <v>大型トラック</v>
      </c>
      <c r="Y2" s="83">
        <f>①ヒアリングシートについて!I22</f>
        <v>2</v>
      </c>
      <c r="Z2" s="83">
        <f>①ヒアリングシートについて!G23</f>
        <v>2.5</v>
      </c>
      <c r="AA2" s="83">
        <f>①ヒアリングシートについて!J23</f>
        <v>10</v>
      </c>
      <c r="AB2" s="83" t="str">
        <f>①ヒアリングシートについて!F27</f>
        <v>要</v>
      </c>
      <c r="AC2" s="83" t="str">
        <f>①ヒアリングシートについて!F28</f>
        <v>体育館写真　全体、天井、2回手すり、ブレーカー</v>
      </c>
      <c r="AD2" s="83">
        <f>①ヒアリングシートについて!B32</f>
        <v>0</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2023-11-09T05:43:56Z</cp:lastPrinted>
  <dcterms:created xsi:type="dcterms:W3CDTF">2017-09-27T00:12:11Z</dcterms:created>
  <dcterms:modified xsi:type="dcterms:W3CDTF">2023-11-09T09:28:18Z</dcterms:modified>
</cp:coreProperties>
</file>