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221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<sst xmlns="http://schemas.openxmlformats.org/spreadsheetml/2006/main" count="1346" uniqueCount="590">
  <si>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</si>
  <si>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</si>
  <si>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</si>
  <si>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</si>
  <si>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</si>
  <si>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</si>
  <si>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</si>
  <si>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</si>
  <si>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</si>
  <si>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</si>
  <si>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</si>
  <si>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</si>
  <si>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</si>
  <si>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</si>
  <si>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</si>
  <si>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</si>
  <si>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</si>
  <si>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</si>
  <si>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</si>
  <si>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</si>
  <si>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</si>
  <si>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</si>
  <si>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</si>
  <si>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</si>
  <si>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</si>
  <si>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</si>
  <si>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</si>
  <si>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</si>
  <si>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</si>
  <si>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</si>
  <si>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</si>
  <si>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</si>
  <si>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</si>
  <si>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</si>
  <si>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</si>
  <si>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</si>
  <si>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</si>
  <si>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</si>
  <si>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</si>
  <si>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</si>
  <si>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</si>
  <si>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</si>
  <si>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</si>
  <si>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</si>
  <si>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</si>
  <si>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</si>
  <si>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</si>
  <si>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</si>
  <si>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</si>
  <si>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</si>
  <si>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</si>
  <si>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</si>
  <si>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</si>
  <si>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</si>
  <si>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</si>
  <si>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</si>
  <si>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</si>
  <si>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</si>
  <si>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</si>
  <si>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</si>
  <si>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</si>
  <si>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</si>
  <si>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</si>
  <si>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</si>
  <si>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</si>
  <si>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</si>
  <si>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</si>
  <si>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</si>
  <si>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</si>
  <si>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</si>
  <si>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</si>
  <si>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</si>
  <si>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</si>
  <si>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</si>
  <si>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</si>
  <si>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</si>
  <si>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</si>
  <si>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</si>
  <si>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</si>
  <si>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</si>
  <si>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</si>
  <si>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</si>
  <si>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</si>
  <si>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</si>
  <si>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</si>
  <si>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</si>
  <si>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</si>
  <si>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</si>
  <si>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</si>
  <si>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</si>
  <si>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</si>
  <si>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</si>
  <si>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</si>
  <si>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</si>
  <si>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</si>
  <si>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</si>
  <si>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</si>
  <si>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</si>
  <si>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</si>
  <si>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</si>
  <si>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</si>
  <si>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</si>
  <si>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</si>
  <si>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</si>
  <si>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</si>
  <si>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</si>
  <si>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</si>
  <si>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</si>
  <si>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</si>
  <si>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</si>
  <si>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</si>
  <si>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</si>
  <si>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</si>
  <si>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</si>
  <si>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</si>
  <si>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</si>
  <si>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</si>
  <si>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</si>
  <si>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</si>
  <si>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</si>
  <si>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</si>
  <si>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</si>
  <si>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</si>
  <si>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</si>
  <si>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</si>
  <si>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</si>
  <si>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</si>
  <si>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</si>
  <si>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</si>
  <si>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</si>
  <si>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</si>
  <si>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</si>
  <si>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</si>
  <si>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</si>
  <si>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</si>
  <si>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</si>
  <si>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</si>
  <si>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</si>
  <si>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</si>
  <si>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</si>
  <si>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</si>
  <si>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</si>
  <si>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</si>
  <si>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</si>
  <si>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</si>
  <si>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</si>
  <si>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</si>
  <si>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</si>
  <si>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</si>
  <si>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</si>
  <si>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</si>
  <si>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</si>
  <si>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</si>
  <si>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</si>
  <si>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</si>
  <si>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</si>
  <si>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</si>
  <si>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</si>
  <si>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</si>
  <si>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</si>
  <si>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</si>
  <si>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</si>
  <si>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</si>
  <si>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</si>
  <si>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</si>
  <si>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</si>
  <si>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</si>
  <si>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</si>
  <si>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</si>
  <si>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</si>
  <si>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</si>
  <si>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</si>
  <si>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</si>
  <si>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</si>
  <si>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</si>
  <si>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</si>
  <si>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</si>
  <si>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</si>
  <si>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</si>
  <si>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</si>
  <si>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</si>
  <si>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</si>
  <si>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</si>
  <si>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</si>
  <si>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</si>
  <si>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</si>
  <si>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</si>
  <si>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</si>
  <si>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</si>
  <si>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</si>
  <si>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</si>
  <si>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</si>
  <si>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</si>
  <si>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</si>
  <si>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</si>
  <si>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</si>
  <si>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</si>
  <si>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</si>
  <si>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</si>
  <si>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</si>
  <si>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</si>
  <si>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</si>
  <si>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</si>
  <si>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</si>
  <si>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</si>
  <si>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</si>
  <si>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</si>
  <si>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</si>
  <si>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</si>
  <si>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</si>
  <si>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</si>
  <si>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</si>
  <si>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</si>
  <si>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</si>
  <si>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</si>
  <si>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</si>
  <si>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</si>
  <si>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</si>
  <si>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</si>
  <si>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</si>
  <si>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</si>
  <si>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</si>
  <si>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</si>
  <si>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</si>
  <si>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</si>
  <si>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</si>
  <si>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</si>
  <si>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</si>
  <si>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</si>
  <si>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</si>
  <si>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</si>
  <si>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</si>
  <si>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</si>
  <si>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</si>
  <si>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</si>
  <si>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</si>
  <si>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</si>
  <si>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</si>
  <si>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</si>
  <si>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</si>
  <si>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</si>
  <si>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</si>
  <si>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</si>
  <si>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</si>
  <si>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</si>
  <si>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</si>
  <si>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</si>
  <si>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</si>
  <si>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</si>
  <si>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</si>
  <si>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</si>
  <si>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</si>
  <si>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</si>
  <si>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</si>
  <si>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</si>
  <si>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</si>
  <si>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</si>
  <si>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</si>
  <si>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</si>
  <si>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</si>
  <si>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</si>
  <si>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</si>
  <si>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</si>
  <si>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</si>
  <si>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</si>
  <si>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</si>
  <si>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</si>
  <si>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</si>
  <si>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</si>
  <si>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</si>
  <si>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</si>
  <si>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</si>
  <si>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</si>
  <si>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</si>
  <si>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</si>
  <si>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</si>
  <si>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</si>
  <si>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</si>
  <si>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</si>
  <si>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</si>
  <si>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</si>
  <si>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</si>
  <si>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</si>
  <si>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</si>
  <si>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</si>
  <si>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</si>
  <si>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</si>
  <si>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</si>
  <si>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</si>
  <si>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</si>
  <si>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</si>
  <si>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</si>
  <si>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</si>
  <si>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</si>
  <si>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</si>
  <si>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</si>
  <si>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</si>
  <si>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</si>
  <si>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</si>
  <si>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</si>
  <si>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</si>
  <si>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</si>
  <si>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</si>
  <si>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</si>
  <si>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</si>
  <si>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</si>
  <si>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</si>
  <si>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</si>
  <si>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</si>
  <si>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</si>
  <si>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</si>
  <si>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</si>
  <si>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</si>
  <si>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</si>
  <si>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</si>
  <si>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</si>
  <si>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</si>
  <si>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</si>
  <si>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</si>
  <si>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</si>
  <si>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</si>
  <si>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</si>
  <si>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</si>
  <si>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</si>
  <si>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</si>
  <si>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</si>
  <si>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</si>
  <si>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</si>
  <si>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</si>
  <si>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</si>
  <si>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</si>
  <si>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</si>
  <si>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</si>
  <si>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</si>
  <si>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</si>
  <si>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</si>
  <si>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</si>
  <si>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</si>
  <si>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</si>
  <si>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</si>
  <si>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</si>
  <si>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</si>
  <si>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</si>
  <si>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</si>
  <si>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</si>
  <si>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</si>
  <si>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</si>
  <si>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</si>
  <si>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</si>
  <si>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</si>
  <si>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</si>
  <si>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</si>
  <si>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</si>
  <si>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</si>
  <si>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</si>
  <si>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</si>
  <si>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</si>
  <si>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</si>
  <si>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</si>
  <si>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</si>
  <si>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</si>
  <si>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</si>
  <si>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</si>
  <si>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</si>
  <si>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</si>
  <si>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</si>
  <si>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</si>
  <si>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</si>
  <si>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</si>
  <si>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</si>
  <si>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</si>
  <si>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</si>
  <si>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</si>
  <si>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</si>
  <si>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</si>
  <si>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</si>
  <si>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</si>
  <si>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</si>
  <si>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</si>
  <si>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</si>
  <si>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</si>
  <si>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</si>
  <si>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</si>
  <si>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</si>
  <si>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</si>
  <si>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</si>
  <si>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</si>
  <si>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</si>
  <si>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</si>
  <si>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</si>
  <si>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</si>
  <si>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</si>
  <si>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</si>
  <si>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</si>
  <si>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</si>
  <si>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</si>
  <si>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</si>
  <si>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</si>
  <si>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</si>
  <si>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</si>
  <si>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</si>
  <si>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</si>
  <si>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</si>
  <si>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</si>
  <si>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</si>
  <si>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</si>
  <si>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</si>
  <si>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</si>
  <si>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</si>
  <si>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</si>
  <si>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</si>
  <si>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</si>
  <si>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</si>
  <si>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</si>
  <si>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</si>
  <si>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</si>
  <si>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</si>
  <si>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</si>
  <si>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</si>
  <si>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</si>
  <si>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</si>
  <si>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</si>
  <si>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</si>
  <si>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</si>
  <si>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</si>
  <si>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</si>
  <si>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</si>
  <si>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</si>
  <si>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</si>
  <si>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</si>
  <si>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</si>
  <si>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</si>
  <si>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</si>
  <si>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</si>
  <si>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</si>
  <si>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</si>
  <si>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</si>
  <si>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</si>
  <si>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</si>
  <si>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</si>
  <si>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</si>
  <si>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</si>
  <si>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</si>
  <si>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</si>
  <si>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</si>
  <si>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</si>
  <si>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</si>
  <si>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</si>
  <si>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</si>
  <si>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</si>
  <si>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</si>
  <si>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</si>
  <si>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</si>
  <si>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</si>
  <si>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</si>
  <si>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</si>
  <si>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</si>
  <si>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</si>
  <si>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</si>
  <si>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</si>
  <si>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</si>
  <si>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</si>
  <si>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</si>
  <si>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</si>
  <si>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</si>
  <si>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</si>
  <si>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</si>
  <si>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</si>
  <si>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</si>
  <si>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</si>
  <si>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</si>
  <si>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</si>
  <si>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</si>
  <si>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</si>
  <si>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</si>
  <si>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</si>
  <si>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</si>
  <si>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</si>
  <si>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</si>
  <si>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</si>
  <si>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</si>
  <si>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</si>
  <si>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</si>
  <si>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</si>
  <si>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</si>
  <si>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</si>
  <si>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</si>
  <si>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</si>
  <si>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</si>
  <si>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</si>
  <si>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</si>
  <si>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</si>
  <si>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</si>
  <si>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</si>
  <si>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</si>
  <si>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</si>
  <si>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</si>
  <si>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</si>
  <si>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</si>
  <si>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</si>
  <si>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</si>
  <si>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</si>
  <si>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</si>
  <si>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</si>
  <si>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</si>
  <si>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</si>
  <si>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</si>
  <si>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</si>
  <si>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</si>
  <si>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</si>
  <si>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</si>
  <si>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</si>
  <si>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</si>
  <si>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</si>
  <si>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</si>
  <si>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</si>
  <si>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</si>
  <si>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</si>
  <si>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</si>
  <si>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</si>
  <si>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</si>
  <si>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</si>
  <si>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</si>
  <si>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</si>
  <si>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</si>
  <si>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</si>
  <si>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</si>
  <si>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</si>
  <si>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</si>
  <si>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</si>
  <si>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</si>
  <si>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</si>
  <si>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</si>
  <si>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</si>
  <si>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</si>
  <si>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</si>
  <si>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</si>
  <si>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</si>
  <si>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</si>
  <si>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</si>
  <si>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</si>
  <si>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</si>
  <si>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</si>
  <si>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</si>
  <si>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</si>
  <si>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</si>
  <si>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</si>
  <si>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</si>
  <si>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</si>
  <si>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</si>
  <si>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</si>
  <si>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</si>
  <si>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</si>
  <si>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</si>
  <si>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</si>
  <si>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</si>
  <si>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</si>
  <si>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</si>
  <si>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</si>
  <si>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</si>
  <si>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</si>
  <si>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</si>
  <si>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</si>
  <si>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</si>
  <si>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</si>
  <si>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</si>
  <si>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</si>
  <si>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</si>
  <si>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</si>
  <si>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</si>
  <si>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</si>
  <si>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</si>
  <si>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</si>
  <si>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</si>
  <si>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</si>
  <si>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</si>
  <si>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</si>
  <si>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</si>
  <si>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</si>
  <si>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</si>
  <si>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</si>
  <si>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</si>
  <si>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2F以上応相談</t>
  </si>
  <si>
    <t>可</t>
  </si>
  <si>
    <t>不要</t>
  </si>
  <si>
    <t>なくても良い</t>
  </si>
  <si>
    <t>使わない</t>
  </si>
  <si>
    <t>応相談</t>
  </si>
  <si>
    <t>中型トラック</t>
  </si>
  <si>
    <t>可能でしたら、着替えの出来る部屋を１室ご用意お願い致します。</t>
    <rPh sb="7" eb="9">
      <t>キガ</t>
    </rPh>
    <rPh sb="11" eb="13">
      <t>デキ</t>
    </rPh>
    <rPh sb="14" eb="16">
      <t>ヘヤ</t>
    </rPh>
    <rPh sb="18" eb="19">
      <t>シツ</t>
    </rPh>
    <rPh sb="20" eb="22">
      <t>ヨウイ</t>
    </rPh>
    <rPh sb="23" eb="24">
      <t>ネガ</t>
    </rPh>
    <rPh sb="25" eb="26">
      <t>イタ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</si>
</sst>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0031" y="14454565"/>
          <a:ext cx="6866618" cy="9746150"/>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64</xdr:row>
      <xdr:rowOff>229979</xdr:rowOff>
    </xdr:from>
    <xdr:to>
      <xdr:col>10</xdr:col>
      <xdr:colOff>219075</xdr:colOff>
      <xdr:row>66</xdr:row>
      <xdr:rowOff>24154</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608668" y="16974929"/>
          <a:ext cx="4820707" cy="270425"/>
          <a:chOff x="1076477" y="14931738"/>
          <a:chExt cx="4160761" cy="318369"/>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738"/>
            <a:ext cx="1056317" cy="31836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７．２ｍ以上</a:t>
            </a:r>
          </a:p>
        </xdr:txBody>
      </xdr:sp>
    </xdr:grpSp>
    <xdr:clientData/>
  </xdr:twoCellAnchor>
  <xdr:twoCellAnchor>
    <xdr:from>
      <xdr:col>8</xdr:col>
      <xdr:colOff>223332</xdr:colOff>
      <xdr:row>63</xdr:row>
      <xdr:rowOff>179540</xdr:rowOff>
    </xdr:from>
    <xdr:to>
      <xdr:col>10</xdr:col>
      <xdr:colOff>15637</xdr:colOff>
      <xdr:row>72</xdr:row>
      <xdr:rowOff>26081</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5052507" y="16686365"/>
          <a:ext cx="1173430" cy="1989666"/>
          <a:chOff x="5115145" y="13014477"/>
          <a:chExt cx="1090852"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115145" y="13601096"/>
            <a:ext cx="1090852"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ja-JP" altLang="ja-JP" sz="1100" b="1">
                <a:solidFill>
                  <a:schemeClr val="dk1"/>
                </a:solidFill>
                <a:effectLst/>
                <a:latin typeface="+mn-lt"/>
                <a:ea typeface="+mn-ea"/>
                <a:cs typeface="+mn-cs"/>
              </a:rPr>
              <a:t>７．２</a:t>
            </a:r>
            <a:r>
              <a:rPr kumimoji="1" lang="ja-JP" altLang="en-US" sz="1100" b="1"/>
              <a:t>ｍ以上</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70792" y="17314808"/>
          <a:ext cx="736510" cy="2062138"/>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50699" y="17301556"/>
          <a:ext cx="736509" cy="1989665"/>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75578" y="17301556"/>
          <a:ext cx="792003" cy="1989665"/>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428993" y="17301556"/>
          <a:ext cx="736510" cy="1989665"/>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144888" y="17301556"/>
          <a:ext cx="594678" cy="2119091"/>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60875" y="16594468"/>
          <a:ext cx="4666236" cy="305870"/>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47623" y="15874710"/>
          <a:ext cx="4666236" cy="296345"/>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50936" y="15460580"/>
          <a:ext cx="4666236" cy="230084"/>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54250" y="15029884"/>
          <a:ext cx="4666236" cy="230084"/>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21372" y="14430375"/>
          <a:ext cx="1707046" cy="27240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103500" y="14433687"/>
          <a:ext cx="1707046" cy="272404"/>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54</xdr:row>
      <xdr:rowOff>142414</xdr:rowOff>
    </xdr:from>
    <xdr:to>
      <xdr:col>1</xdr:col>
      <xdr:colOff>212911</xdr:colOff>
      <xdr:row>62</xdr:row>
      <xdr:rowOff>148928</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246530" y="14668039"/>
          <a:ext cx="228319" cy="182817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63</xdr:row>
      <xdr:rowOff>215316</xdr:rowOff>
    </xdr:from>
    <xdr:to>
      <xdr:col>1</xdr:col>
      <xdr:colOff>179294</xdr:colOff>
      <xdr:row>93</xdr:row>
      <xdr:rowOff>339091</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242047" y="16800722"/>
          <a:ext cx="199185" cy="726752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57</xdr:row>
      <xdr:rowOff>212209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0" y="1541649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78</xdr:row>
      <xdr:rowOff>85863</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0" y="2024314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4156" y="12058470"/>
          <a:ext cx="3741105" cy="1262692"/>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8" zoomScale="85" zoomScaleNormal="85" zoomScaleSheetLayoutView="85" workbookViewId="0">
      <selection activeCell="A2" sqref="A2:XF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zoomScaleNormal="100" zoomScaleSheetLayoutView="106" workbookViewId="0">
      <selection activeCell="F63" sqref="F63"/>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220</v>
      </c>
      <c r="D2" s="154"/>
      <c r="E2" s="33" t="s">
        <v>5</v>
      </c>
      <c r="F2" s="35" t="str">
        <f>VLOOKUP($C$2,'R6_制作団体一覧'!A:H,2,FALSE)</f>
        <v>伝統芸能</v>
      </c>
      <c r="G2" s="32" t="s">
        <v>2</v>
      </c>
      <c r="H2" s="36" t="str">
        <f>VLOOKUP($C$2,'R6_制作団体一覧'!A:H,3,FALSE)</f>
        <v>歌舞伎・能楽</v>
      </c>
      <c r="I2" s="33" t="s">
        <v>20</v>
      </c>
      <c r="J2" s="35" t="str">
        <f>VLOOKUP($C$2,'R6_制作団体一覧'!A:H,5,FALSE)</f>
        <v>A区分</v>
      </c>
      <c r="K2" s="33" t="s">
        <v>3</v>
      </c>
      <c r="L2" s="35" t="str">
        <f>VLOOKUP($C$2,'R6_制作団体一覧'!A:H,6,FALSE)</f>
        <v>H</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一般社団法人善竹狂言会</v>
      </c>
      <c r="D3" s="151"/>
      <c r="E3" s="151"/>
      <c r="F3" s="151"/>
      <c r="G3" s="151"/>
      <c r="H3" s="33" t="s">
        <v>4</v>
      </c>
      <c r="I3" s="152" t="str">
        <f>VLOOKUP($C$2,'R6_制作団体一覧'!A:H,7,FALSE)</f>
        <v>株式会社BOX4628</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60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7.2</v>
      </c>
      <c r="H14" s="62" t="s">
        <v>43</v>
      </c>
      <c r="I14" s="63" t="s">
        <v>45</v>
      </c>
      <c r="J14" s="64">
        <v>7.2</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0</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583</v>
      </c>
      <c r="H16" s="165"/>
      <c r="I16" s="166" t="s">
        <v>49</v>
      </c>
      <c r="J16" s="167"/>
      <c r="K16" s="121" t="s">
        <v>583</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1.5</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584</v>
      </c>
      <c r="G18" s="145"/>
      <c r="H18" s="116" t="s">
        <v>55</v>
      </c>
      <c r="I18" s="111"/>
      <c r="J18" s="111"/>
      <c r="K18" s="129" t="s">
        <v>585</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586</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t="s">
        <v>584</v>
      </c>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587</v>
      </c>
      <c r="G21" s="130"/>
      <c r="H21" s="131" t="s">
        <v>59</v>
      </c>
      <c r="I21" s="132"/>
      <c r="J21" s="132"/>
      <c r="K21" s="58">
        <v>20</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588</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v>
      </c>
      <c r="H23" s="74" t="s">
        <v>43</v>
      </c>
      <c r="I23" s="75" t="s">
        <v>61</v>
      </c>
      <c r="J23" s="73">
        <v>5.4</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584</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t="s">
        <v>589</v>
      </c>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1.5</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f>K21</f>
        <v>20</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9:H20">
    <cfRule type="expression" dxfId="7" priority="13">
      <formula>#REF!="令和4年度の応募時に提出した"</formula>
    </cfRule>
    <cfRule type="expression" dxfId="6" priority="14">
      <formula>#REF!="令和3年度の応募時に提出した"</formula>
    </cfRule>
    <cfRule type="expression" dxfId="5" priority="15">
      <formula>#REF!="令和2年度の応募時に提出した"</formula>
    </cfRule>
    <cfRule type="expression" dxfId="4" priority="16">
      <formula>#REF!="令和元年度の応募時に提出した"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H111</v>
      </c>
      <c r="B2" s="83" t="str">
        <f>①ヒアリングシートについて!F2</f>
        <v>伝統芸能</v>
      </c>
      <c r="C2" s="83" t="str">
        <f>①ヒアリングシートについて!H2</f>
        <v>歌舞伎・能楽</v>
      </c>
      <c r="D2" s="83" t="str">
        <f>①ヒアリングシートについて!J2</f>
        <v>A区分</v>
      </c>
      <c r="E2" s="83" t="str">
        <f>①ヒアリングシートについて!L2</f>
        <v>H</v>
      </c>
      <c r="F2" s="83" t="str">
        <f>①ヒアリングシートについて!C3</f>
        <v>一般社団法人善竹狂言会</v>
      </c>
      <c r="G2" s="83" t="str">
        <f>①ヒアリングシートについて!I3</f>
        <v>株式会社BOX4628</v>
      </c>
      <c r="H2" s="83" t="str">
        <f>①ヒアリングシートについて!F13</f>
        <v>2F以上応相談</v>
      </c>
      <c r="I2" s="83">
        <f>①ヒアリングシートについて!K13</f>
        <v>60</v>
      </c>
      <c r="J2" s="83">
        <f>①ヒアリングシートについて!G14</f>
        <v>7.2</v>
      </c>
      <c r="K2" s="83">
        <f>①ヒアリングシートについて!J14</f>
        <v>7.2</v>
      </c>
      <c r="L2" s="83">
        <f>①ヒアリングシートについて!G15</f>
        <v>0</v>
      </c>
      <c r="M2" s="83" t="str">
        <f>①ヒアリングシートについて!G16</f>
        <v>可</v>
      </c>
      <c r="N2" s="83" t="str">
        <f>①ヒアリングシートについて!K16</f>
        <v>可</v>
      </c>
      <c r="O2" s="83">
        <f>①ヒアリングシートについて!G17</f>
        <v>1.5</v>
      </c>
      <c r="P2" s="83">
        <f>①ヒアリングシートについて!J17</f>
        <v>1.8</v>
      </c>
      <c r="Q2" s="83" t="str">
        <f>①ヒアリングシートについて!F18</f>
        <v>不要</v>
      </c>
      <c r="R2" s="83" t="str">
        <f>①ヒアリングシートについて!K18</f>
        <v>なくても良い</v>
      </c>
      <c r="S2" s="83" t="str">
        <f>①ヒアリングシートについて!F19</f>
        <v>使わない</v>
      </c>
      <c r="T2" s="83">
        <f>①ヒアリングシートについて!K19</f>
        <v>0</v>
      </c>
      <c r="U2" s="83" t="str">
        <f>①ヒアリングシートについて!K20</f>
        <v>不要</v>
      </c>
      <c r="V2" s="83" t="str">
        <f>①ヒアリングシートについて!F21</f>
        <v>応相談</v>
      </c>
      <c r="W2" s="83">
        <f>①ヒアリングシートについて!K21</f>
        <v>20</v>
      </c>
      <c r="X2" s="83" t="str">
        <f>①ヒアリングシートについて!F22</f>
        <v>中型トラック</v>
      </c>
      <c r="Y2" s="83">
        <f>①ヒアリングシートについて!I22</f>
        <v>1</v>
      </c>
      <c r="Z2" s="83">
        <f>①ヒアリングシートについて!G23</f>
        <v>2</v>
      </c>
      <c r="AA2" s="83">
        <f>①ヒアリングシートについて!J23</f>
        <v>5.4</v>
      </c>
      <c r="AB2" s="83" t="str">
        <f>①ヒアリングシートについて!F27</f>
        <v>不要</v>
      </c>
      <c r="AC2" s="83">
        <f>①ヒアリングシートについて!F28</f>
        <v>0</v>
      </c>
      <c r="AD2" s="83" t="str">
        <f>①ヒアリングシートについて!B32</f>
        <v>可能でしたら、着替えの出来る部屋を１室ご用意お願い致します。</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033</cp:lastModifiedBy>
  <cp:lastPrinted>2023-10-30T11:01:16Z</cp:lastPrinted>
  <dcterms:created xsi:type="dcterms:W3CDTF">2017-09-27T00:12:11Z</dcterms:created>
  <dcterms:modified xsi:type="dcterms:W3CDTF">2023-11-09T09:25:48Z</dcterms:modified>
</cp:coreProperties>
</file>