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18825" windowHeight="1197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<sst xmlns="http://schemas.openxmlformats.org/spreadsheetml/2006/main" count="1349" uniqueCount="595">
  <si>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</si>
  <si>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</si>
  <si>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</si>
  <si>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</si>
  <si>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</si>
  <si>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</si>
  <si>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</si>
  <si>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</si>
  <si>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</si>
  <si>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</si>
  <si>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</si>
  <si>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</si>
  <si>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</si>
  <si>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</si>
  <si>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</si>
  <si>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</si>
  <si>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</si>
  <si>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</si>
  <si>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</si>
  <si>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</si>
  <si>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</si>
  <si>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</si>
  <si>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</si>
  <si>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</si>
  <si>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</si>
  <si>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</si>
  <si>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</si>
  <si>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</si>
  <si>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</si>
  <si>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</si>
  <si>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</si>
  <si>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</si>
  <si>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</si>
  <si>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</si>
  <si>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</si>
  <si>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</si>
  <si>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</si>
  <si>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</si>
  <si>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</si>
  <si>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</si>
  <si>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</si>
  <si>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</si>
  <si>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</si>
  <si>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</si>
  <si>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</si>
  <si>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</si>
  <si>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</si>
  <si>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</si>
  <si>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</si>
  <si>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</si>
  <si>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</si>
  <si>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</si>
  <si>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</si>
  <si>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</si>
  <si>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</si>
  <si>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</si>
  <si>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</si>
  <si>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</si>
  <si>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</si>
  <si>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</si>
  <si>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</si>
  <si>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</si>
  <si>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</si>
  <si>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</si>
  <si>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</si>
  <si>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</si>
  <si>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</si>
  <si>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</si>
  <si>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</si>
  <si>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</si>
  <si>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</si>
  <si>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</si>
  <si>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</si>
  <si>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</si>
  <si>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</si>
  <si>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</si>
  <si>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</si>
  <si>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</si>
  <si>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</si>
  <si>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</si>
  <si>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</si>
  <si>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</si>
  <si>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</si>
  <si>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</si>
  <si>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</si>
  <si>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</si>
  <si>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</si>
  <si>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</si>
  <si>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</si>
  <si>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</si>
  <si>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</si>
  <si>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</si>
  <si>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</si>
  <si>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</si>
  <si>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</si>
  <si>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</si>
  <si>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</si>
  <si>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</si>
  <si>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</si>
  <si>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</si>
  <si>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</si>
  <si>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</si>
  <si>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</si>
  <si>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</si>
  <si>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</si>
  <si>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</si>
  <si>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</si>
  <si>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</si>
  <si>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</si>
  <si>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</si>
  <si>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</si>
  <si>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</si>
  <si>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</si>
  <si>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</si>
  <si>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</si>
  <si>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</si>
  <si>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</si>
  <si>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</si>
  <si>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</si>
  <si>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</si>
  <si>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</si>
  <si>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</si>
  <si>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</si>
  <si>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</si>
  <si>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</si>
  <si>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</si>
  <si>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</si>
  <si>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</si>
  <si>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</si>
  <si>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</si>
  <si>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</si>
  <si>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</si>
  <si>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</si>
  <si>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</si>
  <si>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</si>
  <si>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</si>
  <si>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</si>
  <si>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</si>
  <si>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</si>
  <si>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</si>
  <si>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</si>
  <si>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</si>
  <si>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</si>
  <si>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</si>
  <si>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</si>
  <si>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</si>
  <si>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</si>
  <si>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</si>
  <si>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</si>
  <si>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</si>
  <si>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</si>
  <si>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</si>
  <si>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</si>
  <si>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</si>
  <si>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</si>
  <si>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</si>
  <si>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</si>
  <si>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</si>
  <si>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</si>
  <si>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</si>
  <si>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</si>
  <si>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</si>
  <si>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</si>
  <si>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</si>
  <si>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</si>
  <si>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</si>
  <si>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</si>
  <si>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</si>
  <si>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</si>
  <si>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</si>
  <si>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</si>
  <si>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</si>
  <si>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</si>
  <si>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</si>
  <si>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</si>
  <si>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</si>
  <si>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</si>
  <si>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</si>
  <si>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</si>
  <si>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</si>
  <si>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</si>
  <si>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</si>
  <si>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</si>
  <si>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</si>
  <si>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</si>
  <si>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</si>
  <si>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</si>
  <si>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</si>
  <si>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</si>
  <si>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</si>
  <si>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</si>
  <si>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</si>
  <si>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</si>
  <si>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</si>
  <si>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</si>
  <si>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</si>
  <si>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</si>
  <si>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</si>
  <si>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</si>
  <si>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</si>
  <si>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</si>
  <si>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</si>
  <si>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</si>
  <si>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</si>
  <si>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</si>
  <si>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</si>
  <si>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</si>
  <si>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</si>
  <si>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</si>
  <si>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</si>
  <si>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</si>
  <si>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</si>
  <si>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</si>
  <si>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</si>
  <si>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</si>
  <si>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</si>
  <si>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</si>
  <si>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</si>
  <si>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</si>
  <si>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</si>
  <si>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</si>
  <si>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</si>
  <si>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</si>
  <si>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</si>
  <si>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</si>
  <si>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</si>
  <si>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</si>
  <si>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</si>
  <si>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</si>
  <si>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</si>
  <si>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</si>
  <si>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</si>
  <si>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</si>
  <si>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</si>
  <si>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</si>
  <si>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</si>
  <si>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</si>
  <si>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</si>
  <si>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</si>
  <si>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</si>
  <si>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</si>
  <si>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</si>
  <si>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</si>
  <si>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</si>
  <si>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</si>
  <si>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</si>
  <si>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</si>
  <si>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</si>
  <si>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</si>
  <si>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</si>
  <si>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</si>
  <si>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</si>
  <si>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</si>
  <si>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</si>
  <si>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</si>
  <si>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</si>
  <si>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</si>
  <si>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</si>
  <si>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</si>
  <si>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</si>
  <si>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</si>
  <si>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</si>
  <si>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</si>
  <si>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</si>
  <si>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</si>
  <si>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</si>
  <si>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</si>
  <si>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</si>
  <si>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</si>
  <si>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</si>
  <si>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</si>
  <si>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</si>
  <si>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</si>
  <si>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</si>
  <si>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</si>
  <si>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</si>
  <si>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</si>
  <si>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</si>
  <si>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</si>
  <si>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</si>
  <si>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</si>
  <si>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</si>
  <si>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</si>
  <si>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</si>
  <si>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</si>
  <si>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</si>
  <si>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</si>
  <si>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</si>
  <si>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</si>
  <si>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</si>
  <si>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</si>
  <si>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</si>
  <si>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</si>
  <si>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</si>
  <si>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</si>
  <si>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</si>
  <si>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</si>
  <si>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</si>
  <si>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</si>
  <si>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</si>
  <si>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</si>
  <si>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</si>
  <si>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</si>
  <si>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</si>
  <si>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</si>
  <si>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</si>
  <si>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</si>
  <si>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</si>
  <si>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</si>
  <si>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</si>
  <si>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</si>
  <si>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</si>
  <si>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</si>
  <si>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</si>
  <si>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</si>
  <si>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</si>
  <si>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</si>
  <si>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</si>
  <si>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</si>
  <si>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</si>
  <si>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</si>
  <si>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</si>
  <si>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</si>
  <si>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</si>
  <si>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</si>
  <si>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</si>
  <si>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</si>
  <si>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</si>
  <si>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</si>
  <si>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</si>
  <si>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</si>
  <si>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</si>
  <si>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</si>
  <si>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</si>
  <si>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</si>
  <si>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</si>
  <si>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</si>
  <si>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</si>
  <si>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</si>
  <si>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</si>
  <si>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</si>
  <si>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</si>
  <si>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</si>
  <si>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</si>
  <si>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</si>
  <si>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</si>
  <si>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</si>
  <si>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</si>
  <si>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</si>
  <si>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</si>
  <si>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</si>
  <si>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</si>
  <si>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</si>
  <si>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</si>
  <si>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</si>
  <si>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</si>
  <si>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</si>
  <si>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</si>
  <si>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</si>
  <si>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</si>
  <si>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</si>
  <si>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</si>
  <si>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</si>
  <si>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</si>
  <si>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</si>
  <si>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</si>
  <si>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</si>
  <si>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</si>
  <si>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</si>
  <si>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</si>
  <si>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</si>
  <si>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</si>
  <si>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</si>
  <si>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</si>
  <si>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</si>
  <si>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</si>
  <si>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</si>
  <si>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</si>
  <si>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</si>
  <si>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</si>
  <si>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</si>
  <si>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</si>
  <si>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</si>
  <si>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</si>
  <si>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</si>
  <si>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</si>
  <si>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</si>
  <si>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</si>
  <si>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</si>
  <si>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</si>
  <si>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</si>
  <si>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</si>
  <si>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</si>
  <si>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</si>
  <si>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</si>
  <si>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</si>
  <si>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</si>
  <si>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</si>
  <si>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</si>
  <si>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</si>
  <si>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</si>
  <si>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</si>
  <si>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</si>
  <si>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</si>
  <si>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</si>
  <si>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</si>
  <si>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</si>
  <si>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</si>
  <si>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</si>
  <si>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</si>
  <si>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</si>
  <si>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</si>
  <si>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</si>
  <si>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</si>
  <si>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</si>
  <si>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</si>
  <si>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</si>
  <si>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</si>
  <si>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</si>
  <si>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</si>
  <si>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</si>
  <si>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</si>
  <si>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</si>
  <si>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</si>
  <si>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</si>
  <si>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</si>
  <si>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</si>
  <si>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</si>
  <si>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</si>
  <si>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</si>
  <si>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</si>
  <si>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</si>
  <si>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</si>
  <si>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</si>
  <si>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</si>
  <si>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</si>
  <si>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</si>
  <si>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</si>
  <si>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</si>
  <si>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</si>
  <si>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</si>
  <si>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</si>
  <si>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</si>
  <si>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</si>
  <si>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</si>
  <si>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</si>
  <si>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</si>
  <si>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</si>
  <si>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</si>
  <si>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</si>
  <si>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</si>
  <si>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</si>
  <si>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</si>
  <si>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</si>
  <si>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</si>
  <si>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</si>
  <si>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</si>
  <si>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</si>
  <si>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</si>
  <si>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</si>
  <si>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</si>
  <si>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</si>
  <si>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</si>
  <si>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</si>
  <si>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</si>
  <si>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</si>
  <si>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</si>
  <si>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</si>
  <si>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</si>
  <si>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</si>
  <si>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</si>
  <si>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</si>
  <si>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</si>
  <si>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</si>
  <si>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</si>
  <si>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</si>
  <si>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</si>
  <si>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</si>
  <si>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</si>
  <si>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</si>
  <si>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</si>
  <si>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</si>
  <si>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</si>
  <si>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</si>
  <si>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</si>
  <si>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</si>
  <si>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</si>
  <si>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</si>
  <si>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</si>
  <si>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</si>
  <si>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</si>
  <si>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</si>
  <si>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</si>
  <si>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</si>
  <si>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</si>
  <si>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</si>
  <si>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</si>
  <si>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</si>
  <si>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</si>
  <si>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</si>
  <si>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</si>
  <si>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</si>
  <si>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</si>
  <si>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</si>
  <si>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</si>
  <si>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</si>
  <si>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</si>
  <si>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</si>
  <si>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</si>
  <si>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</si>
  <si>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</si>
  <si>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</si>
  <si>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</si>
  <si>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</si>
  <si>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</si>
  <si>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</si>
  <si>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</si>
  <si>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</si>
  <si>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</si>
  <si>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</si>
  <si>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</si>
  <si>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</si>
  <si>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</si>
  <si>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</si>
  <si>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</si>
  <si>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</si>
  <si>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</si>
  <si>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</si>
  <si>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</si>
  <si>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</si>
  <si>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</si>
  <si>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</si>
  <si>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</si>
  <si>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</si>
  <si>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</si>
  <si>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</si>
  <si>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</si>
  <si>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</si>
  <si>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</si>
  <si>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</si>
  <si>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</si>
  <si>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</si>
  <si>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</si>
  <si>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</si>
  <si>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</si>
  <si>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</si>
  <si>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</si>
  <si>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</si>
  <si>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</si>
  <si>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</si>
  <si>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</si>
  <si>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</si>
  <si>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</si>
  <si>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</si>
  <si>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</si>
  <si>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</si>
  <si>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</si>
  <si>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</si>
  <si>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</si>
  <si>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</si>
  <si>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</si>
  <si>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</si>
  <si>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</si>
  <si>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</si>
  <si>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</si>
  <si>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</si>
  <si>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</si>
  <si>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</si>
  <si>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</si>
  <si>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</si>
  <si>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</si>
  <si>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</si>
  <si>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</si>
  <si>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</si>
  <si>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</si>
  <si>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</si>
  <si>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</si>
  <si>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</si>
  <si>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</si>
  <si>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</si>
  <si>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</si>
  <si>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</si>
  <si>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2F以上不可</t>
  </si>
  <si>
    <t>可</t>
  </si>
  <si>
    <t>不可</t>
  </si>
  <si>
    <t>使わない</t>
  </si>
  <si>
    <t>要</t>
  </si>
  <si>
    <t>なし</t>
  </si>
  <si>
    <t>応相談</t>
  </si>
  <si>
    <t>有無さえ分ればよい</t>
  </si>
  <si>
    <t>2tトラック・大型バス以外に駐車可能な普通車のおおよその台数を教えてください。</t>
    <rPh sb="7" eb="9">
      <t>オオガタ</t>
    </rPh>
    <rPh sb="11" eb="13">
      <t>イガイ</t>
    </rPh>
    <rPh sb="14" eb="18">
      <t>チュウシャカノウ</t>
    </rPh>
    <rPh sb="19" eb="22">
      <t>フツウシャ</t>
    </rPh>
    <rPh sb="28" eb="30">
      <t>ダイスウ</t>
    </rPh>
    <rPh sb="31" eb="32">
      <t>オシ</t>
    </rPh>
    <phoneticPr fontId="1"/>
  </si>
  <si>
    <t>5割程度必要</t>
  </si>
  <si>
    <r>
      <t xml:space="preserve">楽屋としてお借りできるお部屋はありますか？
</t>
    </r>
    <r>
      <rPr>
        <sz val="8"/>
        <rFont val="メイリオ"/>
        <family val="3"/>
        <charset val="128"/>
      </rPr>
      <t>(1人部屋×1～2部屋　20～30人部屋×2部屋　10人部屋×1部屋(あれば)・いずれも飲食が可能且つ目隠しが可能なお部屋でお願いいたします。また夏季・冬季は空調のあるお部屋だとありがたいです。)</t>
    </r>
    <rPh sb="0" eb="2">
      <t>ガクヤ</t>
    </rPh>
    <rPh sb="6" eb="7">
      <t>カ</t>
    </rPh>
    <rPh sb="12" eb="14">
      <t>ヘヤ</t>
    </rPh>
    <rPh sb="24" eb="25">
      <t>ニン</t>
    </rPh>
    <rPh sb="25" eb="27">
      <t>ベヤ</t>
    </rPh>
    <rPh sb="31" eb="33">
      <t>ヘヤ</t>
    </rPh>
    <rPh sb="39" eb="40">
      <t>ニン</t>
    </rPh>
    <rPh sb="40" eb="42">
      <t>ベヤ</t>
    </rPh>
    <rPh sb="44" eb="46">
      <t>ヘヤ</t>
    </rPh>
    <rPh sb="49" eb="50">
      <t>ニン</t>
    </rPh>
    <rPh sb="50" eb="52">
      <t>ベヤ</t>
    </rPh>
    <rPh sb="54" eb="56">
      <t>ヘヤ</t>
    </rPh>
    <rPh sb="66" eb="68">
      <t>インショク</t>
    </rPh>
    <rPh sb="69" eb="71">
      <t>カノウ</t>
    </rPh>
    <rPh sb="71" eb="72">
      <t>カ</t>
    </rPh>
    <rPh sb="73" eb="75">
      <t>メカク</t>
    </rPh>
    <rPh sb="77" eb="79">
      <t>カノウ</t>
    </rPh>
    <rPh sb="81" eb="83">
      <t>ヘヤ</t>
    </rPh>
    <rPh sb="85" eb="86">
      <t>ネガ</t>
    </rPh>
    <rPh sb="95" eb="97">
      <t>カキ</t>
    </rPh>
    <rPh sb="98" eb="100">
      <t>トウキ</t>
    </rPh>
    <rPh sb="101" eb="103">
      <t>クウチョウ</t>
    </rPh>
    <rPh sb="107" eb="109">
      <t>ヘヤ</t>
    </rPh>
    <phoneticPr fontId="1"/>
  </si>
  <si>
    <t>搬入経路資料(間口・写真等)・校内図</t>
    <rPh sb="0" eb="4">
      <t>ハンニュウケイロ</t>
    </rPh>
    <rPh sb="4" eb="6">
      <t>シリョウ</t>
    </rPh>
    <rPh sb="7" eb="9">
      <t>マグチ</t>
    </rPh>
    <rPh sb="10" eb="12">
      <t>シャシン</t>
    </rPh>
    <rPh sb="12" eb="13">
      <t>トウ</t>
    </rPh>
    <rPh sb="15" eb="17">
      <t>コウナイ</t>
    </rPh>
    <rPh sb="17" eb="18">
      <t>ズ</t>
    </rPh>
    <phoneticPr fontId="1"/>
  </si>
  <si>
    <t>大型トラック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</si>
</sst>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8"/>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0" borderId="5" xfId="0" applyFont="1" applyBorder="1" applyAlignment="1">
      <alignment horizontal="left" vertical="center" wrapTex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93</xdr:row>
      <xdr:rowOff>357190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572280"/>
          <a:ext cx="6861406" cy="9669297"/>
          <a:chOff x="362857" y="10982477"/>
          <a:chExt cx="5733143" cy="709578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2846779" y="17767678"/>
            <a:ext cx="811201" cy="2146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r>
              <a:rPr kumimoji="1" lang="en-US" altLang="ja-JP" sz="1200" b="1">
                <a:solidFill>
                  <a:schemeClr val="accent5">
                    <a:lumMod val="60000"/>
                    <a:lumOff val="40000"/>
                  </a:schemeClr>
                </a:solidFill>
              </a:rPr>
              <a:t>1.2m</a:t>
            </a:r>
            <a:r>
              <a:rPr kumimoji="1" lang="ja-JP" altLang="en-US" sz="1200" b="1">
                <a:solidFill>
                  <a:schemeClr val="accent5">
                    <a:lumMod val="60000"/>
                    <a:lumOff val="40000"/>
                  </a:schemeClr>
                </a:solidFill>
              </a:rPr>
              <a:t>）</a:t>
            </a:r>
          </a:p>
        </xdr:txBody>
      </xdr:sp>
    </xdr:grpSp>
    <xdr:clientData/>
  </xdr:twoCellAnchor>
  <xdr:twoCellAnchor>
    <xdr:from>
      <xdr:col>3</xdr:col>
      <xdr:colOff>611039</xdr:colOff>
      <xdr:row>64</xdr:row>
      <xdr:rowOff>111972</xdr:rowOff>
    </xdr:from>
    <xdr:to>
      <xdr:col>9</xdr:col>
      <xdr:colOff>691911</xdr:colOff>
      <xdr:row>73</xdr:row>
      <xdr:rowOff>87780</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913987" y="16870580"/>
          <a:ext cx="4250306" cy="215937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602052</xdr:colOff>
      <xdr:row>70</xdr:row>
      <xdr:rowOff>65802</xdr:rowOff>
    </xdr:from>
    <xdr:to>
      <xdr:col>9</xdr:col>
      <xdr:colOff>691910</xdr:colOff>
      <xdr:row>71</xdr:row>
      <xdr:rowOff>98901</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905000" y="18369977"/>
          <a:ext cx="4259292" cy="275716"/>
          <a:chOff x="1076477" y="14931373"/>
          <a:chExt cx="4160761" cy="31909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15</a:t>
            </a:r>
            <a:r>
              <a:rPr kumimoji="1" lang="ja-JP" altLang="en-US" sz="1100" b="1"/>
              <a:t>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427311"/>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93</xdr:row>
      <xdr:rowOff>350448</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4144976"/>
          <a:ext cx="896728" cy="141994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414059"/>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414059"/>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414059"/>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414059"/>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968702"/>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562480"/>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139691"/>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508473</xdr:colOff>
      <xdr:row>67</xdr:row>
      <xdr:rowOff>71886</xdr:rowOff>
    </xdr:from>
    <xdr:to>
      <xdr:col>3</xdr:col>
      <xdr:colOff>413349</xdr:colOff>
      <xdr:row>73</xdr:row>
      <xdr:rowOff>107829</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769063" y="17558348"/>
          <a:ext cx="947234" cy="14916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chemeClr val="bg2">
                  <a:lumMod val="25000"/>
                </a:schemeClr>
              </a:solidFill>
            </a:rPr>
            <a:t>スペースの確保が必要</a:t>
          </a:r>
          <a:endParaRPr kumimoji="1" lang="en-US" altLang="ja-JP" sz="1000">
            <a:solidFill>
              <a:schemeClr val="bg2">
                <a:lumMod val="25000"/>
              </a:schemeClr>
            </a:solidFill>
          </a:endParaRPr>
        </a:p>
        <a:p>
          <a:pPr algn="ctr"/>
          <a:endParaRPr kumimoji="1" lang="ja-JP" altLang="en-US" sz="1000">
            <a:solidFill>
              <a:schemeClr val="bg2">
                <a:lumMod val="25000"/>
              </a:schemeClr>
            </a:solidFill>
          </a:endParaRP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548090"/>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551402"/>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5</xdr:col>
      <xdr:colOff>158749</xdr:colOff>
      <xdr:row>58</xdr:row>
      <xdr:rowOff>109838</xdr:rowOff>
    </xdr:from>
    <xdr:ext cx="2843407" cy="559127"/>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755659" y="15466654"/>
          <a:ext cx="2843407" cy="5591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緞帳があれば緞帳クローズのうえ、</a:t>
          </a:r>
          <a:endParaRPr kumimoji="1" lang="en-US" altLang="ja-JP" sz="1400"/>
        </a:p>
        <a:p>
          <a:r>
            <a:rPr kumimoji="1" lang="ja-JP" altLang="en-US" sz="1400"/>
            <a:t>待機場所・楽器置き場として使用</a:t>
          </a:r>
        </a:p>
      </xdr:txBody>
    </xdr:sp>
    <xdr:clientData/>
  </xdr:oneCellAnchor>
  <xdr:oneCellAnchor>
    <xdr:from>
      <xdr:col>4</xdr:col>
      <xdr:colOff>230739</xdr:colOff>
      <xdr:row>64</xdr:row>
      <xdr:rowOff>234680</xdr:rowOff>
    </xdr:from>
    <xdr:ext cx="3516360" cy="492571"/>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180668" y="17514468"/>
          <a:ext cx="3516360" cy="49257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t>←　　　　　　　　　　卓球台　　　　　　　　　　　　　 →</a:t>
          </a:r>
          <a:endParaRPr kumimoji="1" lang="en-US" altLang="ja-JP" sz="1200"/>
        </a:p>
        <a:p>
          <a:pPr algn="ctr"/>
          <a:r>
            <a:rPr kumimoji="1" lang="ja-JP" altLang="en-US" sz="1200"/>
            <a:t>　 </a:t>
          </a:r>
          <a:r>
            <a:rPr kumimoji="1" lang="ja-JP" altLang="en-US" sz="1100"/>
            <a:t>（あれば反響板代わりにお借りします。）</a:t>
          </a:r>
          <a:endParaRPr kumimoji="1" lang="en-US" altLang="ja-JP" sz="1200"/>
        </a:p>
      </xdr:txBody>
    </xdr:sp>
    <xdr:clientData/>
  </xdr:oneCellAnchor>
  <xdr:twoCellAnchor>
    <xdr:from>
      <xdr:col>3</xdr:col>
      <xdr:colOff>357122</xdr:colOff>
      <xdr:row>64</xdr:row>
      <xdr:rowOff>170732</xdr:rowOff>
    </xdr:from>
    <xdr:to>
      <xdr:col>4</xdr:col>
      <xdr:colOff>278562</xdr:colOff>
      <xdr:row>73</xdr:row>
      <xdr:rowOff>40350</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660070" y="16929340"/>
          <a:ext cx="568421" cy="205318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17</xdr:col>
      <xdr:colOff>368421</xdr:colOff>
      <xdr:row>61</xdr:row>
      <xdr:rowOff>194049</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10459529" y="1674598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17</xdr:col>
      <xdr:colOff>440307</xdr:colOff>
      <xdr:row>63</xdr:row>
      <xdr:rowOff>108129</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10531415" y="17145299"/>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202783"/>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10</xdr:col>
      <xdr:colOff>152760</xdr:colOff>
      <xdr:row>63</xdr:row>
      <xdr:rowOff>217208</xdr:rowOff>
    </xdr:from>
    <xdr:to>
      <xdr:col>11</xdr:col>
      <xdr:colOff>458279</xdr:colOff>
      <xdr:row>73</xdr:row>
      <xdr:rowOff>98844</xdr:rowOff>
    </xdr:to>
    <xdr:sp macro="" textlink="">
      <xdr:nvSpPr>
        <xdr:cNvPr id="4" name="テキスト ボックス 3">
          <a:extLst>
            <a:ext uri="{FF2B5EF4-FFF2-40B4-BE49-F238E27FC236}">
              <a16:creationId xmlns:a16="http://schemas.microsoft.com/office/drawing/2014/main" id="{A9B69AAA-EB8D-4EF6-BC7E-1898F097EB1D}"/>
            </a:ext>
          </a:extLst>
        </xdr:cNvPr>
        <xdr:cNvSpPr txBox="1"/>
      </xdr:nvSpPr>
      <xdr:spPr>
        <a:xfrm>
          <a:off x="6361982" y="16733199"/>
          <a:ext cx="952500" cy="230781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chemeClr val="bg2">
                  <a:lumMod val="25000"/>
                </a:schemeClr>
              </a:solidFill>
            </a:rPr>
            <a:t>スペースの確保が必要</a:t>
          </a:r>
        </a:p>
      </xdr:txBody>
    </xdr:sp>
    <xdr:clientData/>
  </xdr:twoCellAnchor>
  <xdr:twoCellAnchor>
    <xdr:from>
      <xdr:col>1</xdr:col>
      <xdr:colOff>381215</xdr:colOff>
      <xdr:row>63</xdr:row>
      <xdr:rowOff>161744</xdr:rowOff>
    </xdr:from>
    <xdr:to>
      <xdr:col>3</xdr:col>
      <xdr:colOff>359434</xdr:colOff>
      <xdr:row>67</xdr:row>
      <xdr:rowOff>26958</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641805" y="16677735"/>
          <a:ext cx="1020577" cy="83568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2">
                  <a:lumMod val="25000"/>
                </a:schemeClr>
              </a:solidFill>
            </a:rPr>
            <a:t>ピアノ設置</a:t>
          </a:r>
          <a:endParaRPr kumimoji="1" lang="en-US" altLang="ja-JP" sz="1100" b="1">
            <a:solidFill>
              <a:schemeClr val="bg2">
                <a:lumMod val="25000"/>
              </a:schemeClr>
            </a:solidFill>
          </a:endParaRPr>
        </a:p>
        <a:p>
          <a:pPr algn="ctr"/>
          <a:r>
            <a:rPr kumimoji="1" lang="ja-JP" altLang="en-US" sz="1100" b="1">
              <a:solidFill>
                <a:schemeClr val="bg2">
                  <a:lumMod val="25000"/>
                </a:schemeClr>
              </a:solidFill>
            </a:rPr>
            <a:t>位置</a:t>
          </a:r>
          <a:r>
            <a:rPr kumimoji="1" lang="en-US" altLang="ja-JP" sz="1100" b="1">
              <a:solidFill>
                <a:schemeClr val="bg2">
                  <a:lumMod val="25000"/>
                </a:schemeClr>
              </a:solidFill>
            </a:rPr>
            <a:t>(</a:t>
          </a:r>
          <a:r>
            <a:rPr kumimoji="1" lang="ja-JP" altLang="en-US" sz="1100" b="1">
              <a:solidFill>
                <a:schemeClr val="bg2">
                  <a:lumMod val="25000"/>
                </a:schemeClr>
              </a:solidFill>
            </a:rPr>
            <a:t>フロアにある場合</a:t>
          </a:r>
          <a:r>
            <a:rPr kumimoji="1" lang="en-US" altLang="ja-JP" sz="1100" b="1">
              <a:solidFill>
                <a:schemeClr val="bg2">
                  <a:lumMod val="25000"/>
                </a:schemeClr>
              </a:solidFill>
            </a:rPr>
            <a:t>)</a:t>
          </a:r>
          <a:endParaRPr kumimoji="1" lang="ja-JP" altLang="en-US" sz="1100" b="1">
            <a:solidFill>
              <a:schemeClr val="bg2">
                <a:lumMod val="25000"/>
              </a:schemeClr>
            </a:solidFill>
          </a:endParaRPr>
        </a:p>
      </xdr:txBody>
    </xdr:sp>
    <xdr:clientData/>
  </xdr:twoCellAnchor>
  <xdr:twoCellAnchor>
    <xdr:from>
      <xdr:col>1</xdr:col>
      <xdr:colOff>540085</xdr:colOff>
      <xdr:row>71</xdr:row>
      <xdr:rowOff>120673</xdr:rowOff>
    </xdr:from>
    <xdr:to>
      <xdr:col>3</xdr:col>
      <xdr:colOff>377405</xdr:colOff>
      <xdr:row>72</xdr:row>
      <xdr:rowOff>78174</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800675" y="18667465"/>
          <a:ext cx="879678" cy="200119"/>
          <a:chOff x="1076477" y="15002404"/>
          <a:chExt cx="4160761" cy="109579"/>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2304616" y="15002404"/>
            <a:ext cx="1870081" cy="10957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200" b="1"/>
              <a:t>2</a:t>
            </a:r>
            <a:r>
              <a:rPr kumimoji="1" lang="ja-JP" altLang="en-US" sz="1200" b="1"/>
              <a:t>ｍ</a:t>
            </a:r>
          </a:p>
        </xdr:txBody>
      </xdr:sp>
    </xdr:grpSp>
    <xdr:clientData/>
  </xdr:twoCellAnchor>
  <xdr:twoCellAnchor>
    <xdr:from>
      <xdr:col>10</xdr:col>
      <xdr:colOff>179717</xdr:colOff>
      <xdr:row>70</xdr:row>
      <xdr:rowOff>134515</xdr:rowOff>
    </xdr:from>
    <xdr:to>
      <xdr:col>11</xdr:col>
      <xdr:colOff>448358</xdr:colOff>
      <xdr:row>71</xdr:row>
      <xdr:rowOff>92016</xdr:rowOff>
    </xdr:to>
    <xdr:grpSp>
      <xdr:nvGrpSpPr>
        <xdr:cNvPr id="5" name="グループ化 4">
          <a:extLst>
            <a:ext uri="{FF2B5EF4-FFF2-40B4-BE49-F238E27FC236}">
              <a16:creationId xmlns:a16="http://schemas.microsoft.com/office/drawing/2014/main" id="{06B625A1-BAF7-44EB-BD03-6F0B44FEC486}"/>
            </a:ext>
          </a:extLst>
        </xdr:cNvPr>
        <xdr:cNvGrpSpPr/>
      </xdr:nvGrpSpPr>
      <xdr:grpSpPr>
        <a:xfrm>
          <a:off x="6388939" y="18438690"/>
          <a:ext cx="915622" cy="200118"/>
          <a:chOff x="1076477" y="15011622"/>
          <a:chExt cx="4160761" cy="109579"/>
        </a:xfrm>
      </xdr:grpSpPr>
      <xdr:cxnSp macro="">
        <xdr:nvCxnSpPr>
          <xdr:cNvPr id="8" name="直線矢印コネクタ 7">
            <a:extLst>
              <a:ext uri="{FF2B5EF4-FFF2-40B4-BE49-F238E27FC236}">
                <a16:creationId xmlns:a16="http://schemas.microsoft.com/office/drawing/2014/main" id="{323DECC1-EFE4-4883-2CEF-3487E65B5551}"/>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86E45724-C528-C0EE-9879-DCE8E57FFCEE}"/>
              </a:ext>
            </a:extLst>
          </xdr:cNvPr>
          <xdr:cNvSpPr txBox="1"/>
        </xdr:nvSpPr>
        <xdr:spPr>
          <a:xfrm>
            <a:off x="2360593" y="15011622"/>
            <a:ext cx="1860051" cy="10957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200" b="1"/>
              <a:t>2</a:t>
            </a:r>
            <a:r>
              <a:rPr kumimoji="1" lang="ja-JP" altLang="en-US" sz="1200" b="1"/>
              <a:t>ｍ</a:t>
            </a:r>
          </a:p>
        </xdr:txBody>
      </xdr:sp>
    </xdr:grpSp>
    <xdr:clientData/>
  </xdr:twoCellAnchor>
  <xdr:twoCellAnchor>
    <xdr:from>
      <xdr:col>9</xdr:col>
      <xdr:colOff>159073</xdr:colOff>
      <xdr:row>64</xdr:row>
      <xdr:rowOff>152401</xdr:rowOff>
    </xdr:from>
    <xdr:to>
      <xdr:col>9</xdr:col>
      <xdr:colOff>727494</xdr:colOff>
      <xdr:row>73</xdr:row>
      <xdr:rowOff>22019</xdr:rowOff>
    </xdr:to>
    <xdr:cxnSp macro="">
      <xdr:nvCxnSpPr>
        <xdr:cNvPr id="12" name="直線コネクタ 11">
          <a:extLst>
            <a:ext uri="{FF2B5EF4-FFF2-40B4-BE49-F238E27FC236}">
              <a16:creationId xmlns:a16="http://schemas.microsoft.com/office/drawing/2014/main" id="{07436B52-0F39-410C-AF5C-EAEAE68A1177}"/>
            </a:ext>
          </a:extLst>
        </xdr:cNvPr>
        <xdr:cNvCxnSpPr/>
      </xdr:nvCxnSpPr>
      <xdr:spPr>
        <a:xfrm>
          <a:off x="5631455" y="16911009"/>
          <a:ext cx="568421" cy="205318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18961</xdr:colOff>
      <xdr:row>64</xdr:row>
      <xdr:rowOff>116818</xdr:rowOff>
    </xdr:from>
    <xdr:to>
      <xdr:col>9</xdr:col>
      <xdr:colOff>103629</xdr:colOff>
      <xdr:row>73</xdr:row>
      <xdr:rowOff>116816</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4844362" y="16965285"/>
          <a:ext cx="731649" cy="2183559"/>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11 </a:t>
            </a:r>
            <a:r>
              <a:rPr kumimoji="1" lang="ja-JP" altLang="en-US" sz="1100" b="1"/>
              <a:t>ｍ</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11" zoomScale="85" zoomScaleNormal="85" zoomScaleSheetLayoutView="85" workbookViewId="0">
      <selection activeCell="B40" sqref="B40:G40"/>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B40" sqref="B40:G40"/>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1" t="s">
        <v>110</v>
      </c>
      <c r="C1" s="151"/>
      <c r="D1" s="151"/>
      <c r="E1" s="151"/>
      <c r="F1" s="151"/>
      <c r="G1" s="151"/>
      <c r="H1" s="151"/>
      <c r="I1" s="151"/>
      <c r="J1" s="151"/>
      <c r="K1" s="151"/>
      <c r="L1" s="151"/>
      <c r="M1" s="31"/>
      <c r="N1" s="54"/>
      <c r="O1" s="54"/>
      <c r="P1" s="54"/>
      <c r="Q1" s="54"/>
      <c r="R1" s="54"/>
      <c r="S1" s="54"/>
      <c r="T1" s="54"/>
      <c r="U1" s="54"/>
      <c r="V1" s="54"/>
      <c r="W1" s="54"/>
      <c r="X1" s="54"/>
      <c r="Y1" s="54"/>
      <c r="Z1" s="54"/>
    </row>
    <row r="2" spans="1:27" ht="19.899999999999999" customHeight="1" x14ac:dyDescent="0.15">
      <c r="A2" s="34"/>
      <c r="B2" s="32" t="s">
        <v>0</v>
      </c>
      <c r="C2" s="154" t="s">
        <v>284</v>
      </c>
      <c r="D2" s="155"/>
      <c r="E2" s="33" t="s">
        <v>5</v>
      </c>
      <c r="F2" s="35" t="str">
        <f>VLOOKUP($C$2,'R6_制作団体一覧'!A:H,2,FALSE)</f>
        <v>音楽</v>
      </c>
      <c r="G2" s="32" t="s">
        <v>2</v>
      </c>
      <c r="H2" s="36" t="str">
        <f>VLOOKUP($C$2,'R6_制作団体一覧'!A:H,3,FALSE)</f>
        <v>オーケストラ等</v>
      </c>
      <c r="I2" s="33" t="s">
        <v>20</v>
      </c>
      <c r="J2" s="35" t="str">
        <f>VLOOKUP($C$2,'R6_制作団体一覧'!A:H,5,FALSE)</f>
        <v>A区分</v>
      </c>
      <c r="K2" s="33" t="s">
        <v>3</v>
      </c>
      <c r="L2" s="35" t="str">
        <f>VLOOKUP($C$2,'R6_制作団体一覧'!A:H,6,FALSE)</f>
        <v>H</v>
      </c>
      <c r="M2" s="34"/>
      <c r="N2" s="54"/>
      <c r="O2" s="54"/>
      <c r="P2" s="54"/>
      <c r="Q2" s="54"/>
      <c r="R2" s="54"/>
      <c r="S2" s="54"/>
      <c r="T2" s="54"/>
      <c r="U2" s="54"/>
      <c r="V2" s="54"/>
      <c r="W2" s="54"/>
      <c r="X2" s="54"/>
      <c r="Y2" s="54"/>
      <c r="Z2" s="54"/>
      <c r="AA2" s="54"/>
    </row>
    <row r="3" spans="1:27" ht="19.899999999999999" customHeight="1" x14ac:dyDescent="0.15">
      <c r="A3" s="34"/>
      <c r="B3" s="33" t="s">
        <v>1</v>
      </c>
      <c r="C3" s="152" t="str">
        <f>VLOOKUP($C$2,'R6_制作団体一覧'!A:H,8,FALSE)</f>
        <v>岡山フィルハーモニック管弦楽団</v>
      </c>
      <c r="D3" s="152"/>
      <c r="E3" s="152"/>
      <c r="F3" s="152"/>
      <c r="G3" s="152"/>
      <c r="H3" s="33" t="s">
        <v>4</v>
      </c>
      <c r="I3" s="153" t="str">
        <f>VLOOKUP($C$2,'R6_制作団体一覧'!A:H,7,FALSE)</f>
        <v>公益財団法人岡山文化芸術創造</v>
      </c>
      <c r="J3" s="153"/>
      <c r="K3" s="153"/>
      <c r="L3" s="153"/>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6" t="s">
        <v>578</v>
      </c>
      <c r="C6" s="156"/>
      <c r="D6" s="156"/>
      <c r="E6" s="156"/>
      <c r="F6" s="156"/>
      <c r="G6" s="156"/>
      <c r="H6" s="156"/>
      <c r="I6" s="156"/>
      <c r="J6" s="156"/>
      <c r="K6" s="156"/>
      <c r="L6" s="156"/>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8" t="s">
        <v>41</v>
      </c>
      <c r="C13" s="129"/>
      <c r="D13" s="129"/>
      <c r="E13" s="129"/>
      <c r="F13" s="158" t="s">
        <v>582</v>
      </c>
      <c r="G13" s="159"/>
      <c r="H13" s="124" t="s">
        <v>51</v>
      </c>
      <c r="I13" s="125"/>
      <c r="J13" s="125"/>
      <c r="K13" s="58"/>
      <c r="L13" s="59" t="s">
        <v>52</v>
      </c>
      <c r="M13" s="46"/>
      <c r="N13" s="54"/>
      <c r="O13" s="54"/>
      <c r="P13" s="54"/>
      <c r="Q13" s="54"/>
      <c r="R13" s="54"/>
      <c r="S13" s="54"/>
      <c r="T13" s="54"/>
      <c r="U13" s="54"/>
      <c r="V13" s="54"/>
      <c r="W13" s="54"/>
      <c r="X13" s="54"/>
      <c r="Y13" s="54"/>
      <c r="Z13" s="54"/>
      <c r="AA13" s="54"/>
    </row>
    <row r="14" spans="1:27" ht="20.25" customHeight="1" x14ac:dyDescent="0.15">
      <c r="A14" s="46"/>
      <c r="B14" s="160" t="s">
        <v>42</v>
      </c>
      <c r="C14" s="161"/>
      <c r="D14" s="161"/>
      <c r="E14" s="162"/>
      <c r="F14" s="60" t="s">
        <v>44</v>
      </c>
      <c r="G14" s="61">
        <v>15</v>
      </c>
      <c r="H14" s="62" t="s">
        <v>43</v>
      </c>
      <c r="I14" s="63" t="s">
        <v>45</v>
      </c>
      <c r="J14" s="64">
        <v>11</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3"/>
      <c r="C15" s="164"/>
      <c r="D15" s="164"/>
      <c r="E15" s="165"/>
      <c r="F15" s="66" t="s">
        <v>46</v>
      </c>
      <c r="G15" s="67">
        <v>2</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6" t="s">
        <v>47</v>
      </c>
      <c r="C16" s="137"/>
      <c r="D16" s="137"/>
      <c r="E16" s="138"/>
      <c r="F16" s="71" t="s">
        <v>48</v>
      </c>
      <c r="G16" s="166" t="s">
        <v>583</v>
      </c>
      <c r="H16" s="166"/>
      <c r="I16" s="167" t="s">
        <v>49</v>
      </c>
      <c r="J16" s="168"/>
      <c r="K16" s="122" t="s">
        <v>584</v>
      </c>
      <c r="L16" s="123"/>
      <c r="M16" s="41"/>
      <c r="N16" s="54"/>
      <c r="O16" s="54"/>
      <c r="P16" s="54"/>
      <c r="Q16" s="54"/>
      <c r="R16" s="54"/>
      <c r="S16" s="54"/>
      <c r="T16" s="54"/>
      <c r="U16" s="54"/>
      <c r="V16" s="54"/>
      <c r="W16" s="54"/>
      <c r="X16" s="54"/>
      <c r="Y16" s="54"/>
      <c r="Z16" s="54"/>
      <c r="AA16" s="54"/>
    </row>
    <row r="17" spans="1:27" ht="22.9" customHeight="1" x14ac:dyDescent="0.15">
      <c r="A17" s="41"/>
      <c r="B17" s="128" t="s">
        <v>56</v>
      </c>
      <c r="C17" s="129"/>
      <c r="D17" s="129"/>
      <c r="E17" s="129"/>
      <c r="F17" s="60" t="s">
        <v>57</v>
      </c>
      <c r="G17" s="61">
        <v>1.2</v>
      </c>
      <c r="H17" s="62" t="s">
        <v>43</v>
      </c>
      <c r="I17" s="60" t="s">
        <v>46</v>
      </c>
      <c r="J17" s="61">
        <v>2</v>
      </c>
      <c r="K17" s="126" t="s">
        <v>43</v>
      </c>
      <c r="L17" s="127"/>
      <c r="M17" s="41"/>
      <c r="N17" s="54"/>
      <c r="O17" s="54"/>
      <c r="P17" s="54"/>
      <c r="Q17" s="54"/>
      <c r="R17" s="54"/>
      <c r="S17" s="54"/>
      <c r="T17" s="54"/>
      <c r="U17" s="54"/>
      <c r="V17" s="54"/>
      <c r="W17" s="54"/>
      <c r="X17" s="54"/>
      <c r="Y17" s="54"/>
      <c r="Z17" s="54"/>
      <c r="AA17" s="54"/>
    </row>
    <row r="18" spans="1:27" ht="22.9" customHeight="1" x14ac:dyDescent="0.15">
      <c r="A18" s="27"/>
      <c r="B18" s="128" t="s">
        <v>50</v>
      </c>
      <c r="C18" s="129"/>
      <c r="D18" s="129"/>
      <c r="E18" s="157"/>
      <c r="F18" s="146" t="s">
        <v>591</v>
      </c>
      <c r="G18" s="146"/>
      <c r="H18" s="116" t="s">
        <v>55</v>
      </c>
      <c r="I18" s="111"/>
      <c r="J18" s="111"/>
      <c r="K18" s="130" t="s">
        <v>589</v>
      </c>
      <c r="L18" s="131"/>
      <c r="M18" s="27"/>
      <c r="N18" s="54"/>
      <c r="O18" s="54"/>
      <c r="P18" s="54"/>
      <c r="Q18" s="54"/>
      <c r="R18" s="54"/>
      <c r="S18" s="54"/>
      <c r="T18" s="54"/>
      <c r="U18" s="54"/>
      <c r="V18" s="54"/>
      <c r="W18" s="54"/>
      <c r="X18" s="54"/>
      <c r="Y18" s="54"/>
      <c r="Z18" s="54"/>
      <c r="AA18" s="54"/>
    </row>
    <row r="19" spans="1:27" ht="23.45" customHeight="1" x14ac:dyDescent="0.15">
      <c r="A19" s="27"/>
      <c r="B19" s="136" t="s">
        <v>54</v>
      </c>
      <c r="C19" s="137"/>
      <c r="D19" s="137"/>
      <c r="E19" s="138"/>
      <c r="F19" s="142" t="s">
        <v>585</v>
      </c>
      <c r="G19" s="143"/>
      <c r="H19" s="134" t="s">
        <v>53</v>
      </c>
      <c r="I19" s="135"/>
      <c r="J19" s="135"/>
      <c r="K19" s="146" t="s">
        <v>587</v>
      </c>
      <c r="L19" s="147"/>
      <c r="M19" s="49"/>
      <c r="N19" s="54"/>
      <c r="O19" s="54"/>
      <c r="P19" s="54"/>
      <c r="Q19" s="54"/>
      <c r="R19" s="54"/>
      <c r="S19" s="54"/>
      <c r="T19" s="54"/>
      <c r="U19" s="54"/>
      <c r="V19" s="54"/>
      <c r="W19" s="54"/>
      <c r="X19" s="54"/>
      <c r="Y19" s="54"/>
      <c r="Z19" s="54"/>
      <c r="AA19" s="54"/>
    </row>
    <row r="20" spans="1:27" ht="23.45" customHeight="1" x14ac:dyDescent="0.15">
      <c r="A20" s="27"/>
      <c r="B20" s="139"/>
      <c r="C20" s="140"/>
      <c r="D20" s="140"/>
      <c r="E20" s="141"/>
      <c r="F20" s="144"/>
      <c r="G20" s="145"/>
      <c r="H20" s="134" t="s">
        <v>68</v>
      </c>
      <c r="I20" s="135"/>
      <c r="J20" s="135"/>
      <c r="K20" s="130" t="s">
        <v>586</v>
      </c>
      <c r="L20" s="131"/>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30" t="s">
        <v>588</v>
      </c>
      <c r="G21" s="131"/>
      <c r="H21" s="132" t="s">
        <v>59</v>
      </c>
      <c r="I21" s="133"/>
      <c r="J21" s="133"/>
      <c r="K21" s="58">
        <v>50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594</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2.2999999999999998</v>
      </c>
      <c r="H23" s="74" t="s">
        <v>43</v>
      </c>
      <c r="I23" s="75" t="s">
        <v>61</v>
      </c>
      <c r="J23" s="73">
        <v>6.6</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586</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t="s">
        <v>593</v>
      </c>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1" t="s">
        <v>70</v>
      </c>
      <c r="I31" s="121"/>
      <c r="J31" s="121"/>
      <c r="K31" s="121"/>
      <c r="L31" s="121"/>
      <c r="M31" s="25"/>
      <c r="N31" s="54"/>
      <c r="O31" s="54"/>
      <c r="P31" s="54"/>
      <c r="Q31" s="54"/>
      <c r="R31" s="54"/>
      <c r="S31" s="54"/>
      <c r="T31" s="54"/>
      <c r="U31" s="54"/>
      <c r="V31" s="54"/>
      <c r="W31" s="54"/>
      <c r="X31" s="54"/>
      <c r="Y31" s="54"/>
      <c r="Z31" s="54"/>
      <c r="AA31" s="54"/>
    </row>
    <row r="32" spans="1:27" ht="60.75" customHeight="1" x14ac:dyDescent="0.15">
      <c r="A32" s="51">
        <v>1</v>
      </c>
      <c r="B32" s="120" t="s">
        <v>592</v>
      </c>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35.25" customHeight="1" x14ac:dyDescent="0.15">
      <c r="A33" s="51">
        <v>2</v>
      </c>
      <c r="B33" s="120" t="s">
        <v>590</v>
      </c>
      <c r="C33" s="120"/>
      <c r="D33" s="120"/>
      <c r="E33" s="120"/>
      <c r="F33" s="120"/>
      <c r="G33" s="120"/>
      <c r="H33" s="106"/>
      <c r="I33" s="106"/>
      <c r="J33" s="106"/>
      <c r="K33" s="106"/>
      <c r="L33" s="106"/>
      <c r="M33" s="27"/>
      <c r="N33" s="54"/>
      <c r="O33" s="54"/>
      <c r="P33" s="54"/>
      <c r="Q33" s="54"/>
      <c r="R33" s="54"/>
      <c r="S33" s="54"/>
      <c r="T33" s="54"/>
      <c r="U33" s="54"/>
      <c r="V33" s="54"/>
      <c r="W33" s="54"/>
      <c r="X33" s="54"/>
      <c r="Y33" s="54"/>
      <c r="Z33" s="54"/>
      <c r="AA33" s="54"/>
    </row>
    <row r="34" spans="1:27" ht="23.4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3.4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3.4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3.4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3.4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3.4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3.4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3.4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8" t="s">
        <v>10</v>
      </c>
      <c r="C48" s="148"/>
      <c r="D48" s="148"/>
      <c r="E48" s="148"/>
      <c r="F48" s="148"/>
      <c r="G48" s="148"/>
      <c r="H48" s="148"/>
      <c r="I48" s="148"/>
      <c r="J48" s="148"/>
      <c r="K48" s="148"/>
      <c r="L48" s="148"/>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0" t="s">
        <v>9</v>
      </c>
      <c r="C50" s="170"/>
      <c r="D50" s="170"/>
      <c r="E50" s="170"/>
      <c r="F50" s="48" t="s">
        <v>6</v>
      </c>
      <c r="G50" s="149">
        <f>G17</f>
        <v>1.2</v>
      </c>
      <c r="H50" s="150"/>
      <c r="I50" s="26" t="s">
        <v>7</v>
      </c>
      <c r="J50" s="149">
        <f>J17</f>
        <v>2</v>
      </c>
      <c r="K50" s="150"/>
      <c r="L50" s="25"/>
      <c r="M50" s="25"/>
      <c r="N50" s="39"/>
      <c r="X50" s="39"/>
      <c r="Y50" s="39"/>
      <c r="Z50" s="39"/>
    </row>
    <row r="51" spans="1:26" ht="16.899999999999999" customHeight="1" x14ac:dyDescent="0.15">
      <c r="A51" s="25"/>
      <c r="B51" s="171" t="s">
        <v>8</v>
      </c>
      <c r="C51" s="171"/>
      <c r="D51" s="171"/>
      <c r="E51" s="171"/>
      <c r="F51" s="171"/>
      <c r="G51" s="169" t="str">
        <f>F21</f>
        <v>応相談</v>
      </c>
      <c r="H51" s="169"/>
      <c r="I51" s="169"/>
      <c r="J51" s="169"/>
      <c r="K51" s="169"/>
      <c r="L51" s="25"/>
      <c r="M51" s="25"/>
      <c r="N51" s="39"/>
      <c r="X51" s="39"/>
      <c r="Y51" s="39"/>
      <c r="Z51" s="39"/>
    </row>
    <row r="52" spans="1:26" ht="16.899999999999999" customHeight="1" x14ac:dyDescent="0.15">
      <c r="A52" s="25"/>
      <c r="B52" s="171" t="s">
        <v>12</v>
      </c>
      <c r="C52" s="171"/>
      <c r="D52" s="171"/>
      <c r="E52" s="171"/>
      <c r="F52" s="171"/>
      <c r="G52" s="169">
        <f>K21</f>
        <v>50</v>
      </c>
      <c r="H52" s="169"/>
      <c r="I52" s="169"/>
      <c r="J52" s="169"/>
      <c r="K52" s="169"/>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8">
      <formula>#REF!="令和3年度の応募時に提出した"</formula>
    </cfRule>
    <cfRule type="expression" dxfId="18" priority="19">
      <formula>#REF!="令和2年度の応募時に提出した"</formula>
    </cfRule>
    <cfRule type="expression" dxfId="17" priority="20">
      <formula>#REF!="令和元年度の応募時に提出した"</formula>
    </cfRule>
  </conditionalFormatting>
  <conditionalFormatting sqref="B13:B14 F13:F16 B16:B19 F18:F19 H19 K19">
    <cfRule type="expression" dxfId="16" priority="17">
      <formula>#REF!="令和4年度の応募時に提出した"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0">
      <formula>#REF!="令和3年度の応募時に提出した"</formula>
    </cfRule>
    <cfRule type="expression" dxfId="10" priority="11">
      <formula>#REF!="令和2年度の応募時に提出した"</formula>
    </cfRule>
    <cfRule type="expression" dxfId="9" priority="12">
      <formula>#REF!="令和元年度の応募時に提出した"</formula>
    </cfRule>
  </conditionalFormatting>
  <conditionalFormatting sqref="F17">
    <cfRule type="expression" dxfId="8" priority="9">
      <formula>#REF!="令和4年度の応募時に提出した"</formula>
    </cfRule>
  </conditionalFormatting>
  <conditionalFormatting sqref="H19:H20">
    <cfRule type="expression" dxfId="7" priority="14">
      <formula>#REF!="令和3年度の応募時に提出した"</formula>
    </cfRule>
    <cfRule type="expression" dxfId="6" priority="15">
      <formula>#REF!="令和2年度の応募時に提出した"</formula>
    </cfRule>
    <cfRule type="expression" dxfId="5" priority="16">
      <formula>#REF!="令和元年度の応募時に提出した"</formula>
    </cfRule>
  </conditionalFormatting>
  <conditionalFormatting sqref="H20">
    <cfRule type="expression" dxfId="4" priority="13">
      <formula>#REF!="令和4年度の応募時に提出した"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1"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B40" sqref="B40:G40"/>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H103</v>
      </c>
      <c r="B2" s="83" t="str">
        <f>①ヒアリングシートについて!F2</f>
        <v>音楽</v>
      </c>
      <c r="C2" s="83" t="str">
        <f>①ヒアリングシートについて!H2</f>
        <v>オーケストラ等</v>
      </c>
      <c r="D2" s="83" t="str">
        <f>①ヒアリングシートについて!J2</f>
        <v>A区分</v>
      </c>
      <c r="E2" s="83" t="str">
        <f>①ヒアリングシートについて!L2</f>
        <v>H</v>
      </c>
      <c r="F2" s="83" t="str">
        <f>①ヒアリングシートについて!C3</f>
        <v>岡山フィルハーモニック管弦楽団</v>
      </c>
      <c r="G2" s="83" t="str">
        <f>①ヒアリングシートについて!I3</f>
        <v>公益財団法人岡山文化芸術創造</v>
      </c>
      <c r="H2" s="83" t="str">
        <f>①ヒアリングシートについて!F13</f>
        <v>2F以上不可</v>
      </c>
      <c r="I2" s="83">
        <f>①ヒアリングシートについて!K13</f>
        <v>0</v>
      </c>
      <c r="J2" s="83">
        <f>①ヒアリングシートについて!G14</f>
        <v>15</v>
      </c>
      <c r="K2" s="83">
        <f>①ヒアリングシートについて!J14</f>
        <v>11</v>
      </c>
      <c r="L2" s="83">
        <f>①ヒアリングシートについて!G15</f>
        <v>2</v>
      </c>
      <c r="M2" s="83" t="str">
        <f>①ヒアリングシートについて!G16</f>
        <v>可</v>
      </c>
      <c r="N2" s="83" t="str">
        <f>①ヒアリングシートについて!K16</f>
        <v>不可</v>
      </c>
      <c r="O2" s="83">
        <f>①ヒアリングシートについて!G17</f>
        <v>1.2</v>
      </c>
      <c r="P2" s="83">
        <f>①ヒアリングシートについて!J17</f>
        <v>2</v>
      </c>
      <c r="Q2" s="83" t="str">
        <f>①ヒアリングシートについて!F18</f>
        <v>5割程度必要</v>
      </c>
      <c r="R2" s="83" t="str">
        <f>①ヒアリングシートについて!K18</f>
        <v>有無さえ分ればよい</v>
      </c>
      <c r="S2" s="83" t="str">
        <f>①ヒアリングシートについて!F19</f>
        <v>使わない</v>
      </c>
      <c r="T2" s="83" t="str">
        <f>①ヒアリングシートについて!K19</f>
        <v>なし</v>
      </c>
      <c r="U2" s="83" t="str">
        <f>①ヒアリングシートについて!K20</f>
        <v>要</v>
      </c>
      <c r="V2" s="83" t="str">
        <f>①ヒアリングシートについて!F21</f>
        <v>応相談</v>
      </c>
      <c r="W2" s="83">
        <f>①ヒアリングシートについて!K21</f>
        <v>50</v>
      </c>
      <c r="X2" s="83" t="str">
        <f>①ヒアリングシートについて!F22</f>
        <v>大型トラック</v>
      </c>
      <c r="Y2" s="83">
        <f>①ヒアリングシートについて!I22</f>
        <v>1</v>
      </c>
      <c r="Z2" s="83">
        <f>①ヒアリングシートについて!G23</f>
        <v>2.2999999999999998</v>
      </c>
      <c r="AA2" s="83">
        <f>①ヒアリングシートについて!J23</f>
        <v>6.6</v>
      </c>
      <c r="AB2" s="83" t="str">
        <f>①ヒアリングシートについて!F27</f>
        <v>要</v>
      </c>
      <c r="AC2" s="83" t="str">
        <f>①ヒアリングシートについて!F28</f>
        <v>搬入経路資料(間口・写真等)・校内図</v>
      </c>
      <c r="AD2" s="83" t="str">
        <f>①ヒアリングシートについて!B32</f>
        <v>楽屋としてお借りできるお部屋はありますか？
(1人部屋×1～2部屋　20～30人部屋×2部屋　10人部屋×1部屋(あれば)・いずれも飲食が可能且つ目隠しが可能なお部屋でお願いいたします。また夏季・冬季は空調のあるお部屋だとありがたいです。)</v>
      </c>
      <c r="AE2" s="83" t="str">
        <f>①ヒアリングシートについて!B33</f>
        <v>2tトラック・大型バス以外に駐車可能な普通車のおおよその台数を教えてください。</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kodomo027</cp:lastModifiedBy>
  <cp:lastPrinted>2023-11-03T09:18:30Z</cp:lastPrinted>
  <dcterms:created xsi:type="dcterms:W3CDTF">2017-09-27T00:12:11Z</dcterms:created>
  <dcterms:modified xsi:type="dcterms:W3CDTF">2023-11-08T08:27:44Z</dcterms:modified>
</cp:coreProperties>
</file>