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<sst xmlns="http://schemas.openxmlformats.org/spreadsheetml/2006/main" count="1345" uniqueCount="589">
  <si>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</si>
  <si>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</si>
  <si>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</si>
  <si>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</si>
  <si>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</si>
  <si>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</si>
  <si>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</si>
  <si>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</si>
  <si>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</si>
  <si>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</si>
  <si>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</si>
  <si>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</si>
  <si>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</si>
  <si>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</si>
  <si>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</si>
  <si>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</si>
  <si>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</si>
  <si>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</si>
  <si>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</si>
  <si>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</si>
  <si>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</si>
  <si>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</si>
  <si>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</si>
  <si>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</si>
  <si>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</si>
  <si>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</si>
  <si>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</si>
  <si>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</si>
  <si>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</si>
  <si>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</si>
  <si>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</si>
  <si>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</si>
  <si>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</si>
  <si>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</si>
  <si>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</si>
  <si>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</si>
  <si>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</si>
  <si>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</si>
  <si>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</si>
  <si>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</si>
  <si>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</si>
  <si>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</si>
  <si>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</si>
  <si>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</si>
  <si>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</si>
  <si>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</si>
  <si>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</si>
  <si>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</si>
  <si>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</si>
  <si>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</si>
  <si>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</si>
  <si>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</si>
  <si>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</si>
  <si>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</si>
  <si>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</si>
  <si>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</si>
  <si>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</si>
  <si>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</si>
  <si>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</si>
  <si>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</si>
  <si>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</si>
  <si>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</si>
  <si>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</si>
  <si>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</si>
  <si>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</si>
  <si>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</si>
  <si>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</si>
  <si>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</si>
  <si>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</si>
  <si>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</si>
  <si>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</si>
  <si>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</si>
  <si>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</si>
  <si>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</si>
  <si>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</si>
  <si>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</si>
  <si>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</si>
  <si>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</si>
  <si>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</si>
  <si>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</si>
  <si>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</si>
  <si>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</si>
  <si>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</si>
  <si>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</si>
  <si>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</si>
  <si>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</si>
  <si>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</si>
  <si>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</si>
  <si>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</si>
  <si>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</si>
  <si>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</si>
  <si>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</si>
  <si>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</si>
  <si>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</si>
  <si>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</si>
  <si>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</si>
  <si>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</si>
  <si>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</si>
  <si>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</si>
  <si>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</si>
  <si>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</si>
  <si>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</si>
  <si>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</si>
  <si>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</si>
  <si>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</si>
  <si>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</si>
  <si>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</si>
  <si>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</si>
  <si>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</si>
  <si>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</si>
  <si>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</si>
  <si>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</si>
  <si>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</si>
  <si>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</si>
  <si>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</si>
  <si>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</si>
  <si>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</si>
  <si>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</si>
  <si>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</si>
  <si>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</si>
  <si>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</si>
  <si>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</si>
  <si>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</si>
  <si>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</si>
  <si>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</si>
  <si>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</si>
  <si>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</si>
  <si>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</si>
  <si>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</si>
  <si>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</si>
  <si>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</si>
  <si>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</si>
  <si>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</si>
  <si>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</si>
  <si>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</si>
  <si>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</si>
  <si>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</si>
  <si>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</si>
  <si>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</si>
  <si>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</si>
  <si>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</si>
  <si>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</si>
  <si>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</si>
  <si>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</si>
  <si>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</si>
  <si>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</si>
  <si>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</si>
  <si>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</si>
  <si>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</si>
  <si>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</si>
  <si>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</si>
  <si>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</si>
  <si>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</si>
  <si>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</si>
  <si>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</si>
  <si>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</si>
  <si>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</si>
  <si>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</si>
  <si>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</si>
  <si>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</si>
  <si>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</si>
  <si>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</si>
  <si>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</si>
  <si>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</si>
  <si>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</si>
  <si>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</si>
  <si>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</si>
  <si>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</si>
  <si>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</si>
  <si>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</si>
  <si>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</si>
  <si>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</si>
  <si>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</si>
  <si>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</si>
  <si>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</si>
  <si>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</si>
  <si>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</si>
  <si>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</si>
  <si>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</si>
  <si>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</si>
  <si>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</si>
  <si>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</si>
  <si>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</si>
  <si>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</si>
  <si>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</si>
  <si>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</si>
  <si>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</si>
  <si>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</si>
  <si>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</si>
  <si>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</si>
  <si>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</si>
  <si>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</si>
  <si>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</si>
  <si>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</si>
  <si>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</si>
  <si>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</si>
  <si>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</si>
  <si>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</si>
  <si>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</si>
  <si>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</si>
  <si>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</si>
  <si>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</si>
  <si>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</si>
  <si>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</si>
  <si>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</si>
  <si>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</si>
  <si>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</si>
  <si>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</si>
  <si>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</si>
  <si>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</si>
  <si>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</si>
  <si>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</si>
  <si>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</si>
  <si>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</si>
  <si>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</si>
  <si>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</si>
  <si>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</si>
  <si>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</si>
  <si>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</si>
  <si>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</si>
  <si>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</si>
  <si>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</si>
  <si>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</si>
  <si>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</si>
  <si>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</si>
  <si>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</si>
  <si>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</si>
  <si>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</si>
  <si>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</si>
  <si>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</si>
  <si>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</si>
  <si>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</si>
  <si>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</si>
  <si>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</si>
  <si>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</si>
  <si>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</si>
  <si>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</si>
  <si>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</si>
  <si>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</si>
  <si>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</si>
  <si>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</si>
  <si>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</si>
  <si>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</si>
  <si>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</si>
  <si>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</si>
  <si>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</si>
  <si>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</si>
  <si>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</si>
  <si>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</si>
  <si>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</si>
  <si>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</si>
  <si>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</si>
  <si>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</si>
  <si>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</si>
  <si>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</si>
  <si>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</si>
  <si>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</si>
  <si>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</si>
  <si>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</si>
  <si>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</si>
  <si>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</si>
  <si>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</si>
  <si>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</si>
  <si>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</si>
  <si>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</si>
  <si>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</si>
  <si>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</si>
  <si>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</si>
  <si>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</si>
  <si>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</si>
  <si>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</si>
  <si>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</si>
  <si>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</si>
  <si>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</si>
  <si>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</si>
  <si>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</si>
  <si>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</si>
  <si>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</si>
  <si>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</si>
  <si>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</si>
  <si>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</si>
  <si>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</si>
  <si>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</si>
  <si>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</si>
  <si>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</si>
  <si>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</si>
  <si>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</si>
  <si>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</si>
  <si>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</si>
  <si>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</si>
  <si>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</si>
  <si>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</si>
  <si>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</si>
  <si>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</si>
  <si>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</si>
  <si>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</si>
  <si>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</si>
  <si>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</si>
  <si>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</si>
  <si>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</si>
  <si>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</si>
  <si>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</si>
  <si>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</si>
  <si>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</si>
  <si>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</si>
  <si>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</si>
  <si>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</si>
  <si>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</si>
  <si>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</si>
  <si>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</si>
  <si>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</si>
  <si>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</si>
  <si>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</si>
  <si>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</si>
  <si>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</si>
  <si>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</si>
  <si>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</si>
  <si>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</si>
  <si>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</si>
  <si>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</si>
  <si>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</si>
  <si>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</si>
  <si>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</si>
  <si>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</si>
  <si>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</si>
  <si>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</si>
  <si>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</si>
  <si>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</si>
  <si>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</si>
  <si>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</si>
  <si>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</si>
  <si>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</si>
  <si>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</si>
  <si>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</si>
  <si>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</si>
  <si>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</si>
  <si>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</si>
  <si>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</si>
  <si>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</si>
  <si>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</si>
  <si>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</si>
  <si>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</si>
  <si>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</si>
  <si>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</si>
  <si>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</si>
  <si>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</si>
  <si>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</si>
  <si>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</si>
  <si>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</si>
  <si>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</si>
  <si>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</si>
  <si>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</si>
  <si>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</si>
  <si>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</si>
  <si>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</si>
  <si>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</si>
  <si>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</si>
  <si>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</si>
  <si>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</si>
  <si>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</si>
  <si>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</si>
  <si>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</si>
  <si>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</si>
  <si>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</si>
  <si>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</si>
  <si>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</si>
  <si>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</si>
  <si>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</si>
  <si>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</si>
  <si>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</si>
  <si>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</si>
  <si>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</si>
  <si>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</si>
  <si>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</si>
  <si>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</si>
  <si>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</si>
  <si>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</si>
  <si>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</si>
  <si>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</si>
  <si>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</si>
  <si>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</si>
  <si>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</si>
  <si>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</si>
  <si>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</si>
  <si>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</si>
  <si>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</si>
  <si>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</si>
  <si>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</si>
  <si>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</si>
  <si>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</si>
  <si>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</si>
  <si>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</si>
  <si>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</si>
  <si>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</si>
  <si>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</si>
  <si>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</si>
  <si>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</si>
  <si>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</si>
  <si>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</si>
  <si>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</si>
  <si>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</si>
  <si>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</si>
  <si>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</si>
  <si>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</si>
  <si>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</si>
  <si>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</si>
  <si>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</si>
  <si>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</si>
  <si>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</si>
  <si>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</si>
  <si>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</si>
  <si>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</si>
  <si>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</si>
  <si>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</si>
  <si>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</si>
  <si>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</si>
  <si>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</si>
  <si>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</si>
  <si>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</si>
  <si>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</si>
  <si>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</si>
  <si>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</si>
  <si>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</si>
  <si>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</si>
  <si>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</si>
  <si>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</si>
  <si>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</si>
  <si>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</si>
  <si>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</si>
  <si>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</si>
  <si>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</si>
  <si>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</si>
  <si>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</si>
  <si>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</si>
  <si>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</si>
  <si>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</si>
  <si>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</si>
  <si>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</si>
  <si>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</si>
  <si>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</si>
  <si>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</si>
  <si>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</si>
  <si>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</si>
  <si>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</si>
  <si>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</si>
  <si>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</si>
  <si>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</si>
  <si>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</si>
  <si>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</si>
  <si>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</si>
  <si>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</si>
  <si>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</si>
  <si>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</si>
  <si>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</si>
  <si>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</si>
  <si>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</si>
  <si>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</si>
  <si>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</si>
  <si>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</si>
  <si>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</si>
  <si>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</si>
  <si>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</si>
  <si>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</si>
  <si>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</si>
  <si>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</si>
  <si>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</si>
  <si>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</si>
  <si>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</si>
  <si>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</si>
  <si>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</si>
  <si>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</si>
  <si>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</si>
  <si>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</si>
  <si>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</si>
  <si>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</si>
  <si>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</si>
  <si>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</si>
  <si>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</si>
  <si>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</si>
  <si>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</si>
  <si>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</si>
  <si>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</si>
  <si>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</si>
  <si>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</si>
  <si>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</si>
  <si>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</si>
  <si>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</si>
  <si>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</si>
  <si>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</si>
  <si>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</si>
  <si>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</si>
  <si>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</si>
  <si>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</si>
  <si>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</si>
  <si>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</si>
  <si>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</si>
  <si>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</si>
  <si>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</si>
  <si>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</si>
  <si>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</si>
  <si>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</si>
  <si>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</si>
  <si>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</si>
  <si>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</si>
  <si>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</si>
  <si>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</si>
  <si>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</si>
  <si>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</si>
  <si>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</si>
  <si>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</si>
  <si>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</si>
  <si>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</si>
  <si>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</si>
  <si>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</si>
  <si>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</si>
  <si>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</si>
  <si>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</si>
  <si>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</si>
  <si>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</si>
  <si>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</si>
  <si>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</si>
  <si>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</si>
  <si>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</si>
  <si>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</si>
  <si>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</si>
  <si>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</si>
  <si>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</si>
  <si>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</si>
  <si>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</si>
  <si>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</si>
  <si>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</si>
  <si>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</si>
  <si>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</si>
  <si>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</si>
  <si>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</si>
  <si>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</si>
  <si>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</si>
  <si>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</si>
  <si>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</si>
  <si>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</si>
  <si>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</si>
  <si>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</si>
  <si>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</si>
  <si>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</si>
  <si>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</si>
  <si>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</si>
  <si>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</si>
  <si>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</si>
  <si>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</si>
  <si>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</si>
  <si>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</si>
  <si>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</si>
  <si>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</si>
  <si>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</si>
  <si>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</si>
  <si>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</si>
  <si>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</si>
  <si>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</si>
  <si>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</si>
  <si>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</si>
  <si>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</si>
  <si>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</si>
  <si>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</si>
  <si>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</si>
  <si>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</si>
  <si>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</si>
  <si>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</si>
  <si>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</si>
  <si>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</si>
  <si>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</si>
  <si>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</si>
  <si>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</si>
  <si>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</si>
  <si>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</si>
  <si>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</si>
  <si>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</si>
  <si>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</si>
  <si>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</si>
  <si>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</si>
  <si>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</si>
  <si>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</si>
  <si>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</si>
  <si>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</si>
  <si>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</si>
  <si>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不要</t>
  </si>
  <si>
    <t>なくても良い</t>
  </si>
  <si>
    <t>使わない</t>
  </si>
  <si>
    <t>ハイエース</t>
  </si>
  <si>
    <t>不要</t>
    <rPh sb="0" eb="2">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</si>
</sst>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279780</xdr:colOff>
      <xdr:row>70</xdr:row>
      <xdr:rowOff>174970</xdr:rowOff>
    </xdr:from>
    <xdr:to>
      <xdr:col>10</xdr:col>
      <xdr:colOff>198922</xdr:colOff>
      <xdr:row>72</xdr:row>
      <xdr:rowOff>11195</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582728" y="18389286"/>
          <a:ext cx="4825416" cy="321461"/>
          <a:chOff x="1076477" y="14921831"/>
          <a:chExt cx="4160761" cy="338184"/>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1831"/>
            <a:ext cx="1056317" cy="33818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8</a:t>
            </a:r>
            <a:r>
              <a:rPr kumimoji="1" lang="ja-JP" altLang="en-US" sz="1100" b="1"/>
              <a:t>ｍ</a:t>
            </a:r>
          </a:p>
        </xdr:txBody>
      </xdr:sp>
    </xdr:grpSp>
    <xdr:clientData/>
  </xdr:twoCellAnchor>
  <xdr:twoCellAnchor>
    <xdr:from>
      <xdr:col>9</xdr:col>
      <xdr:colOff>292802</xdr:colOff>
      <xdr:row>63</xdr:row>
      <xdr:rowOff>152875</xdr:rowOff>
    </xdr:from>
    <xdr:to>
      <xdr:col>10</xdr:col>
      <xdr:colOff>294872</xdr:colOff>
      <xdr:row>72</xdr:row>
      <xdr:rowOff>14620</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765184" y="16668866"/>
          <a:ext cx="738910" cy="204530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6</a:t>
            </a:r>
            <a:r>
              <a:rPr kumimoji="1" lang="ja-JP" altLang="en-US" sz="1100" b="1"/>
              <a:t>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4</xdr:col>
      <xdr:colOff>539193</xdr:colOff>
      <xdr:row>59</xdr:row>
      <xdr:rowOff>35943</xdr:rowOff>
    </xdr:from>
    <xdr:to>
      <xdr:col>9</xdr:col>
      <xdr:colOff>56051</xdr:colOff>
      <xdr:row>63</xdr:row>
      <xdr:rowOff>100660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390278" y="15611415"/>
          <a:ext cx="2871575" cy="96330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431</xdr:colOff>
      <xdr:row>9</xdr:row>
      <xdr:rowOff>252876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576364</xdr:colOff>
      <xdr:row>61</xdr:row>
      <xdr:rowOff>203700</xdr:rowOff>
    </xdr:from>
    <xdr:to>
      <xdr:col>9</xdr:col>
      <xdr:colOff>44474</xdr:colOff>
      <xdr:row>63</xdr:row>
      <xdr:rowOff>24958</xdr:rowOff>
    </xdr:to>
    <xdr:grpSp>
      <xdr:nvGrpSpPr>
        <xdr:cNvPr id="4" name="グループ化 3">
          <a:extLst>
            <a:ext uri="{FF2B5EF4-FFF2-40B4-BE49-F238E27FC236}">
              <a16:creationId xmlns:a16="http://schemas.microsoft.com/office/drawing/2014/main" id="{1DA0B2CE-716A-45B4-8527-0EC1DFE37DEA}"/>
            </a:ext>
          </a:extLst>
        </xdr:cNvPr>
        <xdr:cNvGrpSpPr/>
      </xdr:nvGrpSpPr>
      <xdr:grpSpPr>
        <a:xfrm>
          <a:off x="2526293" y="16234455"/>
          <a:ext cx="2990563" cy="306494"/>
          <a:chOff x="1076477" y="14930154"/>
          <a:chExt cx="4160761" cy="321537"/>
        </a:xfrm>
      </xdr:grpSpPr>
      <xdr:cxnSp macro="">
        <xdr:nvCxnSpPr>
          <xdr:cNvPr id="5" name="直線矢印コネクタ 4">
            <a:extLst>
              <a:ext uri="{FF2B5EF4-FFF2-40B4-BE49-F238E27FC236}">
                <a16:creationId xmlns:a16="http://schemas.microsoft.com/office/drawing/2014/main" id="{BDF7343A-EA4F-AF29-6DE5-AB516FE83416}"/>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a:extLst>
              <a:ext uri="{FF2B5EF4-FFF2-40B4-BE49-F238E27FC236}">
                <a16:creationId xmlns:a16="http://schemas.microsoft.com/office/drawing/2014/main" id="{3DDBEB9F-AB4B-2163-CE31-2AB4AEB34664}"/>
              </a:ext>
            </a:extLst>
          </xdr:cNvPr>
          <xdr:cNvSpPr txBox="1"/>
        </xdr:nvSpPr>
        <xdr:spPr>
          <a:xfrm>
            <a:off x="2793999" y="14930154"/>
            <a:ext cx="1056317" cy="32153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4</a:t>
            </a:r>
            <a:endParaRPr kumimoji="1" lang="ja-JP" altLang="en-US" sz="1100" b="1"/>
          </a:p>
        </xdr:txBody>
      </xdr:sp>
    </xdr:grpSp>
    <xdr:clientData/>
  </xdr:twoCellAnchor>
  <xdr:twoCellAnchor>
    <xdr:from>
      <xdr:col>8</xdr:col>
      <xdr:colOff>499757</xdr:colOff>
      <xdr:row>59</xdr:row>
      <xdr:rowOff>41934</xdr:rowOff>
    </xdr:from>
    <xdr:to>
      <xdr:col>9</xdr:col>
      <xdr:colOff>584425</xdr:colOff>
      <xdr:row>63</xdr:row>
      <xdr:rowOff>119698</xdr:rowOff>
    </xdr:to>
    <xdr:grpSp>
      <xdr:nvGrpSpPr>
        <xdr:cNvPr id="9" name="グループ化 8">
          <a:extLst>
            <a:ext uri="{FF2B5EF4-FFF2-40B4-BE49-F238E27FC236}">
              <a16:creationId xmlns:a16="http://schemas.microsoft.com/office/drawing/2014/main" id="{3AC35BAD-6CBF-4808-875E-4EA69C1D0B23}"/>
            </a:ext>
          </a:extLst>
        </xdr:cNvPr>
        <xdr:cNvGrpSpPr/>
      </xdr:nvGrpSpPr>
      <xdr:grpSpPr>
        <a:xfrm>
          <a:off x="5325158" y="15623396"/>
          <a:ext cx="731649" cy="1012293"/>
          <a:chOff x="5321905" y="13014477"/>
          <a:chExt cx="677334" cy="1439333"/>
        </a:xfrm>
      </xdr:grpSpPr>
      <xdr:cxnSp macro="">
        <xdr:nvCxnSpPr>
          <xdr:cNvPr id="11" name="直線矢印コネクタ 10">
            <a:extLst>
              <a:ext uri="{FF2B5EF4-FFF2-40B4-BE49-F238E27FC236}">
                <a16:creationId xmlns:a16="http://schemas.microsoft.com/office/drawing/2014/main" id="{1E64C37F-E347-8552-659E-22F8F28740CB}"/>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 name="テキスト ボックス 11">
            <a:extLst>
              <a:ext uri="{FF2B5EF4-FFF2-40B4-BE49-F238E27FC236}">
                <a16:creationId xmlns:a16="http://schemas.microsoft.com/office/drawing/2014/main" id="{015CF98E-D78E-EB2D-E5D0-FEBD6DB8F1EB}"/>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2</a:t>
            </a:r>
            <a:r>
              <a:rPr kumimoji="1" lang="ja-JP" altLang="en-US" sz="1100" b="1"/>
              <a:t>ｍ</a:t>
            </a:r>
          </a:p>
        </xdr:txBody>
      </xdr:sp>
    </xdr:grpSp>
    <xdr:clientData/>
  </xdr:twoCellAnchor>
  <xdr:twoCellAnchor>
    <xdr:from>
      <xdr:col>10</xdr:col>
      <xdr:colOff>274297</xdr:colOff>
      <xdr:row>69</xdr:row>
      <xdr:rowOff>75697</xdr:rowOff>
    </xdr:from>
    <xdr:to>
      <xdr:col>11</xdr:col>
      <xdr:colOff>103111</xdr:colOff>
      <xdr:row>72</xdr:row>
      <xdr:rowOff>99300</xdr:rowOff>
    </xdr:to>
    <xdr:sp macro="" textlink="">
      <xdr:nvSpPr>
        <xdr:cNvPr id="14" name="楕円 13">
          <a:extLst>
            <a:ext uri="{FF2B5EF4-FFF2-40B4-BE49-F238E27FC236}">
              <a16:creationId xmlns:a16="http://schemas.microsoft.com/office/drawing/2014/main" id="{E7356AEE-ECBD-42A7-9E7A-CAAB61587D51}"/>
            </a:ext>
          </a:extLst>
        </xdr:cNvPr>
        <xdr:cNvSpPr/>
      </xdr:nvSpPr>
      <xdr:spPr>
        <a:xfrm>
          <a:off x="6180995" y="17879659"/>
          <a:ext cx="445842" cy="68855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機材</a:t>
          </a:r>
          <a:endParaRPr kumimoji="1" lang="en-US" altLang="ja-JP" sz="1100">
            <a:solidFill>
              <a:sysClr val="windowText" lastClr="000000"/>
            </a:solidFill>
          </a:endParaRPr>
        </a:p>
      </xdr:txBody>
    </xdr:sp>
    <xdr:clientData/>
  </xdr:twoCellAnchor>
  <xdr:twoCellAnchor>
    <xdr:from>
      <xdr:col>2</xdr:col>
      <xdr:colOff>117273</xdr:colOff>
      <xdr:row>69</xdr:row>
      <xdr:rowOff>69706</xdr:rowOff>
    </xdr:from>
    <xdr:to>
      <xdr:col>3</xdr:col>
      <xdr:colOff>221652</xdr:colOff>
      <xdr:row>72</xdr:row>
      <xdr:rowOff>94579</xdr:rowOff>
    </xdr:to>
    <xdr:sp macro="" textlink="">
      <xdr:nvSpPr>
        <xdr:cNvPr id="18" name="楕円 17">
          <a:extLst>
            <a:ext uri="{FF2B5EF4-FFF2-40B4-BE49-F238E27FC236}">
              <a16:creationId xmlns:a16="http://schemas.microsoft.com/office/drawing/2014/main" id="{9950D3A4-242B-43B6-B992-9D3C3C2DBDD2}"/>
            </a:ext>
          </a:extLst>
        </xdr:cNvPr>
        <xdr:cNvSpPr/>
      </xdr:nvSpPr>
      <xdr:spPr>
        <a:xfrm>
          <a:off x="1009867" y="17873668"/>
          <a:ext cx="445842" cy="68982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機材</a:t>
          </a:r>
          <a:endParaRPr kumimoji="1" lang="en-US" altLang="ja-JP" sz="1100">
            <a:solidFill>
              <a:sysClr val="windowText" lastClr="000000"/>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E7" sqref="E7:K7"/>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L77" sqref="L77"/>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212</v>
      </c>
      <c r="D2" s="111"/>
      <c r="E2" s="33" t="s">
        <v>5</v>
      </c>
      <c r="F2" s="35" t="str">
        <f>VLOOKUP($C$2,'R6_制作団体一覧'!A:H,2,FALSE)</f>
        <v>伝統芸能</v>
      </c>
      <c r="G2" s="32" t="s">
        <v>2</v>
      </c>
      <c r="H2" s="36" t="str">
        <f>VLOOKUP($C$2,'R6_制作団体一覧'!A:H,3,FALSE)</f>
        <v>邦楽</v>
      </c>
      <c r="I2" s="33" t="s">
        <v>20</v>
      </c>
      <c r="J2" s="35" t="str">
        <f>VLOOKUP($C$2,'R6_制作団体一覧'!A:H,5,FALSE)</f>
        <v>A区分</v>
      </c>
      <c r="K2" s="33" t="s">
        <v>3</v>
      </c>
      <c r="L2" s="35" t="str">
        <f>VLOOKUP($C$2,'R6_制作団体一覧'!A:H,6,FALSE)</f>
        <v>G</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オーラJ</v>
      </c>
      <c r="D3" s="108"/>
      <c r="E3" s="108"/>
      <c r="F3" s="108"/>
      <c r="G3" s="108"/>
      <c r="H3" s="33" t="s">
        <v>4</v>
      </c>
      <c r="I3" s="109" t="str">
        <f>VLOOKUP($C$2,'R6_制作団体一覧'!A:H,7,FALSE)</f>
        <v>オーラJ</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v>30</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8</v>
      </c>
      <c r="H14" s="62" t="s">
        <v>43</v>
      </c>
      <c r="I14" s="63" t="s">
        <v>45</v>
      </c>
      <c r="J14" s="64">
        <v>8</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v>0</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583</v>
      </c>
      <c r="H16" s="128"/>
      <c r="I16" s="129" t="s">
        <v>49</v>
      </c>
      <c r="J16" s="130"/>
      <c r="K16" s="131" t="s">
        <v>583</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1</v>
      </c>
      <c r="H17" s="62" t="s">
        <v>43</v>
      </c>
      <c r="I17" s="60" t="s">
        <v>46</v>
      </c>
      <c r="J17" s="61">
        <v>1.8</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584</v>
      </c>
      <c r="G18" s="153"/>
      <c r="H18" s="137" t="s">
        <v>55</v>
      </c>
      <c r="I18" s="138"/>
      <c r="J18" s="138"/>
      <c r="K18" s="140" t="s">
        <v>585</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586</v>
      </c>
      <c r="G19" s="150"/>
      <c r="H19" s="144" t="s">
        <v>53</v>
      </c>
      <c r="I19" s="145"/>
      <c r="J19" s="145"/>
      <c r="K19" s="153"/>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t="s">
        <v>584</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588</v>
      </c>
      <c r="G21" s="141"/>
      <c r="H21" s="142" t="s">
        <v>59</v>
      </c>
      <c r="I21" s="143"/>
      <c r="J21" s="143"/>
      <c r="K21" s="58"/>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4" t="s">
        <v>587</v>
      </c>
      <c r="G22" s="165"/>
      <c r="H22" s="55" t="s">
        <v>62</v>
      </c>
      <c r="I22" s="56">
        <v>2</v>
      </c>
      <c r="J22" s="57" t="s">
        <v>63</v>
      </c>
      <c r="K22" s="138"/>
      <c r="L22" s="160"/>
      <c r="M22" s="30"/>
      <c r="N22" s="54"/>
      <c r="O22" s="54"/>
      <c r="P22" s="54"/>
      <c r="Q22" s="54"/>
      <c r="R22" s="54"/>
      <c r="S22" s="54"/>
      <c r="T22" s="54"/>
      <c r="U22" s="54"/>
      <c r="V22" s="54"/>
      <c r="W22" s="54"/>
      <c r="X22" s="54"/>
      <c r="Y22" s="54"/>
      <c r="Z22" s="54"/>
      <c r="AA22" s="54"/>
    </row>
    <row r="23" spans="1:27" ht="25.15" customHeight="1" x14ac:dyDescent="0.15">
      <c r="A23" s="29"/>
      <c r="B23" s="161" t="s">
        <v>65</v>
      </c>
      <c r="C23" s="162"/>
      <c r="D23" s="162"/>
      <c r="E23" s="163"/>
      <c r="F23" s="72" t="s">
        <v>60</v>
      </c>
      <c r="G23" s="73">
        <v>2</v>
      </c>
      <c r="H23" s="74" t="s">
        <v>43</v>
      </c>
      <c r="I23" s="75" t="s">
        <v>61</v>
      </c>
      <c r="J23" s="73">
        <v>5</v>
      </c>
      <c r="K23" s="158" t="s">
        <v>43</v>
      </c>
      <c r="L23" s="159"/>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8" t="s">
        <v>116</v>
      </c>
      <c r="C26" s="168"/>
      <c r="D26" s="168"/>
      <c r="E26" s="168"/>
      <c r="F26" s="168"/>
      <c r="G26" s="168"/>
      <c r="H26" s="168"/>
      <c r="I26" s="168"/>
      <c r="J26" s="168"/>
      <c r="K26" s="168"/>
      <c r="L26" s="168"/>
      <c r="M26" s="28"/>
      <c r="N26" s="54"/>
      <c r="O26" s="54"/>
      <c r="P26" s="54"/>
      <c r="Q26" s="54"/>
      <c r="R26" s="54"/>
      <c r="S26" s="54"/>
      <c r="T26" s="54"/>
      <c r="U26" s="54"/>
      <c r="V26" s="54"/>
      <c r="W26" s="54"/>
      <c r="X26" s="54"/>
      <c r="Y26" s="54"/>
      <c r="Z26" s="54"/>
      <c r="AA26" s="54"/>
    </row>
    <row r="27" spans="1:27" ht="18.75" customHeight="1" x14ac:dyDescent="0.15">
      <c r="A27" s="27"/>
      <c r="B27" s="169" t="s">
        <v>114</v>
      </c>
      <c r="C27" s="169"/>
      <c r="D27" s="169"/>
      <c r="E27" s="169"/>
      <c r="F27" s="170" t="s">
        <v>584</v>
      </c>
      <c r="G27" s="170"/>
      <c r="H27" s="170"/>
      <c r="I27" s="170"/>
      <c r="J27" s="170"/>
      <c r="K27" s="170"/>
      <c r="L27" s="170"/>
      <c r="M27" s="27"/>
      <c r="N27" s="54"/>
      <c r="O27" s="54"/>
      <c r="P27" s="54"/>
      <c r="Q27" s="54"/>
      <c r="R27" s="54"/>
      <c r="S27" s="54"/>
      <c r="T27" s="54"/>
      <c r="U27" s="54"/>
      <c r="V27" s="54"/>
      <c r="W27" s="54"/>
      <c r="X27" s="54"/>
      <c r="Y27" s="54"/>
      <c r="Z27" s="54"/>
      <c r="AA27" s="54"/>
    </row>
    <row r="28" spans="1:27" ht="18.75" customHeight="1" x14ac:dyDescent="0.15">
      <c r="A28" s="27"/>
      <c r="B28" s="166" t="s">
        <v>115</v>
      </c>
      <c r="C28" s="166"/>
      <c r="D28" s="166"/>
      <c r="E28" s="166"/>
      <c r="F28" s="167"/>
      <c r="G28" s="167"/>
      <c r="H28" s="167"/>
      <c r="I28" s="167"/>
      <c r="J28" s="167"/>
      <c r="K28" s="167"/>
      <c r="L28" s="167"/>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5"/>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5"/>
      <c r="C34" s="155"/>
      <c r="D34" s="155"/>
      <c r="E34" s="155"/>
      <c r="F34" s="155"/>
      <c r="G34" s="155"/>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5"/>
      <c r="C35" s="155"/>
      <c r="D35" s="155"/>
      <c r="E35" s="155"/>
      <c r="F35" s="155"/>
      <c r="G35" s="155"/>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5"/>
      <c r="C36" s="155"/>
      <c r="D36" s="155"/>
      <c r="E36" s="155"/>
      <c r="F36" s="155"/>
      <c r="G36" s="155"/>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5"/>
      <c r="C37" s="155"/>
      <c r="D37" s="155"/>
      <c r="E37" s="155"/>
      <c r="F37" s="155"/>
      <c r="G37" s="155"/>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5"/>
      <c r="C38" s="155"/>
      <c r="D38" s="155"/>
      <c r="E38" s="155"/>
      <c r="F38" s="155"/>
      <c r="G38" s="155"/>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5"/>
      <c r="C39" s="155"/>
      <c r="D39" s="155"/>
      <c r="E39" s="155"/>
      <c r="F39" s="155"/>
      <c r="G39" s="155"/>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5"/>
      <c r="C40" s="155"/>
      <c r="D40" s="155"/>
      <c r="E40" s="155"/>
      <c r="F40" s="155"/>
      <c r="G40" s="155"/>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5"/>
      <c r="C41" s="155"/>
      <c r="D41" s="155"/>
      <c r="E41" s="155"/>
      <c r="F41" s="155"/>
      <c r="G41" s="155"/>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1</v>
      </c>
      <c r="H50" s="106"/>
      <c r="I50" s="26" t="s">
        <v>7</v>
      </c>
      <c r="J50" s="105">
        <f>J17</f>
        <v>1.8</v>
      </c>
      <c r="K50" s="106"/>
      <c r="L50" s="25"/>
      <c r="M50" s="25"/>
      <c r="N50" s="39"/>
      <c r="X50" s="39"/>
      <c r="Y50" s="39"/>
      <c r="Z50" s="39"/>
    </row>
    <row r="51" spans="1:26" ht="16.899999999999999" customHeight="1" x14ac:dyDescent="0.15">
      <c r="A51" s="25"/>
      <c r="B51" s="103" t="s">
        <v>8</v>
      </c>
      <c r="C51" s="103"/>
      <c r="D51" s="103"/>
      <c r="E51" s="103"/>
      <c r="F51" s="103"/>
      <c r="G51" s="101" t="str">
        <f>F21</f>
        <v>不要</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G102</v>
      </c>
      <c r="B2" s="83" t="str">
        <f>①ヒアリングシートについて!F2</f>
        <v>伝統芸能</v>
      </c>
      <c r="C2" s="83" t="str">
        <f>①ヒアリングシートについて!H2</f>
        <v>邦楽</v>
      </c>
      <c r="D2" s="83" t="str">
        <f>①ヒアリングシートについて!J2</f>
        <v>A区分</v>
      </c>
      <c r="E2" s="83" t="str">
        <f>①ヒアリングシートについて!L2</f>
        <v>G</v>
      </c>
      <c r="F2" s="83" t="str">
        <f>①ヒアリングシートについて!C3</f>
        <v>オーラJ</v>
      </c>
      <c r="G2" s="83" t="str">
        <f>①ヒアリングシートについて!I3</f>
        <v>オーラJ</v>
      </c>
      <c r="H2" s="83" t="str">
        <f>①ヒアリングシートについて!F13</f>
        <v>制限なし</v>
      </c>
      <c r="I2" s="83">
        <f>①ヒアリングシートについて!K13</f>
        <v>30</v>
      </c>
      <c r="J2" s="83">
        <f>①ヒアリングシートについて!G14</f>
        <v>8</v>
      </c>
      <c r="K2" s="83">
        <f>①ヒアリングシートについて!J14</f>
        <v>8</v>
      </c>
      <c r="L2" s="83">
        <f>①ヒアリングシートについて!G15</f>
        <v>0</v>
      </c>
      <c r="M2" s="83" t="str">
        <f>①ヒアリングシートについて!G16</f>
        <v>可</v>
      </c>
      <c r="N2" s="83" t="str">
        <f>①ヒアリングシートについて!K16</f>
        <v>可</v>
      </c>
      <c r="O2" s="83">
        <f>①ヒアリングシートについて!G17</f>
        <v>1</v>
      </c>
      <c r="P2" s="83">
        <f>①ヒアリングシートについて!J17</f>
        <v>1.8</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不要</v>
      </c>
      <c r="V2" s="83" t="str">
        <f>①ヒアリングシートについて!F21</f>
        <v>不要</v>
      </c>
      <c r="W2" s="83">
        <f>①ヒアリングシートについて!K21</f>
        <v>0</v>
      </c>
      <c r="X2" s="83" t="str">
        <f>①ヒアリングシートについて!F22</f>
        <v>ハイエース</v>
      </c>
      <c r="Y2" s="83">
        <f>①ヒアリングシートについて!I22</f>
        <v>2</v>
      </c>
      <c r="Z2" s="83">
        <f>①ヒアリングシートについて!G23</f>
        <v>2</v>
      </c>
      <c r="AA2" s="83">
        <f>①ヒアリングシートについて!J23</f>
        <v>5</v>
      </c>
      <c r="AB2" s="83" t="str">
        <f>①ヒアリングシートについて!F27</f>
        <v>不要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2023-11-09T01:04:28Z</dcterms:modified>
</cp:coreProperties>
</file>