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<sst xmlns="http://schemas.openxmlformats.org/spreadsheetml/2006/main" count="1350" uniqueCount="597">
  <si>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</si>
  <si>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</si>
  <si>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</si>
  <si>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</si>
  <si>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</si>
  <si>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</si>
  <si>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</si>
  <si>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</si>
  <si>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</si>
  <si>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</si>
  <si>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</si>
  <si>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</si>
  <si>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</si>
  <si>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</si>
  <si>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</si>
  <si>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</si>
  <si>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</si>
  <si>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</si>
  <si>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</si>
  <si>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</si>
  <si>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</si>
  <si>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</si>
  <si>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</si>
  <si>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</si>
  <si>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</si>
  <si>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</si>
  <si>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</si>
  <si>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</si>
  <si>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</si>
  <si>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</si>
  <si>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</si>
  <si>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</si>
  <si>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</si>
  <si>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</si>
  <si>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</si>
  <si>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</si>
  <si>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</si>
  <si>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</si>
  <si>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</si>
  <si>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</si>
  <si>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</si>
  <si>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</si>
  <si>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</si>
  <si>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</si>
  <si>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</si>
  <si>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</si>
  <si>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</si>
  <si>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</si>
  <si>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</si>
  <si>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</si>
  <si>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</si>
  <si>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</si>
  <si>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</si>
  <si>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</si>
  <si>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</si>
  <si>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</si>
  <si>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</si>
  <si>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</si>
  <si>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</si>
  <si>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</si>
  <si>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</si>
  <si>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</si>
  <si>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</si>
  <si>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</si>
  <si>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</si>
  <si>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</si>
  <si>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</si>
  <si>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</si>
  <si>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</si>
  <si>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</si>
  <si>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</si>
  <si>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</si>
  <si>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</si>
  <si>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</si>
  <si>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</si>
  <si>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</si>
  <si>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</si>
  <si>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</si>
  <si>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</si>
  <si>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</si>
  <si>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</si>
  <si>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</si>
  <si>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</si>
  <si>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</si>
  <si>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</si>
  <si>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</si>
  <si>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</si>
  <si>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</si>
  <si>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</si>
  <si>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</si>
  <si>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</si>
  <si>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</si>
  <si>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</si>
  <si>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</si>
  <si>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</si>
  <si>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</si>
  <si>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</si>
  <si>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</si>
  <si>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</si>
  <si>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</si>
  <si>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</si>
  <si>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</si>
  <si>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</si>
  <si>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</si>
  <si>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</si>
  <si>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</si>
  <si>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</si>
  <si>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</si>
  <si>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</si>
  <si>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</si>
  <si>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</si>
  <si>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</si>
  <si>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</si>
  <si>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</si>
  <si>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</si>
  <si>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</si>
  <si>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</si>
  <si>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</si>
  <si>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</si>
  <si>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</si>
  <si>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</si>
  <si>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</si>
  <si>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</si>
  <si>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</si>
  <si>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</si>
  <si>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</si>
  <si>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</si>
  <si>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</si>
  <si>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</si>
  <si>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</si>
  <si>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</si>
  <si>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</si>
  <si>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</si>
  <si>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</si>
  <si>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</si>
  <si>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</si>
  <si>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</si>
  <si>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</si>
  <si>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</si>
  <si>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</si>
  <si>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</si>
  <si>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</si>
  <si>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</si>
  <si>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</si>
  <si>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</si>
  <si>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</si>
  <si>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</si>
  <si>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</si>
  <si>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</si>
  <si>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</si>
  <si>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</si>
  <si>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</si>
  <si>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</si>
  <si>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</si>
  <si>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</si>
  <si>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</si>
  <si>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</si>
  <si>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</si>
  <si>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</si>
  <si>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</si>
  <si>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</si>
  <si>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</si>
  <si>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</si>
  <si>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</si>
  <si>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</si>
  <si>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</si>
  <si>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</si>
  <si>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</si>
  <si>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</si>
  <si>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</si>
  <si>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</si>
  <si>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</si>
  <si>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</si>
  <si>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</si>
  <si>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</si>
  <si>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</si>
  <si>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</si>
  <si>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</si>
  <si>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</si>
  <si>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</si>
  <si>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</si>
  <si>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</si>
  <si>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</si>
  <si>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</si>
  <si>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</si>
  <si>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</si>
  <si>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</si>
  <si>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</si>
  <si>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</si>
  <si>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</si>
  <si>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</si>
  <si>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</si>
  <si>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</si>
  <si>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</si>
  <si>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</si>
  <si>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</si>
  <si>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</si>
  <si>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</si>
  <si>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</si>
  <si>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</si>
  <si>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</si>
  <si>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</si>
  <si>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</si>
  <si>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</si>
  <si>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</si>
  <si>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</si>
  <si>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</si>
  <si>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</si>
  <si>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</si>
  <si>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</si>
  <si>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</si>
  <si>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</si>
  <si>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</si>
  <si>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</si>
  <si>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</si>
  <si>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</si>
  <si>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</si>
  <si>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</si>
  <si>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</si>
  <si>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</si>
  <si>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</si>
  <si>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</si>
  <si>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</si>
  <si>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</si>
  <si>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</si>
  <si>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</si>
  <si>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</si>
  <si>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</si>
  <si>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</si>
  <si>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</si>
  <si>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</si>
  <si>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</si>
  <si>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</si>
  <si>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</si>
  <si>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</si>
  <si>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</si>
  <si>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</si>
  <si>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</si>
  <si>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</si>
  <si>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</si>
  <si>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</si>
  <si>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</si>
  <si>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</si>
  <si>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</si>
  <si>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</si>
  <si>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</si>
  <si>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</si>
  <si>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</si>
  <si>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</si>
  <si>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</si>
  <si>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</si>
  <si>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</si>
  <si>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</si>
  <si>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</si>
  <si>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</si>
  <si>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</si>
  <si>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</si>
  <si>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</si>
  <si>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</si>
  <si>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</si>
  <si>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</si>
  <si>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</si>
  <si>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</si>
  <si>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</si>
  <si>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</si>
  <si>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</si>
  <si>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</si>
  <si>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</si>
  <si>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</si>
  <si>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</si>
  <si>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</si>
  <si>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</si>
  <si>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</si>
  <si>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</si>
  <si>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</si>
  <si>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</si>
  <si>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</si>
  <si>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</si>
  <si>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</si>
  <si>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</si>
  <si>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</si>
  <si>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</si>
  <si>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</si>
  <si>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</si>
  <si>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</si>
  <si>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</si>
  <si>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</si>
  <si>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</si>
  <si>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</si>
  <si>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</si>
  <si>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</si>
  <si>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</si>
  <si>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</si>
  <si>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</si>
  <si>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</si>
  <si>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</si>
  <si>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</si>
  <si>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</si>
  <si>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</si>
  <si>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</si>
  <si>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</si>
  <si>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</si>
  <si>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</si>
  <si>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</si>
  <si>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</si>
  <si>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</si>
  <si>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</si>
  <si>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</si>
  <si>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</si>
  <si>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</si>
  <si>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</si>
  <si>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</si>
  <si>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</si>
  <si>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</si>
  <si>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</si>
  <si>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</si>
  <si>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</si>
  <si>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</si>
  <si>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</si>
  <si>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</si>
  <si>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</si>
  <si>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</si>
  <si>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</si>
  <si>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</si>
  <si>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</si>
  <si>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</si>
  <si>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</si>
  <si>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</si>
  <si>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</si>
  <si>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</si>
  <si>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</si>
  <si>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</si>
  <si>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</si>
  <si>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</si>
  <si>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</si>
  <si>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</si>
  <si>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</si>
  <si>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</si>
  <si>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</si>
  <si>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</si>
  <si>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</si>
  <si>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</si>
  <si>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</si>
  <si>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</si>
  <si>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</si>
  <si>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</si>
  <si>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</si>
  <si>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</si>
  <si>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</si>
  <si>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</si>
  <si>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</si>
  <si>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</si>
  <si>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</si>
  <si>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</si>
  <si>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</si>
  <si>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</si>
  <si>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</si>
  <si>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</si>
  <si>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</si>
  <si>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</si>
  <si>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</si>
  <si>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</si>
  <si>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</si>
  <si>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</si>
  <si>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</si>
  <si>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</si>
  <si>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</si>
  <si>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</si>
  <si>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</si>
  <si>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</si>
  <si>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</si>
  <si>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</si>
  <si>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</si>
  <si>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</si>
  <si>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</si>
  <si>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</si>
  <si>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</si>
  <si>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</si>
  <si>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</si>
  <si>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</si>
  <si>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</si>
  <si>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</si>
  <si>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</si>
  <si>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</si>
  <si>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</si>
  <si>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</si>
  <si>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</si>
  <si>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</si>
  <si>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</si>
  <si>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</si>
  <si>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</si>
  <si>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</si>
  <si>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</si>
  <si>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</si>
  <si>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</si>
  <si>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</si>
  <si>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</si>
  <si>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</si>
  <si>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</si>
  <si>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</si>
  <si>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</si>
  <si>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</si>
  <si>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</si>
  <si>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</si>
  <si>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</si>
  <si>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</si>
  <si>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</si>
  <si>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</si>
  <si>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</si>
  <si>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</si>
  <si>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</si>
  <si>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</si>
  <si>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</si>
  <si>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</si>
  <si>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</si>
  <si>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</si>
  <si>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</si>
  <si>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</si>
  <si>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</si>
  <si>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</si>
  <si>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</si>
  <si>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</si>
  <si>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</si>
  <si>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</si>
  <si>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</si>
  <si>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</si>
  <si>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</si>
  <si>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</si>
  <si>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</si>
  <si>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</si>
  <si>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</si>
  <si>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</si>
  <si>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</si>
  <si>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</si>
  <si>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</si>
  <si>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</si>
  <si>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</si>
  <si>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</si>
  <si>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</si>
  <si>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</si>
  <si>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</si>
  <si>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</si>
  <si>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</si>
  <si>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</si>
  <si>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</si>
  <si>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</si>
  <si>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</si>
  <si>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</si>
  <si>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</si>
  <si>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</si>
  <si>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</si>
  <si>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</si>
  <si>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</si>
  <si>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</si>
  <si>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</si>
  <si>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</si>
  <si>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</si>
  <si>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</si>
  <si>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</si>
  <si>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</si>
  <si>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</si>
  <si>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</si>
  <si>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</si>
  <si>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</si>
  <si>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</si>
  <si>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</si>
  <si>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</si>
  <si>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</si>
  <si>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</si>
  <si>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</si>
  <si>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</si>
  <si>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</si>
  <si>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</si>
  <si>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</si>
  <si>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</si>
  <si>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</si>
  <si>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</si>
  <si>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</si>
  <si>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</si>
  <si>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</si>
  <si>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</si>
  <si>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</si>
  <si>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</si>
  <si>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</si>
  <si>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</si>
  <si>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</si>
  <si>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</si>
  <si>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</si>
  <si>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</si>
  <si>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</si>
  <si>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</si>
  <si>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</si>
  <si>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</si>
  <si>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</si>
  <si>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</si>
  <si>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</si>
  <si>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</si>
  <si>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</si>
  <si>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</si>
  <si>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</si>
  <si>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</si>
  <si>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</si>
  <si>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</si>
  <si>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</si>
  <si>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</si>
  <si>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</si>
  <si>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</si>
  <si>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</si>
  <si>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</si>
  <si>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</si>
  <si>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</si>
  <si>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</si>
  <si>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</si>
  <si>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</si>
  <si>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</si>
  <si>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</si>
  <si>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</si>
  <si>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</si>
  <si>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</si>
  <si>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</si>
  <si>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</si>
  <si>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</si>
  <si>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</si>
  <si>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</si>
  <si>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</si>
  <si>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</si>
  <si>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</si>
  <si>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</si>
  <si>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</si>
  <si>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</si>
  <si>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</si>
  <si>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</si>
  <si>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</si>
  <si>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</si>
  <si>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</si>
  <si>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</si>
  <si>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</si>
  <si>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</si>
  <si>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</si>
  <si>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</si>
  <si>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</si>
  <si>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</si>
  <si>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</si>
  <si>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</si>
  <si>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</si>
  <si>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</si>
  <si>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</si>
  <si>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</si>
  <si>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</si>
  <si>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</si>
  <si>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</si>
  <si>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</si>
  <si>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</si>
  <si>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</si>
  <si>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</si>
  <si>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</si>
  <si>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</si>
  <si>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</si>
  <si>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</si>
  <si>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</si>
  <si>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</si>
  <si>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</si>
  <si>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</si>
  <si>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</si>
  <si>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</si>
  <si>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</si>
  <si>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</si>
  <si>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</si>
  <si>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</si>
  <si>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</si>
  <si>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</si>
  <si>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</si>
  <si>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</si>
  <si>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</si>
  <si>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</si>
  <si>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</si>
  <si>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</si>
  <si>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</si>
  <si>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</si>
  <si>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</si>
  <si>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</si>
  <si>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</si>
  <si>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</si>
  <si>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不要</t>
  </si>
  <si>
    <t>不要</t>
    <rPh sb="0" eb="2">
      <t>フヨウ</t>
    </rPh>
    <phoneticPr fontId="1"/>
  </si>
  <si>
    <t>可</t>
  </si>
  <si>
    <t>不可</t>
  </si>
  <si>
    <t>フロア設置の為
制限無し</t>
    <rPh sb="3" eb="5">
      <t>セッチ</t>
    </rPh>
    <rPh sb="6" eb="7">
      <t>タメ</t>
    </rPh>
    <rPh sb="8" eb="11">
      <t>セイゲンナ</t>
    </rPh>
    <phoneticPr fontId="1"/>
  </si>
  <si>
    <t>7割程度必要</t>
  </si>
  <si>
    <t>有無さえ分ればよい</t>
  </si>
  <si>
    <t>なし</t>
  </si>
  <si>
    <t>使わない</t>
  </si>
  <si>
    <t>応相談</t>
  </si>
  <si>
    <t>停車位置から遮蔽物無しで搬入できるなら応相談</t>
    <phoneticPr fontId="1"/>
  </si>
  <si>
    <t>大型トラック</t>
  </si>
  <si>
    <t>要</t>
  </si>
  <si>
    <t>周辺道路は搬入車両は通行可能でしょうか？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</si>
</sst>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0" xfId="0" applyFont="1" applyFill="1" applyAlignment="1">
      <alignment vertical="center" wrapText="1"/>
    </xf>
    <xf numFmtId="0" fontId="36" fillId="5" borderId="9" xfId="0" applyFont="1" applyFill="1" applyBorder="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421044</xdr:colOff>
      <xdr:row>64</xdr:row>
      <xdr:rowOff>49067</xdr:rowOff>
    </xdr:from>
    <xdr:to>
      <xdr:col>10</xdr:col>
      <xdr:colOff>348472</xdr:colOff>
      <xdr:row>73</xdr:row>
      <xdr:rowOff>24876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9987" y="16805878"/>
          <a:ext cx="4348466" cy="19814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381000</xdr:colOff>
      <xdr:row>73</xdr:row>
      <xdr:rowOff>64922</xdr:rowOff>
    </xdr:from>
    <xdr:to>
      <xdr:col>11</xdr:col>
      <xdr:colOff>567906</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641590" y="19007092"/>
          <a:ext cx="6782519"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20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93</xdr:row>
      <xdr:rowOff>424132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739957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25</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519146</xdr:colOff>
      <xdr:row>60</xdr:row>
      <xdr:rowOff>131585</xdr:rowOff>
    </xdr:from>
    <xdr:to>
      <xdr:col>3</xdr:col>
      <xdr:colOff>480390</xdr:colOff>
      <xdr:row>62</xdr:row>
      <xdr:rowOff>188470</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49184" y="15989811"/>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208346</xdr:colOff>
      <xdr:row>59</xdr:row>
      <xdr:rowOff>19879</xdr:rowOff>
    </xdr:from>
    <xdr:to>
      <xdr:col>15</xdr:col>
      <xdr:colOff>125520</xdr:colOff>
      <xdr:row>62</xdr:row>
      <xdr:rowOff>29256</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7325138" y="15648068"/>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3" zoomScale="85" zoomScaleNormal="85" zoomScaleSheetLayoutView="85" workbookViewId="0">
      <selection activeCell="A6" sqref="A6:K6"/>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8" t="s">
        <v>576</v>
      </c>
      <c r="B6" s="98"/>
      <c r="C6" s="98"/>
      <c r="D6" s="98"/>
      <c r="E6" s="98"/>
      <c r="F6" s="98"/>
      <c r="G6" s="98"/>
      <c r="H6" s="98"/>
      <c r="I6" s="98"/>
      <c r="J6" s="98"/>
      <c r="K6" s="98"/>
    </row>
    <row r="7" spans="1:45" ht="22.5" customHeight="1" x14ac:dyDescent="0.15">
      <c r="A7" s="99" t="s">
        <v>577</v>
      </c>
      <c r="B7" s="99"/>
      <c r="C7" s="99"/>
      <c r="D7" s="99"/>
      <c r="E7" s="97" t="s">
        <v>575</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4"/>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J24" sqref="J24"/>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209</v>
      </c>
      <c r="D2" s="112"/>
      <c r="E2" s="33" t="s">
        <v>5</v>
      </c>
      <c r="F2" s="35" t="str">
        <f>VLOOKUP($C$2,'R6_制作団体一覧'!A:H,2,FALSE)</f>
        <v>舞踊</v>
      </c>
      <c r="G2" s="32" t="s">
        <v>2</v>
      </c>
      <c r="H2" s="36" t="str">
        <f>VLOOKUP($C$2,'R6_制作団体一覧'!A:H,3,FALSE)</f>
        <v>バレエ</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谷桃子バレエ団</v>
      </c>
      <c r="D3" s="109"/>
      <c r="E3" s="109"/>
      <c r="F3" s="109"/>
      <c r="G3" s="109"/>
      <c r="H3" s="33" t="s">
        <v>4</v>
      </c>
      <c r="I3" s="110" t="str">
        <f>VLOOKUP($C$2,'R6_制作団体一覧'!A:H,7,FALSE)</f>
        <v>一般財団法人谷桃子バレエ団</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6"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582</v>
      </c>
      <c r="G13" s="122"/>
      <c r="H13" s="134" t="s">
        <v>51</v>
      </c>
      <c r="I13" s="135"/>
      <c r="J13" s="135"/>
      <c r="K13" s="58" t="s">
        <v>584</v>
      </c>
      <c r="L13" s="59"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v>20</v>
      </c>
      <c r="H14" s="62" t="s">
        <v>43</v>
      </c>
      <c r="I14" s="63" t="s">
        <v>45</v>
      </c>
      <c r="J14" s="64">
        <v>25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85" t="s">
        <v>587</v>
      </c>
      <c r="H15" s="67" t="s">
        <v>43</v>
      </c>
      <c r="I15" s="68"/>
      <c r="J15" s="68"/>
      <c r="K15" s="68"/>
      <c r="L15" s="69"/>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70" t="s">
        <v>48</v>
      </c>
      <c r="G16" s="129" t="s">
        <v>585</v>
      </c>
      <c r="H16" s="129"/>
      <c r="I16" s="130" t="s">
        <v>49</v>
      </c>
      <c r="J16" s="131"/>
      <c r="K16" s="132" t="s">
        <v>586</v>
      </c>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60" t="s">
        <v>57</v>
      </c>
      <c r="G17" s="61">
        <v>2</v>
      </c>
      <c r="H17" s="62" t="s">
        <v>43</v>
      </c>
      <c r="I17" s="60" t="s">
        <v>46</v>
      </c>
      <c r="J17" s="61">
        <v>1.8</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588</v>
      </c>
      <c r="G18" s="154"/>
      <c r="H18" s="138" t="s">
        <v>55</v>
      </c>
      <c r="I18" s="139"/>
      <c r="J18" s="139"/>
      <c r="K18" s="141" t="s">
        <v>589</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591</v>
      </c>
      <c r="G19" s="151"/>
      <c r="H19" s="145" t="s">
        <v>53</v>
      </c>
      <c r="I19" s="146"/>
      <c r="J19" s="146"/>
      <c r="K19" s="154" t="s">
        <v>590</v>
      </c>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t="s">
        <v>583</v>
      </c>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592</v>
      </c>
      <c r="G21" s="142"/>
      <c r="H21" s="143" t="s">
        <v>59</v>
      </c>
      <c r="I21" s="144"/>
      <c r="J21" s="144"/>
      <c r="K21" s="86" t="s">
        <v>593</v>
      </c>
      <c r="L21" s="59"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594</v>
      </c>
      <c r="G22" s="166"/>
      <c r="H22" s="55" t="s">
        <v>62</v>
      </c>
      <c r="I22" s="56">
        <v>2</v>
      </c>
      <c r="J22" s="57"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1" t="s">
        <v>60</v>
      </c>
      <c r="G23" s="72">
        <v>2.5</v>
      </c>
      <c r="H23" s="73" t="s">
        <v>43</v>
      </c>
      <c r="I23" s="74" t="s">
        <v>61</v>
      </c>
      <c r="J23" s="72">
        <v>9.6</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5"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6"/>
      <c r="E25" s="76"/>
      <c r="F25" s="76"/>
      <c r="G25" s="77"/>
      <c r="H25" s="77"/>
      <c r="I25" s="77"/>
      <c r="J25" s="77"/>
      <c r="K25" s="77"/>
      <c r="L25" s="78"/>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595</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6"/>
      <c r="E30" s="76"/>
      <c r="F30" s="76"/>
      <c r="G30" s="77"/>
      <c r="H30" s="77"/>
      <c r="I30" s="77"/>
      <c r="J30" s="77"/>
      <c r="K30" s="77"/>
      <c r="L30" s="78"/>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t="s">
        <v>596</v>
      </c>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79"/>
      <c r="C47" s="79"/>
      <c r="D47" s="79"/>
      <c r="E47" s="79"/>
      <c r="F47" s="79"/>
      <c r="G47" s="79"/>
      <c r="H47" s="79"/>
      <c r="I47" s="79"/>
      <c r="J47" s="79"/>
      <c r="K47" s="79"/>
      <c r="L47" s="79"/>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f>G17</f>
        <v>2</v>
      </c>
      <c r="H50" s="107"/>
      <c r="I50" s="26" t="s">
        <v>7</v>
      </c>
      <c r="J50" s="106">
        <f>J17</f>
        <v>1.8</v>
      </c>
      <c r="K50" s="107"/>
      <c r="L50" s="25"/>
      <c r="M50" s="25"/>
      <c r="N50" s="39"/>
      <c r="X50" s="39"/>
      <c r="Y50" s="39"/>
      <c r="Z50" s="39"/>
    </row>
    <row r="51" spans="1:26" ht="16.899999999999999" customHeight="1" x14ac:dyDescent="0.15">
      <c r="A51" s="25"/>
      <c r="B51" s="104" t="s">
        <v>8</v>
      </c>
      <c r="C51" s="104"/>
      <c r="D51" s="104"/>
      <c r="E51" s="104"/>
      <c r="F51" s="104"/>
      <c r="G51" s="102" t="str">
        <f>F21</f>
        <v>応相談</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t="str">
        <f>K21</f>
        <v>停車位置から遮蔽物無しで搬入できるなら応相談</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3"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75</v>
      </c>
      <c r="C1" s="81" t="s">
        <v>77</v>
      </c>
      <c r="D1" s="81" t="s">
        <v>78</v>
      </c>
      <c r="E1" s="81" t="s">
        <v>3</v>
      </c>
      <c r="F1" s="81" t="s">
        <v>79</v>
      </c>
      <c r="G1" s="81" t="s">
        <v>80</v>
      </c>
      <c r="H1" s="81" t="s">
        <v>81</v>
      </c>
      <c r="I1" s="81" t="s">
        <v>82</v>
      </c>
      <c r="J1" s="81" t="s">
        <v>83</v>
      </c>
      <c r="K1" s="81" t="s">
        <v>84</v>
      </c>
      <c r="L1" s="81" t="s">
        <v>85</v>
      </c>
      <c r="M1" s="81" t="s">
        <v>86</v>
      </c>
      <c r="N1" s="81" t="s">
        <v>87</v>
      </c>
      <c r="O1" s="81" t="s">
        <v>88</v>
      </c>
      <c r="P1" s="81" t="s">
        <v>89</v>
      </c>
      <c r="Q1" s="81" t="s">
        <v>90</v>
      </c>
      <c r="R1" s="81" t="s">
        <v>91</v>
      </c>
      <c r="S1" s="81" t="s">
        <v>92</v>
      </c>
      <c r="T1" s="81" t="s">
        <v>93</v>
      </c>
      <c r="U1" s="81" t="s">
        <v>94</v>
      </c>
      <c r="V1" s="81" t="s">
        <v>95</v>
      </c>
      <c r="W1" s="81" t="s">
        <v>96</v>
      </c>
      <c r="X1" s="81" t="s">
        <v>76</v>
      </c>
      <c r="Y1" s="81" t="s">
        <v>97</v>
      </c>
      <c r="Z1" s="81" t="s">
        <v>98</v>
      </c>
      <c r="AA1" s="81" t="s">
        <v>99</v>
      </c>
      <c r="AB1" s="81" t="s">
        <v>117</v>
      </c>
      <c r="AC1" s="81" t="s">
        <v>118</v>
      </c>
      <c r="AD1" s="81" t="s">
        <v>100</v>
      </c>
      <c r="AE1" s="81" t="s">
        <v>101</v>
      </c>
      <c r="AF1" s="81" t="s">
        <v>102</v>
      </c>
      <c r="AG1" s="81" t="s">
        <v>103</v>
      </c>
      <c r="AH1" s="81" t="s">
        <v>104</v>
      </c>
      <c r="AI1" s="81" t="s">
        <v>105</v>
      </c>
      <c r="AJ1" s="81" t="s">
        <v>106</v>
      </c>
      <c r="AK1" s="81" t="s">
        <v>107</v>
      </c>
      <c r="AL1" s="81" t="s">
        <v>108</v>
      </c>
      <c r="AM1" s="81" t="s">
        <v>109</v>
      </c>
    </row>
    <row r="2" spans="1:39" ht="13.5" customHeight="1" x14ac:dyDescent="0.15">
      <c r="A2" s="82" t="str">
        <f>①ヒアリングシートについて!C2</f>
        <v>G099</v>
      </c>
      <c r="B2" s="82" t="str">
        <f>①ヒアリングシートについて!F2</f>
        <v>舞踊</v>
      </c>
      <c r="C2" s="82" t="str">
        <f>①ヒアリングシートについて!H2</f>
        <v>バレエ</v>
      </c>
      <c r="D2" s="82" t="str">
        <f>①ヒアリングシートについて!J2</f>
        <v>A区分</v>
      </c>
      <c r="E2" s="82" t="str">
        <f>①ヒアリングシートについて!L2</f>
        <v>G</v>
      </c>
      <c r="F2" s="82" t="str">
        <f>①ヒアリングシートについて!C3</f>
        <v>谷桃子バレエ団</v>
      </c>
      <c r="G2" s="82" t="str">
        <f>①ヒアリングシートについて!I3</f>
        <v>一般財団法人谷桃子バレエ団</v>
      </c>
      <c r="H2" s="82" t="str">
        <f>①ヒアリングシートについて!F13</f>
        <v>2F以上応相談</v>
      </c>
      <c r="I2" s="82" t="str">
        <f>①ヒアリングシートについて!K13</f>
        <v>不要</v>
      </c>
      <c r="J2" s="82">
        <f>①ヒアリングシートについて!G14</f>
        <v>20</v>
      </c>
      <c r="K2" s="82">
        <f>①ヒアリングシートについて!J14</f>
        <v>25</v>
      </c>
      <c r="L2" s="82" t="str">
        <f>①ヒアリングシートについて!G15</f>
        <v>フロア設置の為
制限無し</v>
      </c>
      <c r="M2" s="82" t="str">
        <f>①ヒアリングシートについて!G16</f>
        <v>可</v>
      </c>
      <c r="N2" s="82" t="str">
        <f>①ヒアリングシートについて!K16</f>
        <v>不可</v>
      </c>
      <c r="O2" s="82">
        <f>①ヒアリングシートについて!G17</f>
        <v>2</v>
      </c>
      <c r="P2" s="82">
        <f>①ヒアリングシートについて!J17</f>
        <v>1.8</v>
      </c>
      <c r="Q2" s="82" t="str">
        <f>①ヒアリングシートについて!F18</f>
        <v>7割程度必要</v>
      </c>
      <c r="R2" s="82" t="str">
        <f>①ヒアリングシートについて!K18</f>
        <v>有無さえ分ればよい</v>
      </c>
      <c r="S2" s="82" t="str">
        <f>①ヒアリングシートについて!F19</f>
        <v>使わない</v>
      </c>
      <c r="T2" s="82" t="str">
        <f>①ヒアリングシートについて!K19</f>
        <v>なし</v>
      </c>
      <c r="U2" s="82" t="str">
        <f>①ヒアリングシートについて!K20</f>
        <v>不要</v>
      </c>
      <c r="V2" s="82" t="str">
        <f>①ヒアリングシートについて!F21</f>
        <v>応相談</v>
      </c>
      <c r="W2" s="82" t="str">
        <f>①ヒアリングシートについて!K21</f>
        <v>停車位置から遮蔽物無しで搬入できるなら応相談</v>
      </c>
      <c r="X2" s="82" t="str">
        <f>①ヒアリングシートについて!F22</f>
        <v>大型トラック</v>
      </c>
      <c r="Y2" s="82">
        <f>①ヒアリングシートについて!I22</f>
        <v>2</v>
      </c>
      <c r="Z2" s="82">
        <f>①ヒアリングシートについて!G23</f>
        <v>2.5</v>
      </c>
      <c r="AA2" s="82">
        <f>①ヒアリングシートについて!J23</f>
        <v>9.6</v>
      </c>
      <c r="AB2" s="82" t="str">
        <f>①ヒアリングシートについて!F27</f>
        <v>要</v>
      </c>
      <c r="AC2" s="82">
        <f>①ヒアリングシートについて!F28</f>
        <v>0</v>
      </c>
      <c r="AD2" s="82" t="str">
        <f>①ヒアリングシートについて!B32</f>
        <v>周辺道路は搬入車両は通行可能でしょうか？</v>
      </c>
      <c r="AE2" s="82">
        <f>①ヒアリングシートについて!B33</f>
        <v>0</v>
      </c>
      <c r="AF2" s="82">
        <f>①ヒアリングシートについて!B34</f>
        <v>0</v>
      </c>
      <c r="AG2" s="82">
        <f>①ヒアリングシートについて!B35</f>
        <v>0</v>
      </c>
      <c r="AH2" s="82">
        <f>①ヒアリングシートについて!B36</f>
        <v>0</v>
      </c>
      <c r="AI2" s="82">
        <f>①ヒアリングシートについて!B37</f>
        <v>0</v>
      </c>
      <c r="AJ2" s="82">
        <f>①ヒアリングシートについて!B38</f>
        <v>0</v>
      </c>
      <c r="AK2" s="82">
        <f>①ヒアリングシートについて!B39</f>
        <v>0</v>
      </c>
      <c r="AL2" s="82">
        <f>①ヒアリングシートについて!B40</f>
        <v>0</v>
      </c>
      <c r="AM2" s="8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2023-11-06T02:14:19Z</dcterms:modified>
</cp:coreProperties>
</file>