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<sst xmlns="http://schemas.openxmlformats.org/spreadsheetml/2006/main" count="1349" uniqueCount="595">
  <si>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</si>
  <si>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</si>
  <si>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</si>
  <si>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</si>
  <si>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</si>
  <si>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</si>
  <si>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</si>
  <si>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</si>
  <si>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</si>
  <si>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</si>
  <si>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</si>
  <si>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</si>
  <si>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</si>
  <si>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</si>
  <si>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</si>
  <si>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</si>
  <si>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</si>
  <si>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</si>
  <si>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</si>
  <si>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</si>
  <si>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</si>
  <si>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</si>
  <si>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</si>
  <si>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</si>
  <si>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</si>
  <si>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</si>
  <si>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</si>
  <si>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</si>
  <si>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</si>
  <si>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</si>
  <si>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</si>
  <si>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</si>
  <si>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</si>
  <si>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</si>
  <si>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</si>
  <si>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</si>
  <si>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</si>
  <si>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</si>
  <si>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</si>
  <si>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</si>
  <si>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</si>
  <si>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</si>
  <si>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</si>
  <si>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</si>
  <si>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</si>
  <si>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</si>
  <si>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</si>
  <si>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</si>
  <si>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</si>
  <si>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</si>
  <si>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</si>
  <si>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</si>
  <si>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</si>
  <si>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</si>
  <si>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</si>
  <si>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</si>
  <si>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</si>
  <si>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</si>
  <si>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</si>
  <si>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</si>
  <si>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</si>
  <si>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</si>
  <si>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</si>
  <si>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</si>
  <si>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</si>
  <si>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</si>
  <si>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</si>
  <si>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</si>
  <si>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</si>
  <si>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</si>
  <si>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</si>
  <si>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</si>
  <si>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</si>
  <si>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</si>
  <si>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</si>
  <si>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</si>
  <si>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</si>
  <si>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</si>
  <si>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</si>
  <si>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</si>
  <si>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</si>
  <si>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</si>
  <si>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</si>
  <si>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</si>
  <si>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</si>
  <si>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</si>
  <si>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</si>
  <si>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</si>
  <si>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</si>
  <si>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</si>
  <si>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</si>
  <si>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</si>
  <si>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</si>
  <si>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</si>
  <si>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</si>
  <si>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</si>
  <si>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</si>
  <si>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</si>
  <si>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</si>
  <si>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</si>
  <si>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</si>
  <si>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</si>
  <si>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</si>
  <si>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</si>
  <si>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</si>
  <si>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</si>
  <si>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</si>
  <si>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</si>
  <si>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</si>
  <si>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</si>
  <si>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</si>
  <si>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</si>
  <si>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</si>
  <si>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</si>
  <si>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</si>
  <si>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</si>
  <si>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</si>
  <si>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</si>
  <si>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</si>
  <si>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</si>
  <si>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</si>
  <si>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</si>
  <si>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</si>
  <si>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</si>
  <si>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</si>
  <si>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</si>
  <si>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</si>
  <si>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</si>
  <si>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</si>
  <si>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</si>
  <si>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</si>
  <si>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</si>
  <si>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</si>
  <si>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</si>
  <si>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</si>
  <si>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</si>
  <si>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</si>
  <si>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</si>
  <si>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</si>
  <si>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</si>
  <si>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</si>
  <si>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</si>
  <si>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</si>
  <si>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</si>
  <si>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</si>
  <si>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</si>
  <si>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</si>
  <si>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</si>
  <si>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</si>
  <si>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</si>
  <si>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</si>
  <si>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</si>
  <si>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</si>
  <si>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</si>
  <si>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</si>
  <si>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</si>
  <si>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</si>
  <si>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</si>
  <si>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</si>
  <si>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</si>
  <si>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</si>
  <si>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</si>
  <si>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</si>
  <si>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</si>
  <si>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</si>
  <si>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</si>
  <si>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</si>
  <si>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</si>
  <si>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</si>
  <si>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</si>
  <si>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</si>
  <si>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</si>
  <si>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</si>
  <si>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</si>
  <si>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</si>
  <si>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</si>
  <si>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</si>
  <si>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</si>
  <si>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</si>
  <si>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</si>
  <si>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</si>
  <si>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</si>
  <si>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</si>
  <si>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</si>
  <si>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</si>
  <si>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</si>
  <si>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</si>
  <si>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</si>
  <si>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</si>
  <si>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</si>
  <si>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</si>
  <si>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</si>
  <si>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</si>
  <si>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</si>
  <si>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</si>
  <si>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</si>
  <si>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</si>
  <si>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</si>
  <si>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</si>
  <si>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</si>
  <si>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</si>
  <si>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</si>
  <si>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</si>
  <si>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</si>
  <si>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</si>
  <si>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</si>
  <si>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</si>
  <si>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</si>
  <si>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</si>
  <si>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</si>
  <si>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</si>
  <si>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</si>
  <si>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</si>
  <si>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</si>
  <si>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</si>
  <si>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</si>
  <si>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</si>
  <si>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</si>
  <si>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</si>
  <si>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</si>
  <si>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</si>
  <si>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</si>
  <si>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</si>
  <si>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</si>
  <si>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</si>
  <si>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</si>
  <si>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</si>
  <si>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</si>
  <si>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</si>
  <si>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</si>
  <si>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</si>
  <si>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</si>
  <si>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</si>
  <si>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</si>
  <si>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</si>
  <si>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</si>
  <si>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</si>
  <si>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</si>
  <si>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</si>
  <si>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</si>
  <si>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</si>
  <si>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</si>
  <si>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</si>
  <si>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</si>
  <si>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</si>
  <si>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</si>
  <si>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</si>
  <si>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</si>
  <si>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</si>
  <si>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</si>
  <si>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</si>
  <si>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</si>
  <si>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</si>
  <si>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</si>
  <si>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</si>
  <si>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</si>
  <si>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</si>
  <si>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</si>
  <si>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</si>
  <si>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</si>
  <si>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</si>
  <si>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</si>
  <si>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</si>
  <si>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</si>
  <si>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</si>
  <si>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</si>
  <si>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</si>
  <si>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</si>
  <si>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</si>
  <si>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</si>
  <si>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</si>
  <si>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</si>
  <si>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</si>
  <si>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</si>
  <si>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</si>
  <si>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</si>
  <si>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</si>
  <si>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</si>
  <si>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</si>
  <si>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</si>
  <si>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</si>
  <si>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</si>
  <si>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</si>
  <si>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</si>
  <si>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</si>
  <si>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</si>
  <si>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</si>
  <si>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</si>
  <si>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</si>
  <si>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</si>
  <si>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</si>
  <si>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</si>
  <si>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</si>
  <si>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</si>
  <si>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</si>
  <si>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</si>
  <si>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</si>
  <si>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</si>
  <si>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</si>
  <si>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</si>
  <si>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</si>
  <si>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</si>
  <si>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</si>
  <si>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</si>
  <si>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</si>
  <si>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</si>
  <si>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</si>
  <si>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</si>
  <si>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</si>
  <si>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</si>
  <si>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</si>
  <si>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</si>
  <si>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</si>
  <si>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</si>
  <si>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</si>
  <si>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</si>
  <si>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</si>
  <si>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</si>
  <si>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</si>
  <si>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</si>
  <si>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</si>
  <si>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</si>
  <si>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</si>
  <si>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</si>
  <si>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</si>
  <si>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</si>
  <si>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</si>
  <si>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</si>
  <si>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</si>
  <si>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</si>
  <si>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</si>
  <si>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</si>
  <si>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</si>
  <si>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</si>
  <si>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</si>
  <si>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</si>
  <si>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</si>
  <si>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</si>
  <si>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</si>
  <si>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</si>
  <si>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</si>
  <si>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</si>
  <si>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</si>
  <si>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</si>
  <si>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</si>
  <si>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</si>
  <si>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</si>
  <si>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</si>
  <si>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</si>
  <si>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</si>
  <si>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</si>
  <si>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</si>
  <si>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</si>
  <si>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</si>
  <si>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</si>
  <si>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</si>
  <si>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</si>
  <si>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</si>
  <si>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</si>
  <si>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</si>
  <si>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</si>
  <si>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</si>
  <si>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</si>
  <si>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</si>
  <si>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</si>
  <si>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</si>
  <si>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</si>
  <si>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</si>
  <si>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</si>
  <si>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</si>
  <si>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</si>
  <si>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</si>
  <si>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</si>
  <si>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</si>
  <si>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</si>
  <si>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</si>
  <si>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</si>
  <si>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</si>
  <si>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</si>
  <si>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</si>
  <si>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</si>
  <si>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</si>
  <si>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</si>
  <si>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</si>
  <si>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</si>
  <si>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</si>
  <si>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</si>
  <si>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</si>
  <si>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</si>
  <si>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</si>
  <si>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</si>
  <si>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</si>
  <si>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</si>
  <si>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</si>
  <si>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</si>
  <si>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</si>
  <si>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</si>
  <si>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</si>
  <si>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</si>
  <si>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</si>
  <si>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</si>
  <si>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</si>
  <si>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</si>
  <si>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</si>
  <si>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</si>
  <si>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</si>
  <si>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</si>
  <si>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</si>
  <si>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</si>
  <si>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</si>
  <si>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</si>
  <si>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</si>
  <si>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</si>
  <si>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</si>
  <si>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</si>
  <si>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</si>
  <si>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</si>
  <si>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</si>
  <si>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</si>
  <si>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</si>
  <si>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</si>
  <si>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</si>
  <si>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</si>
  <si>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</si>
  <si>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</si>
  <si>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</si>
  <si>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</si>
  <si>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</si>
  <si>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</si>
  <si>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</si>
  <si>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</si>
  <si>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</si>
  <si>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</si>
  <si>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</si>
  <si>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</si>
  <si>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</si>
  <si>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</si>
  <si>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</si>
  <si>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</si>
  <si>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</si>
  <si>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</si>
  <si>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</si>
  <si>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</si>
  <si>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</si>
  <si>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</si>
  <si>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</si>
  <si>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</si>
  <si>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</si>
  <si>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</si>
  <si>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</si>
  <si>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</si>
  <si>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</si>
  <si>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</si>
  <si>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</si>
  <si>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</si>
  <si>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</si>
  <si>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</si>
  <si>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</si>
  <si>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</si>
  <si>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</si>
  <si>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</si>
  <si>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</si>
  <si>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</si>
  <si>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</si>
  <si>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</si>
  <si>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</si>
  <si>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</si>
  <si>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</si>
  <si>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</si>
  <si>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</si>
  <si>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</si>
  <si>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</si>
  <si>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</si>
  <si>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</si>
  <si>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</si>
  <si>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</si>
  <si>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</si>
  <si>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</si>
  <si>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</si>
  <si>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</si>
  <si>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</si>
  <si>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</si>
  <si>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</si>
  <si>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</si>
  <si>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</si>
  <si>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</si>
  <si>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</si>
  <si>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</si>
  <si>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</si>
  <si>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</si>
  <si>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</si>
  <si>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</si>
  <si>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</si>
  <si>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</si>
  <si>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</si>
  <si>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</si>
  <si>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</si>
  <si>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</si>
  <si>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</si>
  <si>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</si>
  <si>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</si>
  <si>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</si>
  <si>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</si>
  <si>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</si>
  <si>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</si>
  <si>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</si>
  <si>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</si>
  <si>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</si>
  <si>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</si>
  <si>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</si>
  <si>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</si>
  <si>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</si>
  <si>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</si>
  <si>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</si>
  <si>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</si>
  <si>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</si>
  <si>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</si>
  <si>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</si>
  <si>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</si>
  <si>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</si>
  <si>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</si>
  <si>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</si>
  <si>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</si>
  <si>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</si>
  <si>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</si>
  <si>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</si>
  <si>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</si>
  <si>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</si>
  <si>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</si>
  <si>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</si>
  <si>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</si>
  <si>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</si>
  <si>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</si>
  <si>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</si>
  <si>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</si>
  <si>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</si>
  <si>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</si>
  <si>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</si>
  <si>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</si>
  <si>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</si>
  <si>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</si>
  <si>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</si>
  <si>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</si>
  <si>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</si>
  <si>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</si>
  <si>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</si>
  <si>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</si>
  <si>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</si>
  <si>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</si>
  <si>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</si>
  <si>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</si>
  <si>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</si>
  <si>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</si>
  <si>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</si>
  <si>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</si>
  <si>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</si>
  <si>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</si>
  <si>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</si>
  <si>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</si>
  <si>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</si>
  <si>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</si>
  <si>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</si>
  <si>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</si>
  <si>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</si>
  <si>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</si>
  <si>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</si>
  <si>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</si>
  <si>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</si>
  <si>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</si>
  <si>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</si>
  <si>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</si>
  <si>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</si>
  <si>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</si>
  <si>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</si>
  <si>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</si>
  <si>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</si>
  <si>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</si>
  <si>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</si>
  <si>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</si>
  <si>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</si>
  <si>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</si>
  <si>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</si>
  <si>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指定なし</t>
    <rPh sb="0" eb="2">
      <t xml:space="preserve">シテイナシ </t>
    </rPh>
    <phoneticPr fontId="1"/>
  </si>
  <si>
    <t>条件が合えば可</t>
  </si>
  <si>
    <t>可</t>
  </si>
  <si>
    <t>なくても良い</t>
  </si>
  <si>
    <t>必ず使う</t>
  </si>
  <si>
    <t>あり</t>
  </si>
  <si>
    <t>要</t>
  </si>
  <si>
    <t>必須</t>
  </si>
  <si>
    <t>制限なし</t>
  </si>
  <si>
    <t>7割程度必要</t>
  </si>
  <si>
    <t>ピアノの調律から半年以上経過している場合、
本公演までに調律していただくことは可能でしょうか。</t>
    <rPh sb="4" eb="6">
      <t xml:space="preserve">チョウリツ </t>
    </rPh>
    <rPh sb="8" eb="10">
      <t xml:space="preserve">ハントシ </t>
    </rPh>
    <rPh sb="10" eb="12">
      <t xml:space="preserve">イジョウ </t>
    </rPh>
    <rPh sb="12" eb="14">
      <t xml:space="preserve">ケイカ </t>
    </rPh>
    <rPh sb="18" eb="20">
      <t xml:space="preserve">バアイ </t>
    </rPh>
    <rPh sb="21" eb="24">
      <t xml:space="preserve">ホンコウエン </t>
    </rPh>
    <rPh sb="27" eb="29">
      <t xml:space="preserve">チョウリツ </t>
    </rPh>
    <rPh sb="38" eb="40">
      <t xml:space="preserve">カノウデショウカ </t>
    </rPh>
    <phoneticPr fontId="1"/>
  </si>
  <si>
    <t>中型トラック</t>
    <phoneticPr fontId="1"/>
  </si>
  <si>
    <t>体育館近くに、飲食可能な控室(18名程度)・男性着替え用の控室・
女性着替え用の控室の3部屋をご用意いただくことは可能でしょうか。</t>
    <rPh sb="0" eb="3">
      <t xml:space="preserve">タイイクカン </t>
    </rPh>
    <rPh sb="3" eb="4">
      <t xml:space="preserve">チカク </t>
    </rPh>
    <rPh sb="7" eb="9">
      <t xml:space="preserve">インショク </t>
    </rPh>
    <rPh sb="9" eb="11">
      <t xml:space="preserve">カノウナ </t>
    </rPh>
    <rPh sb="12" eb="14">
      <t xml:space="preserve">ヒカエシツ </t>
    </rPh>
    <rPh sb="17" eb="18">
      <t xml:space="preserve">メイ </t>
    </rPh>
    <rPh sb="18" eb="20">
      <t xml:space="preserve">テイド </t>
    </rPh>
    <rPh sb="22" eb="24">
      <t xml:space="preserve">ダンセイ </t>
    </rPh>
    <rPh sb="24" eb="26">
      <t xml:space="preserve">キガエ </t>
    </rPh>
    <rPh sb="27" eb="28">
      <t xml:space="preserve">ヨウノ </t>
    </rPh>
    <rPh sb="29" eb="31">
      <t xml:space="preserve">ヒカエシツ </t>
    </rPh>
    <rPh sb="32" eb="34">
      <t xml:space="preserve">ジョセイ </t>
    </rPh>
    <rPh sb="34" eb="36">
      <t xml:space="preserve">キガエヨウノ </t>
    </rPh>
    <rPh sb="39" eb="41">
      <t xml:space="preserve">ヒカエシツ </t>
    </rPh>
    <rPh sb="43" eb="45">
      <t xml:space="preserve">ヘヤヲ </t>
    </rPh>
    <rPh sb="56" eb="58">
      <t xml:space="preserve">カノウ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</si>
</sst>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9"/>
      <name val="メイリオ"/>
      <family val="3"/>
      <charset val="128"/>
    </font>
    <font>
      <sz val="9"/>
      <name val="メイリオ"/>
      <family val="2"/>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36" fillId="0" borderId="5" xfId="0" applyFont="1" applyBorder="1" applyAlignment="1">
      <alignment horizontal="left" vertical="top" wrapText="1"/>
    </xf>
    <xf numFmtId="0" fontId="37" fillId="0" borderId="5" xfId="0" applyFont="1" applyBorder="1" applyAlignment="1">
      <alignment horizontal="left" vertical="top"/>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43434"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599440</xdr:colOff>
      <xdr:row>56</xdr:row>
      <xdr:rowOff>232715</xdr:rowOff>
    </xdr:from>
    <xdr:to>
      <xdr:col>9</xdr:col>
      <xdr:colOff>680720</xdr:colOff>
      <xdr:row>63</xdr:row>
      <xdr:rowOff>213360</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899920" y="15127275"/>
          <a:ext cx="4257040" cy="163672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599440</xdr:colOff>
      <xdr:row>64</xdr:row>
      <xdr:rowOff>55104</xdr:rowOff>
    </xdr:from>
    <xdr:to>
      <xdr:col>9</xdr:col>
      <xdr:colOff>711200</xdr:colOff>
      <xdr:row>65</xdr:row>
      <xdr:rowOff>86981</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893402" y="16813712"/>
          <a:ext cx="4272208" cy="274495"/>
          <a:chOff x="1076477" y="14931930"/>
          <a:chExt cx="4160761" cy="317984"/>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930"/>
            <a:ext cx="1056317" cy="31798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9</xdr:col>
      <xdr:colOff>360831</xdr:colOff>
      <xdr:row>56</xdr:row>
      <xdr:rowOff>223519</xdr:rowOff>
    </xdr:from>
    <xdr:to>
      <xdr:col>10</xdr:col>
      <xdr:colOff>354059</xdr:colOff>
      <xdr:row>64</xdr:row>
      <xdr:rowOff>13062</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815241" y="15131043"/>
          <a:ext cx="730068" cy="1640627"/>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4</a:t>
            </a:r>
            <a:r>
              <a:rPr kumimoji="1" lang="en-US" altLang="ja-JP" sz="1100" b="1" baseline="0"/>
              <a:t> </a:t>
            </a:r>
            <a:r>
              <a:rPr kumimoji="1" lang="ja-JP" altLang="en-US" sz="1100" b="1"/>
              <a:t>ｍ</a:t>
            </a:r>
          </a:p>
        </xdr:txBody>
      </xdr:sp>
    </xdr:grpSp>
    <xdr:clientData/>
  </xdr:twoCellAnchor>
  <xdr:twoCellAnchor>
    <xdr:from>
      <xdr:col>3</xdr:col>
      <xdr:colOff>207192</xdr:colOff>
      <xdr:row>70</xdr:row>
      <xdr:rowOff>11128</xdr:rowOff>
    </xdr:from>
    <xdr:to>
      <xdr:col>10</xdr:col>
      <xdr:colOff>204470</xdr:colOff>
      <xdr:row>93</xdr:row>
      <xdr:rowOff>30480</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07672" y="18268648"/>
          <a:ext cx="4914718" cy="562767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75362" y="17337452"/>
          <a:ext cx="723211"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41970" y="17324200"/>
          <a:ext cx="723210"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53550" y="17324200"/>
          <a:ext cx="765405"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80367" y="17324200"/>
          <a:ext cx="723211"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982963" y="17324200"/>
          <a:ext cx="581379"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092043" y="16603634"/>
          <a:ext cx="4559844"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78791" y="15878843"/>
          <a:ext cx="4559844"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2104" y="15472621"/>
          <a:ext cx="4559844"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85418" y="15049833"/>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7</xdr:col>
      <xdr:colOff>96740</xdr:colOff>
      <xdr:row>67</xdr:row>
      <xdr:rowOff>168966</xdr:rowOff>
    </xdr:from>
    <xdr:to>
      <xdr:col>8</xdr:col>
      <xdr:colOff>317830</xdr:colOff>
      <xdr:row>69</xdr:row>
      <xdr:rowOff>198342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4181060" y="17694966"/>
          <a:ext cx="962770" cy="51705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指揮者</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7</xdr:col>
      <xdr:colOff>611587</xdr:colOff>
      <xdr:row>58</xdr:row>
      <xdr:rowOff>111760</xdr:rowOff>
    </xdr:from>
    <xdr:to>
      <xdr:col>10</xdr:col>
      <xdr:colOff>173603</xdr:colOff>
      <xdr:row>59</xdr:row>
      <xdr:rowOff>155564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4682177" y="15468576"/>
          <a:ext cx="1682676"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68173" y="14461543"/>
          <a:ext cx="1667149"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2</xdr:col>
      <xdr:colOff>100055</xdr:colOff>
      <xdr:row>64</xdr:row>
      <xdr:rowOff>233680</xdr:rowOff>
    </xdr:from>
    <xdr:to>
      <xdr:col>3</xdr:col>
      <xdr:colOff>375921</xdr:colOff>
      <xdr:row>65</xdr:row>
      <xdr:rowOff>191936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044935" y="17028160"/>
          <a:ext cx="63146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56101</xdr:colOff>
      <xdr:row>65</xdr:row>
      <xdr:rowOff>152400</xdr:rowOff>
    </xdr:from>
    <xdr:to>
      <xdr:col>11</xdr:col>
      <xdr:colOff>37328</xdr:colOff>
      <xdr:row>66</xdr:row>
      <xdr:rowOff>113969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6274021" y="17190720"/>
          <a:ext cx="63146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213360</xdr:colOff>
      <xdr:row>66</xdr:row>
      <xdr:rowOff>174544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6431280" y="17456704"/>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xdr:col>
      <xdr:colOff>629920</xdr:colOff>
      <xdr:row>66</xdr:row>
      <xdr:rowOff>20211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883920" y="17302371"/>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75368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4617037"/>
          <a:ext cx="175368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舞台使用時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54</xdr:row>
      <xdr:rowOff>30480</xdr:rowOff>
    </xdr:from>
    <xdr:to>
      <xdr:col>1</xdr:col>
      <xdr:colOff>335280</xdr:colOff>
      <xdr:row>63</xdr:row>
      <xdr:rowOff>91440</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46530" y="14457680"/>
          <a:ext cx="342750" cy="21844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63</xdr:row>
      <xdr:rowOff>142240</xdr:rowOff>
    </xdr:from>
    <xdr:to>
      <xdr:col>1</xdr:col>
      <xdr:colOff>182880</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42047" y="16692880"/>
          <a:ext cx="194833" cy="755396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107831</xdr:rowOff>
    </xdr:from>
    <xdr:to>
      <xdr:col>12</xdr:col>
      <xdr:colOff>18106</xdr:colOff>
      <xdr:row>9</xdr:row>
      <xdr:rowOff>259060</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103" y="1528509"/>
          <a:ext cx="7354653" cy="119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78521" y="12112924"/>
          <a:ext cx="3648011"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8</xdr:col>
      <xdr:colOff>456314</xdr:colOff>
      <xdr:row>67</xdr:row>
      <xdr:rowOff>124790</xdr:rowOff>
    </xdr:from>
    <xdr:to>
      <xdr:col>10</xdr:col>
      <xdr:colOff>50800</xdr:colOff>
      <xdr:row>69</xdr:row>
      <xdr:rowOff>162560</xdr:rowOff>
    </xdr:to>
    <xdr:sp macro="" textlink="">
      <xdr:nvSpPr>
        <xdr:cNvPr id="8" name="テキスト ボックス 7">
          <a:extLst>
            <a:ext uri="{FF2B5EF4-FFF2-40B4-BE49-F238E27FC236}">
              <a16:creationId xmlns:a16="http://schemas.microsoft.com/office/drawing/2014/main" id="{1798EB54-2432-714C-B80C-6B52D62B621D}"/>
            </a:ext>
          </a:extLst>
        </xdr:cNvPr>
        <xdr:cNvSpPr txBox="1"/>
      </xdr:nvSpPr>
      <xdr:spPr>
        <a:xfrm>
          <a:off x="5282314" y="17650790"/>
          <a:ext cx="986406" cy="52545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8</xdr:col>
      <xdr:colOff>263274</xdr:colOff>
      <xdr:row>61</xdr:row>
      <xdr:rowOff>134950</xdr:rowOff>
    </xdr:from>
    <xdr:to>
      <xdr:col>9</xdr:col>
      <xdr:colOff>670560</xdr:colOff>
      <xdr:row>63</xdr:row>
      <xdr:rowOff>172720</xdr:rowOff>
    </xdr:to>
    <xdr:sp macro="" textlink="">
      <xdr:nvSpPr>
        <xdr:cNvPr id="9" name="テキスト ボックス 8">
          <a:extLst>
            <a:ext uri="{FF2B5EF4-FFF2-40B4-BE49-F238E27FC236}">
              <a16:creationId xmlns:a16="http://schemas.microsoft.com/office/drawing/2014/main" id="{CB368F7B-C530-5F4E-87CC-9EBD5A79FF48}"/>
            </a:ext>
          </a:extLst>
        </xdr:cNvPr>
        <xdr:cNvSpPr txBox="1"/>
      </xdr:nvSpPr>
      <xdr:spPr>
        <a:xfrm>
          <a:off x="5089274" y="16197910"/>
          <a:ext cx="1057526" cy="52545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solidFill>
                <a:schemeClr val="bg2">
                  <a:lumMod val="25000"/>
                </a:schemeClr>
              </a:solidFill>
            </a:rPr>
            <a:t>(</a:t>
          </a:r>
          <a:r>
            <a:rPr kumimoji="1" lang="ja-JP" altLang="en-US" sz="900" b="1">
              <a:solidFill>
                <a:schemeClr val="bg2">
                  <a:lumMod val="25000"/>
                </a:schemeClr>
              </a:solidFill>
            </a:rPr>
            <a:t>ピアノを下に</a:t>
          </a:r>
          <a:endParaRPr kumimoji="1" lang="en-US" altLang="ja-JP" sz="900" b="1">
            <a:solidFill>
              <a:schemeClr val="bg2">
                <a:lumMod val="25000"/>
              </a:schemeClr>
            </a:solidFill>
          </a:endParaRPr>
        </a:p>
        <a:p>
          <a:pPr algn="ctr"/>
          <a:r>
            <a:rPr kumimoji="1" lang="ja-JP" altLang="en-US" sz="900" b="1">
              <a:solidFill>
                <a:schemeClr val="bg2">
                  <a:lumMod val="25000"/>
                </a:schemeClr>
              </a:solidFill>
            </a:rPr>
            <a:t>下ろせない場合</a:t>
          </a:r>
          <a:r>
            <a:rPr kumimoji="1" lang="en-US" altLang="ja-JP" sz="900" b="1">
              <a:solidFill>
                <a:schemeClr val="bg2">
                  <a:lumMod val="25000"/>
                </a:schemeClr>
              </a:solidFill>
            </a:rPr>
            <a:t>)</a:t>
          </a:r>
          <a:endParaRPr kumimoji="1" lang="ja-JP" altLang="en-US" sz="900" b="1">
            <a:solidFill>
              <a:schemeClr val="bg2">
                <a:lumMod val="25000"/>
              </a:schemeClr>
            </a:solidFill>
          </a:endParaRPr>
        </a:p>
      </xdr:txBody>
    </xdr:sp>
    <xdr:clientData/>
  </xdr:twoCellAnchor>
  <xdr:twoCellAnchor>
    <xdr:from>
      <xdr:col>7</xdr:col>
      <xdr:colOff>527434</xdr:colOff>
      <xdr:row>65</xdr:row>
      <xdr:rowOff>63830</xdr:rowOff>
    </xdr:from>
    <xdr:to>
      <xdr:col>8</xdr:col>
      <xdr:colOff>640080</xdr:colOff>
      <xdr:row>67</xdr:row>
      <xdr:rowOff>101600</xdr:rowOff>
    </xdr:to>
    <xdr:sp macro="" textlink="">
      <xdr:nvSpPr>
        <xdr:cNvPr id="11" name="テキスト ボックス 10">
          <a:extLst>
            <a:ext uri="{FF2B5EF4-FFF2-40B4-BE49-F238E27FC236}">
              <a16:creationId xmlns:a16="http://schemas.microsoft.com/office/drawing/2014/main" id="{42323897-3D73-C841-8D39-29602EEE0735}"/>
            </a:ext>
          </a:extLst>
        </xdr:cNvPr>
        <xdr:cNvSpPr txBox="1"/>
      </xdr:nvSpPr>
      <xdr:spPr>
        <a:xfrm>
          <a:off x="4611754" y="17102150"/>
          <a:ext cx="854326" cy="52545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楽器設置位置</a:t>
          </a:r>
        </a:p>
      </xdr:txBody>
    </xdr:sp>
    <xdr:clientData/>
  </xdr:twoCellAnchor>
  <xdr:twoCellAnchor>
    <xdr:from>
      <xdr:col>3</xdr:col>
      <xdr:colOff>195027</xdr:colOff>
      <xdr:row>58</xdr:row>
      <xdr:rowOff>50800</xdr:rowOff>
    </xdr:from>
    <xdr:to>
      <xdr:col>5</xdr:col>
      <xdr:colOff>590163</xdr:colOff>
      <xdr:row>59</xdr:row>
      <xdr:rowOff>94604</xdr:rowOff>
    </xdr:to>
    <xdr:grpSp>
      <xdr:nvGrpSpPr>
        <xdr:cNvPr id="12" name="グループ化 11">
          <a:extLst>
            <a:ext uri="{FF2B5EF4-FFF2-40B4-BE49-F238E27FC236}">
              <a16:creationId xmlns:a16="http://schemas.microsoft.com/office/drawing/2014/main" id="{D4A0956A-A03D-1D4A-AAA4-109AE38A85A9}"/>
            </a:ext>
          </a:extLst>
        </xdr:cNvPr>
        <xdr:cNvGrpSpPr/>
      </xdr:nvGrpSpPr>
      <xdr:grpSpPr>
        <a:xfrm>
          <a:off x="1488989" y="15407616"/>
          <a:ext cx="1689099" cy="268450"/>
          <a:chOff x="13749130" y="11015869"/>
          <a:chExt cx="1540566" cy="275717"/>
        </a:xfrm>
      </xdr:grpSpPr>
      <xdr:cxnSp macro="">
        <xdr:nvCxnSpPr>
          <xdr:cNvPr id="13" name="直線矢印コネクタ 12">
            <a:extLst>
              <a:ext uri="{FF2B5EF4-FFF2-40B4-BE49-F238E27FC236}">
                <a16:creationId xmlns:a16="http://schemas.microsoft.com/office/drawing/2014/main" id="{A7EC3964-4DBE-0567-6AE5-2B0B8750200C}"/>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 name="テキスト ボックス 13">
            <a:extLst>
              <a:ext uri="{FF2B5EF4-FFF2-40B4-BE49-F238E27FC236}">
                <a16:creationId xmlns:a16="http://schemas.microsoft.com/office/drawing/2014/main" id="{F8FB43D5-6B26-9FF9-CA84-C0050CA8001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23</xdr:col>
      <xdr:colOff>182437</xdr:colOff>
      <xdr:row>41</xdr:row>
      <xdr:rowOff>136498</xdr:rowOff>
    </xdr:from>
    <xdr:to>
      <xdr:col>25</xdr:col>
      <xdr:colOff>47927</xdr:colOff>
      <xdr:row>44</xdr:row>
      <xdr:rowOff>13474</xdr:rowOff>
    </xdr:to>
    <xdr:sp macro="" textlink="">
      <xdr:nvSpPr>
        <xdr:cNvPr id="15" name="テキスト ボックス 14">
          <a:extLst>
            <a:ext uri="{FF2B5EF4-FFF2-40B4-BE49-F238E27FC236}">
              <a16:creationId xmlns:a16="http://schemas.microsoft.com/office/drawing/2014/main" id="{843F25BD-C7B5-7747-98A9-C627CD173B63}"/>
            </a:ext>
          </a:extLst>
        </xdr:cNvPr>
        <xdr:cNvSpPr txBox="1"/>
      </xdr:nvSpPr>
      <xdr:spPr>
        <a:xfrm>
          <a:off x="13583477" y="11993218"/>
          <a:ext cx="962770" cy="51705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B35" sqref="B35:G35"/>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35" sqref="B35:G35"/>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52" t="s">
        <v>110</v>
      </c>
      <c r="C1" s="152"/>
      <c r="D1" s="152"/>
      <c r="E1" s="152"/>
      <c r="F1" s="152"/>
      <c r="G1" s="152"/>
      <c r="H1" s="152"/>
      <c r="I1" s="152"/>
      <c r="J1" s="152"/>
      <c r="K1" s="152"/>
      <c r="L1" s="152"/>
      <c r="M1" s="31"/>
      <c r="N1" s="54"/>
      <c r="O1" s="54"/>
      <c r="P1" s="54"/>
      <c r="Q1" s="54"/>
      <c r="R1" s="54"/>
      <c r="S1" s="54"/>
      <c r="T1" s="54"/>
      <c r="U1" s="54"/>
      <c r="V1" s="54"/>
      <c r="W1" s="54"/>
      <c r="X1" s="54"/>
      <c r="Y1" s="54"/>
      <c r="Z1" s="54"/>
    </row>
    <row r="2" spans="1:27" ht="20.100000000000001" customHeight="1" x14ac:dyDescent="0.15">
      <c r="A2" s="34"/>
      <c r="B2" s="32" t="s">
        <v>0</v>
      </c>
      <c r="C2" s="155" t="s">
        <v>204</v>
      </c>
      <c r="D2" s="156"/>
      <c r="E2" s="33" t="s">
        <v>5</v>
      </c>
      <c r="F2" s="35" t="str">
        <f>VLOOKUP($C$2,'R6_制作団体一覧'!A:H,2,FALSE)</f>
        <v>音楽</v>
      </c>
      <c r="G2" s="32" t="s">
        <v>2</v>
      </c>
      <c r="H2" s="36" t="str">
        <f>VLOOKUP($C$2,'R6_制作団体一覧'!A:H,3,FALSE)</f>
        <v>音楽劇</v>
      </c>
      <c r="I2" s="33" t="s">
        <v>20</v>
      </c>
      <c r="J2" s="35" t="str">
        <f>VLOOKUP($C$2,'R6_制作団体一覧'!A:H,5,FALSE)</f>
        <v>A区分</v>
      </c>
      <c r="K2" s="33" t="s">
        <v>3</v>
      </c>
      <c r="L2" s="35" t="str">
        <f>VLOOKUP($C$2,'R6_制作団体一覧'!A:H,6,FALSE)</f>
        <v>G</v>
      </c>
      <c r="M2" s="34"/>
      <c r="N2" s="54"/>
      <c r="O2" s="54"/>
      <c r="P2" s="54"/>
      <c r="Q2" s="54"/>
      <c r="R2" s="54"/>
      <c r="S2" s="54"/>
      <c r="T2" s="54"/>
      <c r="U2" s="54"/>
      <c r="V2" s="54"/>
      <c r="W2" s="54"/>
      <c r="X2" s="54"/>
      <c r="Y2" s="54"/>
      <c r="Z2" s="54"/>
      <c r="AA2" s="54"/>
    </row>
    <row r="3" spans="1:27" ht="20.100000000000001" customHeight="1" x14ac:dyDescent="0.15">
      <c r="A3" s="34"/>
      <c r="B3" s="33" t="s">
        <v>1</v>
      </c>
      <c r="C3" s="153" t="str">
        <f>VLOOKUP($C$2,'R6_制作団体一覧'!A:H,8,FALSE)</f>
        <v>堺シティオペラ　一般社団法人</v>
      </c>
      <c r="D3" s="153"/>
      <c r="E3" s="153"/>
      <c r="F3" s="153"/>
      <c r="G3" s="153"/>
      <c r="H3" s="33" t="s">
        <v>4</v>
      </c>
      <c r="I3" s="154" t="str">
        <f>VLOOKUP($C$2,'R6_制作団体一覧'!A:H,7,FALSE)</f>
        <v>堺シティオペラ一般社団法人</v>
      </c>
      <c r="J3" s="154"/>
      <c r="K3" s="154"/>
      <c r="L3" s="154"/>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7" t="s">
        <v>578</v>
      </c>
      <c r="C6" s="157"/>
      <c r="D6" s="157"/>
      <c r="E6" s="157"/>
      <c r="F6" s="157"/>
      <c r="G6" s="157"/>
      <c r="H6" s="157"/>
      <c r="I6" s="157"/>
      <c r="J6" s="157"/>
      <c r="K6" s="157"/>
      <c r="L6" s="157"/>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9" t="s">
        <v>41</v>
      </c>
      <c r="C13" s="130"/>
      <c r="D13" s="130"/>
      <c r="E13" s="130"/>
      <c r="F13" s="159" t="s">
        <v>590</v>
      </c>
      <c r="G13" s="160"/>
      <c r="H13" s="125" t="s">
        <v>51</v>
      </c>
      <c r="I13" s="126"/>
      <c r="J13" s="126"/>
      <c r="K13" s="58">
        <v>60</v>
      </c>
      <c r="L13" s="59" t="s">
        <v>52</v>
      </c>
      <c r="M13" s="46"/>
      <c r="N13" s="54"/>
      <c r="O13" s="54"/>
      <c r="P13" s="54"/>
      <c r="Q13" s="54"/>
      <c r="R13" s="54"/>
      <c r="S13" s="54"/>
      <c r="T13" s="54"/>
      <c r="U13" s="54"/>
      <c r="V13" s="54"/>
      <c r="W13" s="54"/>
      <c r="X13" s="54"/>
      <c r="Y13" s="54"/>
      <c r="Z13" s="54"/>
      <c r="AA13" s="54"/>
    </row>
    <row r="14" spans="1:27" ht="20.25" customHeight="1" x14ac:dyDescent="0.15">
      <c r="A14" s="46"/>
      <c r="B14" s="161" t="s">
        <v>42</v>
      </c>
      <c r="C14" s="162"/>
      <c r="D14" s="162"/>
      <c r="E14" s="163"/>
      <c r="F14" s="60" t="s">
        <v>44</v>
      </c>
      <c r="G14" s="61">
        <v>8</v>
      </c>
      <c r="H14" s="62" t="s">
        <v>43</v>
      </c>
      <c r="I14" s="63" t="s">
        <v>45</v>
      </c>
      <c r="J14" s="64">
        <v>4</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4"/>
      <c r="C15" s="165"/>
      <c r="D15" s="165"/>
      <c r="E15" s="166"/>
      <c r="F15" s="66" t="s">
        <v>46</v>
      </c>
      <c r="G15" s="67" t="s">
        <v>582</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7" t="s">
        <v>47</v>
      </c>
      <c r="C16" s="138"/>
      <c r="D16" s="138"/>
      <c r="E16" s="139"/>
      <c r="F16" s="71" t="s">
        <v>48</v>
      </c>
      <c r="G16" s="167" t="s">
        <v>583</v>
      </c>
      <c r="H16" s="167"/>
      <c r="I16" s="168" t="s">
        <v>49</v>
      </c>
      <c r="J16" s="169"/>
      <c r="K16" s="123" t="s">
        <v>584</v>
      </c>
      <c r="L16" s="124"/>
      <c r="M16" s="41"/>
      <c r="N16" s="54"/>
      <c r="O16" s="54"/>
      <c r="P16" s="54"/>
      <c r="Q16" s="54"/>
      <c r="R16" s="54"/>
      <c r="S16" s="54"/>
      <c r="T16" s="54"/>
      <c r="U16" s="54"/>
      <c r="V16" s="54"/>
      <c r="W16" s="54"/>
      <c r="X16" s="54"/>
      <c r="Y16" s="54"/>
      <c r="Z16" s="54"/>
      <c r="AA16" s="54"/>
    </row>
    <row r="17" spans="1:27" ht="23.1" customHeight="1" x14ac:dyDescent="0.15">
      <c r="A17" s="41"/>
      <c r="B17" s="129" t="s">
        <v>56</v>
      </c>
      <c r="C17" s="130"/>
      <c r="D17" s="130"/>
      <c r="E17" s="130"/>
      <c r="F17" s="60" t="s">
        <v>57</v>
      </c>
      <c r="G17" s="61">
        <v>2</v>
      </c>
      <c r="H17" s="62" t="s">
        <v>43</v>
      </c>
      <c r="I17" s="60" t="s">
        <v>46</v>
      </c>
      <c r="J17" s="61">
        <v>2</v>
      </c>
      <c r="K17" s="127" t="s">
        <v>43</v>
      </c>
      <c r="L17" s="128"/>
      <c r="M17" s="41"/>
      <c r="N17" s="54"/>
      <c r="O17" s="54"/>
      <c r="P17" s="54"/>
      <c r="Q17" s="54"/>
      <c r="R17" s="54"/>
      <c r="S17" s="54"/>
      <c r="T17" s="54"/>
      <c r="U17" s="54"/>
      <c r="V17" s="54"/>
      <c r="W17" s="54"/>
      <c r="X17" s="54"/>
      <c r="Y17" s="54"/>
      <c r="Z17" s="54"/>
      <c r="AA17" s="54"/>
    </row>
    <row r="18" spans="1:27" ht="23.1" customHeight="1" x14ac:dyDescent="0.15">
      <c r="A18" s="27"/>
      <c r="B18" s="129" t="s">
        <v>50</v>
      </c>
      <c r="C18" s="130"/>
      <c r="D18" s="130"/>
      <c r="E18" s="158"/>
      <c r="F18" s="147" t="s">
        <v>591</v>
      </c>
      <c r="G18" s="147"/>
      <c r="H18" s="116" t="s">
        <v>55</v>
      </c>
      <c r="I18" s="111"/>
      <c r="J18" s="111"/>
      <c r="K18" s="131" t="s">
        <v>585</v>
      </c>
      <c r="L18" s="132"/>
      <c r="M18" s="27"/>
      <c r="N18" s="54"/>
      <c r="O18" s="54"/>
      <c r="P18" s="54"/>
      <c r="Q18" s="54"/>
      <c r="R18" s="54"/>
      <c r="S18" s="54"/>
      <c r="T18" s="54"/>
      <c r="U18" s="54"/>
      <c r="V18" s="54"/>
      <c r="W18" s="54"/>
      <c r="X18" s="54"/>
      <c r="Y18" s="54"/>
      <c r="Z18" s="54"/>
      <c r="AA18" s="54"/>
    </row>
    <row r="19" spans="1:27" ht="23.45" customHeight="1" x14ac:dyDescent="0.15">
      <c r="A19" s="27"/>
      <c r="B19" s="137" t="s">
        <v>54</v>
      </c>
      <c r="C19" s="138"/>
      <c r="D19" s="138"/>
      <c r="E19" s="139"/>
      <c r="F19" s="143" t="s">
        <v>586</v>
      </c>
      <c r="G19" s="144"/>
      <c r="H19" s="135" t="s">
        <v>53</v>
      </c>
      <c r="I19" s="136"/>
      <c r="J19" s="136"/>
      <c r="K19" s="147" t="s">
        <v>587</v>
      </c>
      <c r="L19" s="148"/>
      <c r="M19" s="49"/>
      <c r="N19" s="54"/>
      <c r="O19" s="54"/>
      <c r="P19" s="54"/>
      <c r="Q19" s="54"/>
      <c r="R19" s="54"/>
      <c r="S19" s="54"/>
      <c r="T19" s="54"/>
      <c r="U19" s="54"/>
      <c r="V19" s="54"/>
      <c r="W19" s="54"/>
      <c r="X19" s="54"/>
      <c r="Y19" s="54"/>
      <c r="Z19" s="54"/>
      <c r="AA19" s="54"/>
    </row>
    <row r="20" spans="1:27" ht="23.45" customHeight="1" x14ac:dyDescent="0.15">
      <c r="A20" s="27"/>
      <c r="B20" s="140"/>
      <c r="C20" s="141"/>
      <c r="D20" s="141"/>
      <c r="E20" s="142"/>
      <c r="F20" s="145"/>
      <c r="G20" s="146"/>
      <c r="H20" s="135" t="s">
        <v>68</v>
      </c>
      <c r="I20" s="136"/>
      <c r="J20" s="136"/>
      <c r="K20" s="131" t="s">
        <v>588</v>
      </c>
      <c r="L20" s="132"/>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31" t="s">
        <v>589</v>
      </c>
      <c r="G21" s="132"/>
      <c r="H21" s="133" t="s">
        <v>59</v>
      </c>
      <c r="I21" s="134"/>
      <c r="J21" s="134"/>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593</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35" customHeight="1" x14ac:dyDescent="0.15">
      <c r="A23" s="29"/>
      <c r="B23" s="113" t="s">
        <v>65</v>
      </c>
      <c r="C23" s="114"/>
      <c r="D23" s="114"/>
      <c r="E23" s="115"/>
      <c r="F23" s="72" t="s">
        <v>60</v>
      </c>
      <c r="G23" s="73">
        <v>2</v>
      </c>
      <c r="H23" s="74" t="s">
        <v>43</v>
      </c>
      <c r="I23" s="75" t="s">
        <v>61</v>
      </c>
      <c r="J23" s="73">
        <v>6</v>
      </c>
      <c r="K23" s="109" t="s">
        <v>43</v>
      </c>
      <c r="L23" s="110"/>
      <c r="M23" s="29"/>
      <c r="N23" s="54"/>
      <c r="O23" s="54"/>
      <c r="P23" s="54"/>
      <c r="Q23" s="54"/>
      <c r="R23" s="54"/>
      <c r="S23" s="54"/>
      <c r="T23" s="54"/>
      <c r="U23" s="54"/>
      <c r="V23" s="54"/>
      <c r="W23" s="54"/>
      <c r="X23" s="54"/>
      <c r="Y23" s="54"/>
      <c r="Z23" s="54"/>
      <c r="AA23" s="54"/>
    </row>
    <row r="24" spans="1:27" ht="25.3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588</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2" t="s">
        <v>70</v>
      </c>
      <c r="I31" s="122"/>
      <c r="J31" s="122"/>
      <c r="K31" s="122"/>
      <c r="L31" s="122"/>
      <c r="M31" s="25"/>
      <c r="N31" s="54"/>
      <c r="O31" s="54"/>
      <c r="P31" s="54"/>
      <c r="Q31" s="54"/>
      <c r="R31" s="54"/>
      <c r="S31" s="54"/>
      <c r="T31" s="54"/>
      <c r="U31" s="54"/>
      <c r="V31" s="54"/>
      <c r="W31" s="54"/>
      <c r="X31" s="54"/>
      <c r="Y31" s="54"/>
      <c r="Z31" s="54"/>
      <c r="AA31" s="54"/>
    </row>
    <row r="32" spans="1:27" ht="27.75" customHeight="1" x14ac:dyDescent="0.15">
      <c r="A32" s="51">
        <v>1</v>
      </c>
      <c r="B32" s="120" t="s">
        <v>594</v>
      </c>
      <c r="C32" s="121"/>
      <c r="D32" s="121"/>
      <c r="E32" s="121"/>
      <c r="F32" s="121"/>
      <c r="G32" s="121"/>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20" t="s">
        <v>592</v>
      </c>
      <c r="C33" s="121"/>
      <c r="D33" s="121"/>
      <c r="E33" s="121"/>
      <c r="F33" s="121"/>
      <c r="G33" s="121"/>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49" t="s">
        <v>10</v>
      </c>
      <c r="C48" s="149"/>
      <c r="D48" s="149"/>
      <c r="E48" s="149"/>
      <c r="F48" s="149"/>
      <c r="G48" s="149"/>
      <c r="H48" s="149"/>
      <c r="I48" s="149"/>
      <c r="J48" s="149"/>
      <c r="K48" s="149"/>
      <c r="L48" s="149"/>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71" t="s">
        <v>9</v>
      </c>
      <c r="C50" s="171"/>
      <c r="D50" s="171"/>
      <c r="E50" s="171"/>
      <c r="F50" s="48" t="s">
        <v>6</v>
      </c>
      <c r="G50" s="150">
        <f>G17</f>
        <v>2</v>
      </c>
      <c r="H50" s="151"/>
      <c r="I50" s="26" t="s">
        <v>7</v>
      </c>
      <c r="J50" s="150">
        <f>J17</f>
        <v>2</v>
      </c>
      <c r="K50" s="151"/>
      <c r="L50" s="25"/>
      <c r="M50" s="25"/>
      <c r="N50" s="39"/>
      <c r="X50" s="39"/>
      <c r="Y50" s="39"/>
      <c r="Z50" s="39"/>
    </row>
    <row r="51" spans="1:26" ht="17.100000000000001" customHeight="1" x14ac:dyDescent="0.15">
      <c r="A51" s="25"/>
      <c r="B51" s="172" t="s">
        <v>8</v>
      </c>
      <c r="C51" s="172"/>
      <c r="D51" s="172"/>
      <c r="E51" s="172"/>
      <c r="F51" s="172"/>
      <c r="G51" s="170" t="str">
        <f>F21</f>
        <v>必須</v>
      </c>
      <c r="H51" s="170"/>
      <c r="I51" s="170"/>
      <c r="J51" s="170"/>
      <c r="K51" s="170"/>
      <c r="L51" s="25"/>
      <c r="M51" s="25"/>
      <c r="N51" s="39"/>
      <c r="X51" s="39"/>
      <c r="Y51" s="39"/>
      <c r="Z51" s="39"/>
    </row>
    <row r="52" spans="1:26" ht="17.100000000000001" customHeight="1" x14ac:dyDescent="0.15">
      <c r="A52" s="25"/>
      <c r="B52" s="172" t="s">
        <v>12</v>
      </c>
      <c r="C52" s="172"/>
      <c r="D52" s="172"/>
      <c r="E52" s="172"/>
      <c r="F52" s="172"/>
      <c r="G52" s="170">
        <f>K21</f>
        <v>10</v>
      </c>
      <c r="H52" s="170"/>
      <c r="I52" s="170"/>
      <c r="J52" s="170"/>
      <c r="K52" s="170"/>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fRule type="expression" dxfId="18" priority="17">
      <formula>#REF!="令和4年度の応募時に提出した"</formula>
    </cfRule>
  </conditionalFormatting>
  <conditionalFormatting sqref="B13:B14 F13:F16 B16:B19 F18:F19 H19 K19">
    <cfRule type="expression" dxfId="17" priority="19">
      <formula>#REF!="令和2年度の応募時に提出した"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4">
      <formula>#REF!="令和元年度の応募時に提出した"</formula>
    </cfRule>
    <cfRule type="expression" dxfId="13" priority="2">
      <formula>#REF!="令和3年度の応募時に提出した"</formula>
    </cfRule>
    <cfRule type="expression" dxfId="12" priority="3">
      <formula>#REF!="令和2年度の応募時に提出した"</formula>
    </cfRule>
  </conditionalFormatting>
  <conditionalFormatting sqref="F13:F19">
    <cfRule type="expression" dxfId="11" priority="12">
      <formula>#REF!="令和元年度の応募時に提出した"</formula>
    </cfRule>
    <cfRule type="expression" dxfId="10" priority="9">
      <formula>#REF!="令和4年度の応募時に提出した"</formula>
    </cfRule>
  </conditionalFormatting>
  <conditionalFormatting sqref="F17">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3">
      <formula>#REF!="令和4年度の応募時に提出した"</formula>
    </cfRule>
    <cfRule type="expression" dxfId="6" priority="16">
      <formula>#REF!="令和元年度の応募時に提出した"</formula>
    </cfRule>
  </conditionalFormatting>
  <conditionalFormatting sqref="H20">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8">
      <formula>#REF!="令和元年度の応募時に提出した"</formula>
    </cfRule>
    <cfRule type="expression" dxfId="1" priority="7">
      <formula>#REF!="令和2年度の応募時に提出した"</formula>
    </cfRule>
    <cfRule type="expression" dxfId="0" priority="6">
      <formula>#REF!="令和3年度の応募時に提出した"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B35" sqref="B35:G35"/>
    </sheetView>
  </sheetViews>
  <sheetFormatPr defaultColWidth="8.875" defaultRowHeight="13.5" x14ac:dyDescent="0.15"/>
  <cols>
    <col min="6" max="6" width="17.125" bestFit="1" customWidth="1"/>
    <col min="7" max="7" width="31.62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G094</v>
      </c>
      <c r="B2" s="83" t="str">
        <f>①ヒアリングシートについて!F2</f>
        <v>音楽</v>
      </c>
      <c r="C2" s="83" t="str">
        <f>①ヒアリングシートについて!H2</f>
        <v>音楽劇</v>
      </c>
      <c r="D2" s="83" t="str">
        <f>①ヒアリングシートについて!J2</f>
        <v>A区分</v>
      </c>
      <c r="E2" s="83" t="str">
        <f>①ヒアリングシートについて!L2</f>
        <v>G</v>
      </c>
      <c r="F2" s="83" t="str">
        <f>①ヒアリングシートについて!C3</f>
        <v>堺シティオペラ　一般社団法人</v>
      </c>
      <c r="G2" s="83" t="str">
        <f>①ヒアリングシートについて!I3</f>
        <v>堺シティオペラ一般社団法人</v>
      </c>
      <c r="H2" s="83" t="str">
        <f>①ヒアリングシートについて!F13</f>
        <v>制限なし</v>
      </c>
      <c r="I2" s="83">
        <f>①ヒアリングシートについて!K13</f>
        <v>60</v>
      </c>
      <c r="J2" s="83">
        <f>①ヒアリングシートについて!G14</f>
        <v>8</v>
      </c>
      <c r="K2" s="83">
        <f>①ヒアリングシートについて!J14</f>
        <v>4</v>
      </c>
      <c r="L2" s="83" t="str">
        <f>①ヒアリングシートについて!G15</f>
        <v>指定なし</v>
      </c>
      <c r="M2" s="83" t="str">
        <f>①ヒアリングシートについて!G16</f>
        <v>条件が合えば可</v>
      </c>
      <c r="N2" s="83" t="str">
        <f>①ヒアリングシートについて!K16</f>
        <v>可</v>
      </c>
      <c r="O2" s="83">
        <f>①ヒアリングシートについて!G17</f>
        <v>2</v>
      </c>
      <c r="P2" s="83">
        <f>①ヒアリングシートについて!J17</f>
        <v>2</v>
      </c>
      <c r="Q2" s="83" t="str">
        <f>①ヒアリングシートについて!F18</f>
        <v>7割程度必要</v>
      </c>
      <c r="R2" s="83" t="str">
        <f>①ヒアリングシートについて!K18</f>
        <v>なくても良い</v>
      </c>
      <c r="S2" s="83" t="str">
        <f>①ヒアリングシートについて!F19</f>
        <v>必ず使う</v>
      </c>
      <c r="T2" s="83" t="str">
        <f>①ヒアリングシートについて!K19</f>
        <v>あり</v>
      </c>
      <c r="U2" s="83" t="str">
        <f>①ヒアリングシートについて!K20</f>
        <v>要</v>
      </c>
      <c r="V2" s="83" t="str">
        <f>①ヒアリングシートについて!F21</f>
        <v>必須</v>
      </c>
      <c r="W2" s="83">
        <f>①ヒアリングシートについて!K21</f>
        <v>10</v>
      </c>
      <c r="X2" s="83" t="str">
        <f>①ヒアリングシートについて!F22</f>
        <v>中型トラック</v>
      </c>
      <c r="Y2" s="83">
        <f>①ヒアリングシートについて!I22</f>
        <v>1</v>
      </c>
      <c r="Z2" s="83">
        <f>①ヒアリングシートについて!G23</f>
        <v>2</v>
      </c>
      <c r="AA2" s="83">
        <f>①ヒアリングシートについて!J23</f>
        <v>6</v>
      </c>
      <c r="AB2" s="83" t="str">
        <f>①ヒアリングシートについて!F27</f>
        <v>要</v>
      </c>
      <c r="AC2" s="83">
        <f>①ヒアリングシートについて!F28</f>
        <v>0</v>
      </c>
      <c r="AD2" s="83" t="str">
        <f>①ヒアリングシートについて!B32</f>
        <v>体育館近くに、飲食可能な控室(18名程度)・男性着替え用の控室・
女性着替え用の控室の3部屋をご用意いただくことは可能でしょうか。</v>
      </c>
      <c r="AE2" s="83" t="str">
        <f>①ヒアリングシートについて!B33</f>
        <v>ピアノの調律から半年以上経過している場合、
本公演までに調律していただくことは可能でしょうか。</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2023-11-09T09:25:12Z</dcterms:modified>
</cp:coreProperties>
</file>