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<sst xmlns="http://schemas.openxmlformats.org/spreadsheetml/2006/main" count="1346" uniqueCount="591">
  <si>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</si>
  <si>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</si>
  <si>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</si>
  <si>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</si>
  <si>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</si>
  <si>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</si>
  <si>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</si>
  <si>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</si>
  <si>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</si>
  <si>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</si>
  <si>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</si>
  <si>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</si>
  <si>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</si>
  <si>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</si>
  <si>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</si>
  <si>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</si>
  <si>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</si>
  <si>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</si>
  <si>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</si>
  <si>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</si>
  <si>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</si>
  <si>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</si>
  <si>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</si>
  <si>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</si>
  <si>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</si>
  <si>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</si>
  <si>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</si>
  <si>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</si>
  <si>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</si>
  <si>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</si>
  <si>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</si>
  <si>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</si>
  <si>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</si>
  <si>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</si>
  <si>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</si>
  <si>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</si>
  <si>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</si>
  <si>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</si>
  <si>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</si>
  <si>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</si>
  <si>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</si>
  <si>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</si>
  <si>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</si>
  <si>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</si>
  <si>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</si>
  <si>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</si>
  <si>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</si>
  <si>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</si>
  <si>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</si>
  <si>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</si>
  <si>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</si>
  <si>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</si>
  <si>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</si>
  <si>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</si>
  <si>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</si>
  <si>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</si>
  <si>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</si>
  <si>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</si>
  <si>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</si>
  <si>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</si>
  <si>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</si>
  <si>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</si>
  <si>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</si>
  <si>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</si>
  <si>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</si>
  <si>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</si>
  <si>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</si>
  <si>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</si>
  <si>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</si>
  <si>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</si>
  <si>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</si>
  <si>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</si>
  <si>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</si>
  <si>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</si>
  <si>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</si>
  <si>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</si>
  <si>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</si>
  <si>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</si>
  <si>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</si>
  <si>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</si>
  <si>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</si>
  <si>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</si>
  <si>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</si>
  <si>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</si>
  <si>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</si>
  <si>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</si>
  <si>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</si>
  <si>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</si>
  <si>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</si>
  <si>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</si>
  <si>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</si>
  <si>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</si>
  <si>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</si>
  <si>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</si>
  <si>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</si>
  <si>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</si>
  <si>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</si>
  <si>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</si>
  <si>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</si>
  <si>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</si>
  <si>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</si>
  <si>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</si>
  <si>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</si>
  <si>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</si>
  <si>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</si>
  <si>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</si>
  <si>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</si>
  <si>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</si>
  <si>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</si>
  <si>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</si>
  <si>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</si>
  <si>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</si>
  <si>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</si>
  <si>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</si>
  <si>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</si>
  <si>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</si>
  <si>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</si>
  <si>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</si>
  <si>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</si>
  <si>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</si>
  <si>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</si>
  <si>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</si>
  <si>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</si>
  <si>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</si>
  <si>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</si>
  <si>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</si>
  <si>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</si>
  <si>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</si>
  <si>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</si>
  <si>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</si>
  <si>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</si>
  <si>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</si>
  <si>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</si>
  <si>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</si>
  <si>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</si>
  <si>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</si>
  <si>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</si>
  <si>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</si>
  <si>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</si>
  <si>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</si>
  <si>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</si>
  <si>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</si>
  <si>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</si>
  <si>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</si>
  <si>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</si>
  <si>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</si>
  <si>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</si>
  <si>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</si>
  <si>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</si>
  <si>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</si>
  <si>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</si>
  <si>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</si>
  <si>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</si>
  <si>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</si>
  <si>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</si>
  <si>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</si>
  <si>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</si>
  <si>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</si>
  <si>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</si>
  <si>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</si>
  <si>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</si>
  <si>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</si>
  <si>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</si>
  <si>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</si>
  <si>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</si>
  <si>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</si>
  <si>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</si>
  <si>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</si>
  <si>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</si>
  <si>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</si>
  <si>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</si>
  <si>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</si>
  <si>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</si>
  <si>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</si>
  <si>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</si>
  <si>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</si>
  <si>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</si>
  <si>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</si>
  <si>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</si>
  <si>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</si>
  <si>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</si>
  <si>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</si>
  <si>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</si>
  <si>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</si>
  <si>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</si>
  <si>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</si>
  <si>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</si>
  <si>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</si>
  <si>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</si>
  <si>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</si>
  <si>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</si>
  <si>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</si>
  <si>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</si>
  <si>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</si>
  <si>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</si>
  <si>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</si>
  <si>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</si>
  <si>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</si>
  <si>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</si>
  <si>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</si>
  <si>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</si>
  <si>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</si>
  <si>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</si>
  <si>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</si>
  <si>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</si>
  <si>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</si>
  <si>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</si>
  <si>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</si>
  <si>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</si>
  <si>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</si>
  <si>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</si>
  <si>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</si>
  <si>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</si>
  <si>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</si>
  <si>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</si>
  <si>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</si>
  <si>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</si>
  <si>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</si>
  <si>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</si>
  <si>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</si>
  <si>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</si>
  <si>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</si>
  <si>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</si>
  <si>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</si>
  <si>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</si>
  <si>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</si>
  <si>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</si>
  <si>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</si>
  <si>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</si>
  <si>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</si>
  <si>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</si>
  <si>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</si>
  <si>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</si>
  <si>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</si>
  <si>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</si>
  <si>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</si>
  <si>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</si>
  <si>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</si>
  <si>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</si>
  <si>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</si>
  <si>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</si>
  <si>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</si>
  <si>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</si>
  <si>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</si>
  <si>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</si>
  <si>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</si>
  <si>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</si>
  <si>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</si>
  <si>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</si>
  <si>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</si>
  <si>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</si>
  <si>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</si>
  <si>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</si>
  <si>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</si>
  <si>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</si>
  <si>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</si>
  <si>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</si>
  <si>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</si>
  <si>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</si>
  <si>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</si>
  <si>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</si>
  <si>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</si>
  <si>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</si>
  <si>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</si>
  <si>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</si>
  <si>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</si>
  <si>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</si>
  <si>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</si>
  <si>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</si>
  <si>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</si>
  <si>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</si>
  <si>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</si>
  <si>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</si>
  <si>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</si>
  <si>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</si>
  <si>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</si>
  <si>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</si>
  <si>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</si>
  <si>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</si>
  <si>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</si>
  <si>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</si>
  <si>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</si>
  <si>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</si>
  <si>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</si>
  <si>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</si>
  <si>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</si>
  <si>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</si>
  <si>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</si>
  <si>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</si>
  <si>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</si>
  <si>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</si>
  <si>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</si>
  <si>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</si>
  <si>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</si>
  <si>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</si>
  <si>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</si>
  <si>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</si>
  <si>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</si>
  <si>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</si>
  <si>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</si>
  <si>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</si>
  <si>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</si>
  <si>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</si>
  <si>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</si>
  <si>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</si>
  <si>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</si>
  <si>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</si>
  <si>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</si>
  <si>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</si>
  <si>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</si>
  <si>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</si>
  <si>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</si>
  <si>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</si>
  <si>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</si>
  <si>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</si>
  <si>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</si>
  <si>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</si>
  <si>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</si>
  <si>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</si>
  <si>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</si>
  <si>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</si>
  <si>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</si>
  <si>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</si>
  <si>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</si>
  <si>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</si>
  <si>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</si>
  <si>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</si>
  <si>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</si>
  <si>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</si>
  <si>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</si>
  <si>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</si>
  <si>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</si>
  <si>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</si>
  <si>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</si>
  <si>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</si>
  <si>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</si>
  <si>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</si>
  <si>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</si>
  <si>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</si>
  <si>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</si>
  <si>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</si>
  <si>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</si>
  <si>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</si>
  <si>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</si>
  <si>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</si>
  <si>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</si>
  <si>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</si>
  <si>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</si>
  <si>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</si>
  <si>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</si>
  <si>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</si>
  <si>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</si>
  <si>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</si>
  <si>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</si>
  <si>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</si>
  <si>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</si>
  <si>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</si>
  <si>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</si>
  <si>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</si>
  <si>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</si>
  <si>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</si>
  <si>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</si>
  <si>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</si>
  <si>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</si>
  <si>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</si>
  <si>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</si>
  <si>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</si>
  <si>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</si>
  <si>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</si>
  <si>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</si>
  <si>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</si>
  <si>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</si>
  <si>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</si>
  <si>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</si>
  <si>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</si>
  <si>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</si>
  <si>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</si>
  <si>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</si>
  <si>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</si>
  <si>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</si>
  <si>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</si>
  <si>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</si>
  <si>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</si>
  <si>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</si>
  <si>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</si>
  <si>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</si>
  <si>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</si>
  <si>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</si>
  <si>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</si>
  <si>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</si>
  <si>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</si>
  <si>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</si>
  <si>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</si>
  <si>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</si>
  <si>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</si>
  <si>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</si>
  <si>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</si>
  <si>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</si>
  <si>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</si>
  <si>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</si>
  <si>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</si>
  <si>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</si>
  <si>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</si>
  <si>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</si>
  <si>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</si>
  <si>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</si>
  <si>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</si>
  <si>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</si>
  <si>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</si>
  <si>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</si>
  <si>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</si>
  <si>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</si>
  <si>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</si>
  <si>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</si>
  <si>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</si>
  <si>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</si>
  <si>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</si>
  <si>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</si>
  <si>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</si>
  <si>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</si>
  <si>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</si>
  <si>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</si>
  <si>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</si>
  <si>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</si>
  <si>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</si>
  <si>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</si>
  <si>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</si>
  <si>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</si>
  <si>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</si>
  <si>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</si>
  <si>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</si>
  <si>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</si>
  <si>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</si>
  <si>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</si>
  <si>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</si>
  <si>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</si>
  <si>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</si>
  <si>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</si>
  <si>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</si>
  <si>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</si>
  <si>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</si>
  <si>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</si>
  <si>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</si>
  <si>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</si>
  <si>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</si>
  <si>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</si>
  <si>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</si>
  <si>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</si>
  <si>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</si>
  <si>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</si>
  <si>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</si>
  <si>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</si>
  <si>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</si>
  <si>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</si>
  <si>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</si>
  <si>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</si>
  <si>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</si>
  <si>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</si>
  <si>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</si>
  <si>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</si>
  <si>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</si>
  <si>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</si>
  <si>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</si>
  <si>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</si>
  <si>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</si>
  <si>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</si>
  <si>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</si>
  <si>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</si>
  <si>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</si>
  <si>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</si>
  <si>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</si>
  <si>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</si>
  <si>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</si>
  <si>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</si>
  <si>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</si>
  <si>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</si>
  <si>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</si>
  <si>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</si>
  <si>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</si>
  <si>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</si>
  <si>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</si>
  <si>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</si>
  <si>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</si>
  <si>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</si>
  <si>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</si>
  <si>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</si>
  <si>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</si>
  <si>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</si>
  <si>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</si>
  <si>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</si>
  <si>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</si>
  <si>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</si>
  <si>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</si>
  <si>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</si>
  <si>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</si>
  <si>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</si>
  <si>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</si>
  <si>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</si>
  <si>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</si>
  <si>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</si>
  <si>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</si>
  <si>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</si>
  <si>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</si>
  <si>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</si>
  <si>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</si>
  <si>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</si>
  <si>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</si>
  <si>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</si>
  <si>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</si>
  <si>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</si>
  <si>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</si>
  <si>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</si>
  <si>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</si>
  <si>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</si>
  <si>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</si>
  <si>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</si>
  <si>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</si>
  <si>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</si>
  <si>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</si>
  <si>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</si>
  <si>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</si>
  <si>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</si>
  <si>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</si>
  <si>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</si>
  <si>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</si>
  <si>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</si>
  <si>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</si>
  <si>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</si>
  <si>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</si>
  <si>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</si>
  <si>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</si>
  <si>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</si>
  <si>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</si>
  <si>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</si>
  <si>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</si>
  <si>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</si>
  <si>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</si>
  <si>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</si>
  <si>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</si>
  <si>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</si>
  <si>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</si>
  <si>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</si>
  <si>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</si>
  <si>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</si>
  <si>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</si>
  <si>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</si>
  <si>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</si>
  <si>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</si>
  <si>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</si>
  <si>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</si>
  <si>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</si>
  <si>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</si>
  <si>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</si>
  <si>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</si>
  <si>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</si>
  <si>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</si>
  <si>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</si>
  <si>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</si>
  <si>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</si>
  <si>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</si>
  <si>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</si>
  <si>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</si>
  <si>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</si>
  <si>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</si>
  <si>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</si>
  <si>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</si>
  <si>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</si>
  <si>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</si>
  <si>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</si>
  <si>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</si>
  <si>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</si>
  <si>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</si>
  <si>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</si>
  <si>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</si>
  <si>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</si>
  <si>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</si>
  <si>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</si>
  <si>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</si>
  <si>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</si>
  <si>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</si>
  <si>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</si>
  <si>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</si>
  <si>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</si>
  <si>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可</t>
  </si>
  <si>
    <t>条件が合えば可</t>
  </si>
  <si>
    <t>不要</t>
  </si>
  <si>
    <t>なくても良い</t>
  </si>
  <si>
    <t>使わない</t>
  </si>
  <si>
    <t>なし</t>
  </si>
  <si>
    <t>応相談</t>
  </si>
  <si>
    <t>ハイエース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</si>
</sst>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43434"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7</xdr:col>
      <xdr:colOff>550335</xdr:colOff>
      <xdr:row>74</xdr:row>
      <xdr:rowOff>173868</xdr:rowOff>
    </xdr:from>
    <xdr:to>
      <xdr:col>9</xdr:col>
      <xdr:colOff>674160</xdr:colOff>
      <xdr:row>83</xdr:row>
      <xdr:rowOff>149677</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4624918" y="19245035"/>
          <a:ext cx="1510242" cy="21665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518584</xdr:colOff>
      <xdr:row>72</xdr:row>
      <xdr:rowOff>149278</xdr:rowOff>
    </xdr:from>
    <xdr:to>
      <xdr:col>9</xdr:col>
      <xdr:colOff>709083</xdr:colOff>
      <xdr:row>73</xdr:row>
      <xdr:rowOff>181578</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4589174" y="18848830"/>
          <a:ext cx="1574319" cy="274918"/>
          <a:chOff x="1076477" y="14931738"/>
          <a:chExt cx="4160761" cy="318369"/>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137609" y="14931738"/>
            <a:ext cx="2261891" cy="31836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3.6</a:t>
            </a:r>
            <a:r>
              <a:rPr kumimoji="1" lang="ja-JP" altLang="en-US" sz="1100" b="1"/>
              <a:t>　ｍ</a:t>
            </a:r>
          </a:p>
        </xdr:txBody>
      </xdr:sp>
    </xdr:grpSp>
    <xdr:clientData/>
  </xdr:twoCellAnchor>
  <xdr:twoCellAnchor>
    <xdr:from>
      <xdr:col>9</xdr:col>
      <xdr:colOff>698508</xdr:colOff>
      <xdr:row>74</xdr:row>
      <xdr:rowOff>148168</xdr:rowOff>
    </xdr:from>
    <xdr:to>
      <xdr:col>10</xdr:col>
      <xdr:colOff>359837</xdr:colOff>
      <xdr:row>83</xdr:row>
      <xdr:rowOff>208642</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152918" y="19332956"/>
          <a:ext cx="398169" cy="2244035"/>
          <a:chOff x="5543621" y="13014476"/>
          <a:chExt cx="373019"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6"/>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543621" y="13379867"/>
            <a:ext cx="373019" cy="64281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5.4</a:t>
            </a:r>
            <a:r>
              <a:rPr kumimoji="1" lang="ja-JP" altLang="en-US" sz="1100" b="1"/>
              <a:t>ｍ</a:t>
            </a:r>
          </a:p>
        </xdr:txBody>
      </xdr:sp>
    </xdr:grp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275362" y="17337452"/>
          <a:ext cx="723211"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12</xdr:col>
      <xdr:colOff>52916</xdr:colOff>
      <xdr:row>75</xdr:row>
      <xdr:rowOff>230678</xdr:rowOff>
    </xdr:from>
    <xdr:to>
      <xdr:col>14</xdr:col>
      <xdr:colOff>69270</xdr:colOff>
      <xdr:row>82</xdr:row>
      <xdr:rowOff>211666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662333" y="19545261"/>
          <a:ext cx="841854" cy="168490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16</xdr:col>
      <xdr:colOff>257091</xdr:colOff>
      <xdr:row>76</xdr:row>
      <xdr:rowOff>209826</xdr:rowOff>
    </xdr:from>
    <xdr:to>
      <xdr:col>22</xdr:col>
      <xdr:colOff>46475</xdr:colOff>
      <xdr:row>86</xdr:row>
      <xdr:rowOff>32671</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9792674" y="19767826"/>
          <a:ext cx="3091384" cy="225701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10</xdr:col>
      <xdr:colOff>455084</xdr:colOff>
      <xdr:row>74</xdr:row>
      <xdr:rowOff>148167</xdr:rowOff>
    </xdr:from>
    <xdr:to>
      <xdr:col>11</xdr:col>
      <xdr:colOff>592206</xdr:colOff>
      <xdr:row>83</xdr:row>
      <xdr:rowOff>137583</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56917" y="19219334"/>
          <a:ext cx="782706" cy="218016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841970" y="17324200"/>
          <a:ext cx="723210"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553550" y="17324200"/>
          <a:ext cx="765405"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280367" y="17324200"/>
          <a:ext cx="723211"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3982963" y="17324200"/>
          <a:ext cx="581379"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092043" y="16603634"/>
          <a:ext cx="4559844"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078791" y="15878843"/>
          <a:ext cx="4559844"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082104" y="15472621"/>
          <a:ext cx="4559844"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085418" y="15049833"/>
          <a:ext cx="4559844"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52540" y="14458231"/>
          <a:ext cx="1667149"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2968173" y="14461543"/>
          <a:ext cx="1667149"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4</xdr:col>
      <xdr:colOff>328084</xdr:colOff>
      <xdr:row>86</xdr:row>
      <xdr:rowOff>137583</xdr:rowOff>
    </xdr:from>
    <xdr:to>
      <xdr:col>10</xdr:col>
      <xdr:colOff>359833</xdr:colOff>
      <xdr:row>93</xdr:row>
      <xdr:rowOff>211667</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2275417" y="22129750"/>
          <a:ext cx="4286249" cy="177800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78521" y="12112924"/>
          <a:ext cx="3648011"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editAs="oneCell">
    <xdr:from>
      <xdr:col>1</xdr:col>
      <xdr:colOff>17973</xdr:colOff>
      <xdr:row>6</xdr:row>
      <xdr:rowOff>107832</xdr:rowOff>
    </xdr:from>
    <xdr:to>
      <xdr:col>11</xdr:col>
      <xdr:colOff>732910</xdr:colOff>
      <xdr:row>9</xdr:row>
      <xdr:rowOff>262466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973" y="1538699"/>
          <a:ext cx="7327404" cy="1196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148166</xdr:colOff>
      <xdr:row>71</xdr:row>
      <xdr:rowOff>4</xdr:rowOff>
    </xdr:from>
    <xdr:to>
      <xdr:col>7</xdr:col>
      <xdr:colOff>57724</xdr:colOff>
      <xdr:row>87</xdr:row>
      <xdr:rowOff>222259</xdr:rowOff>
    </xdr:to>
    <xdr:sp macro="" textlink="">
      <xdr:nvSpPr>
        <xdr:cNvPr id="4" name="台形 3">
          <a:extLst>
            <a:ext uri="{FF2B5EF4-FFF2-40B4-BE49-F238E27FC236}">
              <a16:creationId xmlns:a16="http://schemas.microsoft.com/office/drawing/2014/main" id="{0643BA1A-4C59-F647-9297-657B3253CE00}"/>
            </a:ext>
          </a:extLst>
        </xdr:cNvPr>
        <xdr:cNvSpPr/>
      </xdr:nvSpPr>
      <xdr:spPr>
        <a:xfrm rot="5400000">
          <a:off x="552734" y="18878270"/>
          <a:ext cx="4116921" cy="3042224"/>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4</xdr:col>
      <xdr:colOff>328083</xdr:colOff>
      <xdr:row>64</xdr:row>
      <xdr:rowOff>131231</xdr:rowOff>
    </xdr:from>
    <xdr:to>
      <xdr:col>10</xdr:col>
      <xdr:colOff>491064</xdr:colOff>
      <xdr:row>71</xdr:row>
      <xdr:rowOff>232831</xdr:rowOff>
    </xdr:to>
    <xdr:sp macro="" textlink="">
      <xdr:nvSpPr>
        <xdr:cNvPr id="5" name="台形 4">
          <a:extLst>
            <a:ext uri="{FF2B5EF4-FFF2-40B4-BE49-F238E27FC236}">
              <a16:creationId xmlns:a16="http://schemas.microsoft.com/office/drawing/2014/main" id="{C28DC357-1D9A-C646-8144-F072E0C4B08F}"/>
            </a:ext>
          </a:extLst>
        </xdr:cNvPr>
        <xdr:cNvSpPr/>
      </xdr:nvSpPr>
      <xdr:spPr>
        <a:xfrm rot="10800000">
          <a:off x="2275416" y="16768231"/>
          <a:ext cx="4417481" cy="1805517"/>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10</xdr:col>
      <xdr:colOff>42333</xdr:colOff>
      <xdr:row>72</xdr:row>
      <xdr:rowOff>84666</xdr:rowOff>
    </xdr:from>
    <xdr:to>
      <xdr:col>11</xdr:col>
      <xdr:colOff>554565</xdr:colOff>
      <xdr:row>74</xdr:row>
      <xdr:rowOff>95254</xdr:rowOff>
    </xdr:to>
    <xdr:grpSp>
      <xdr:nvGrpSpPr>
        <xdr:cNvPr id="8" name="グループ化 7">
          <a:extLst>
            <a:ext uri="{FF2B5EF4-FFF2-40B4-BE49-F238E27FC236}">
              <a16:creationId xmlns:a16="http://schemas.microsoft.com/office/drawing/2014/main" id="{92B9A512-E6A8-7846-B5F5-03AAF0E2A209}"/>
            </a:ext>
          </a:extLst>
        </xdr:cNvPr>
        <xdr:cNvGrpSpPr/>
      </xdr:nvGrpSpPr>
      <xdr:grpSpPr>
        <a:xfrm>
          <a:off x="6233583" y="18784218"/>
          <a:ext cx="1159213" cy="495824"/>
          <a:chOff x="1076477" y="14864447"/>
          <a:chExt cx="4160761" cy="574370"/>
        </a:xfrm>
      </xdr:grpSpPr>
      <xdr:cxnSp macro="">
        <xdr:nvCxnSpPr>
          <xdr:cNvPr id="9" name="直線矢印コネクタ 8">
            <a:extLst>
              <a:ext uri="{FF2B5EF4-FFF2-40B4-BE49-F238E27FC236}">
                <a16:creationId xmlns:a16="http://schemas.microsoft.com/office/drawing/2014/main" id="{FA011D93-5A40-0056-6E86-B1294595D61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A8B4E7D3-2D3D-C187-C47C-A5C7EC47693B}"/>
              </a:ext>
            </a:extLst>
          </xdr:cNvPr>
          <xdr:cNvSpPr txBox="1"/>
        </xdr:nvSpPr>
        <xdr:spPr>
          <a:xfrm>
            <a:off x="2065325" y="14864447"/>
            <a:ext cx="2472118" cy="57437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　　</a:t>
            </a:r>
            <a:r>
              <a:rPr kumimoji="1" lang="en-US" altLang="ja-JP" sz="1100" b="1"/>
              <a:t>1.8</a:t>
            </a:r>
            <a:r>
              <a:rPr kumimoji="1" lang="ja-JP" altLang="en-US" sz="1100" b="1"/>
              <a:t>　ｍ</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Q20" sqref="Q20"/>
    </sheetView>
  </sheetViews>
  <sheetFormatPr defaultColWidth="9" defaultRowHeight="18.75" x14ac:dyDescent="0.15"/>
  <cols>
    <col min="1" max="1" width="9" style="22"/>
    <col min="2" max="3" width="10.125" style="22" customWidth="1"/>
    <col min="4" max="4" width="8.625" style="22" customWidth="1"/>
    <col min="5" max="5" width="10.125" style="22" customWidth="1"/>
    <col min="6" max="7" width="15.375" style="22" customWidth="1"/>
    <col min="8" max="12" width="10.1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G24" sqref="G24"/>
    </sheetView>
  </sheetViews>
  <sheetFormatPr defaultColWidth="9" defaultRowHeight="18.75" x14ac:dyDescent="0.15"/>
  <cols>
    <col min="1" max="1" width="3.375" style="22" customWidth="1"/>
    <col min="2" max="2" width="9" style="22"/>
    <col min="3" max="3" width="4.625" style="22" customWidth="1"/>
    <col min="4" max="5" width="8.5" style="22" customWidth="1"/>
    <col min="6" max="6" width="10.875" style="22" customWidth="1"/>
    <col min="7" max="7" width="8.62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125" style="37" customWidth="1"/>
    <col min="27" max="16384" width="9" style="22"/>
  </cols>
  <sheetData>
    <row r="1" spans="1:27" ht="22.3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20.100000000000001" customHeight="1" x14ac:dyDescent="0.15">
      <c r="A2" s="34"/>
      <c r="B2" s="32" t="s">
        <v>0</v>
      </c>
      <c r="C2" s="110" t="s">
        <v>198</v>
      </c>
      <c r="D2" s="111"/>
      <c r="E2" s="33" t="s">
        <v>5</v>
      </c>
      <c r="F2" s="35" t="str">
        <f>VLOOKUP($C$2,'R6_制作団体一覧'!A:H,2,FALSE)</f>
        <v>伝統芸能</v>
      </c>
      <c r="G2" s="32" t="s">
        <v>2</v>
      </c>
      <c r="H2" s="36" t="str">
        <f>VLOOKUP($C$2,'R6_制作団体一覧'!A:H,3,FALSE)</f>
        <v>邦楽</v>
      </c>
      <c r="I2" s="33" t="s">
        <v>20</v>
      </c>
      <c r="J2" s="35" t="str">
        <f>VLOOKUP($C$2,'R6_制作団体一覧'!A:H,5,FALSE)</f>
        <v>A区分</v>
      </c>
      <c r="K2" s="33" t="s">
        <v>3</v>
      </c>
      <c r="L2" s="35" t="str">
        <f>VLOOKUP($C$2,'R6_制作団体一覧'!A:H,6,FALSE)</f>
        <v>F</v>
      </c>
      <c r="M2" s="34"/>
      <c r="N2" s="54"/>
      <c r="O2" s="54"/>
      <c r="P2" s="54"/>
      <c r="Q2" s="54"/>
      <c r="R2" s="54"/>
      <c r="S2" s="54"/>
      <c r="T2" s="54"/>
      <c r="U2" s="54"/>
      <c r="V2" s="54"/>
      <c r="W2" s="54"/>
      <c r="X2" s="54"/>
      <c r="Y2" s="54"/>
      <c r="Z2" s="54"/>
      <c r="AA2" s="54"/>
    </row>
    <row r="3" spans="1:27" ht="20.100000000000001" customHeight="1" x14ac:dyDescent="0.15">
      <c r="A3" s="34"/>
      <c r="B3" s="33" t="s">
        <v>1</v>
      </c>
      <c r="C3" s="108" t="str">
        <f>VLOOKUP($C$2,'R6_制作団体一覧'!A:H,8,FALSE)</f>
        <v>NaoyukiMANABEGAGAKUEnsemble</v>
      </c>
      <c r="D3" s="108"/>
      <c r="E3" s="108"/>
      <c r="F3" s="108"/>
      <c r="G3" s="108"/>
      <c r="H3" s="33" t="s">
        <v>4</v>
      </c>
      <c r="I3" s="109" t="str">
        <f>VLOOKUP($C$2,'R6_制作団体一覧'!A:H,7,FALSE)</f>
        <v>Naoyuki MANABE GAGAKU Ensemble</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3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3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3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3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582</v>
      </c>
      <c r="G13" s="121"/>
      <c r="H13" s="133" t="s">
        <v>51</v>
      </c>
      <c r="I13" s="134"/>
      <c r="J13" s="134"/>
      <c r="K13" s="58">
        <v>10</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5.4</v>
      </c>
      <c r="H14" s="62" t="s">
        <v>43</v>
      </c>
      <c r="I14" s="63" t="s">
        <v>45</v>
      </c>
      <c r="J14" s="64">
        <v>5.4</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v>2</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583</v>
      </c>
      <c r="H16" s="128"/>
      <c r="I16" s="129" t="s">
        <v>49</v>
      </c>
      <c r="J16" s="130"/>
      <c r="K16" s="131" t="s">
        <v>584</v>
      </c>
      <c r="L16" s="132"/>
      <c r="M16" s="41"/>
      <c r="N16" s="54"/>
      <c r="O16" s="54"/>
      <c r="P16" s="54"/>
      <c r="Q16" s="54"/>
      <c r="R16" s="54"/>
      <c r="S16" s="54"/>
      <c r="T16" s="54"/>
      <c r="U16" s="54"/>
      <c r="V16" s="54"/>
      <c r="W16" s="54"/>
      <c r="X16" s="54"/>
      <c r="Y16" s="54"/>
      <c r="Z16" s="54"/>
      <c r="AA16" s="54"/>
    </row>
    <row r="17" spans="1:27" ht="23.1" customHeight="1" x14ac:dyDescent="0.15">
      <c r="A17" s="41"/>
      <c r="B17" s="114" t="s">
        <v>56</v>
      </c>
      <c r="C17" s="115"/>
      <c r="D17" s="115"/>
      <c r="E17" s="115"/>
      <c r="F17" s="60" t="s">
        <v>57</v>
      </c>
      <c r="G17" s="61">
        <v>2</v>
      </c>
      <c r="H17" s="62" t="s">
        <v>43</v>
      </c>
      <c r="I17" s="60" t="s">
        <v>46</v>
      </c>
      <c r="J17" s="61">
        <v>1.8</v>
      </c>
      <c r="K17" s="135" t="s">
        <v>43</v>
      </c>
      <c r="L17" s="136"/>
      <c r="M17" s="41"/>
      <c r="N17" s="54"/>
      <c r="O17" s="54"/>
      <c r="P17" s="54"/>
      <c r="Q17" s="54"/>
      <c r="R17" s="54"/>
      <c r="S17" s="54"/>
      <c r="T17" s="54"/>
      <c r="U17" s="54"/>
      <c r="V17" s="54"/>
      <c r="W17" s="54"/>
      <c r="X17" s="54"/>
      <c r="Y17" s="54"/>
      <c r="Z17" s="54"/>
      <c r="AA17" s="54"/>
    </row>
    <row r="18" spans="1:27" ht="23.1" customHeight="1" x14ac:dyDescent="0.15">
      <c r="A18" s="27"/>
      <c r="B18" s="114" t="s">
        <v>50</v>
      </c>
      <c r="C18" s="115"/>
      <c r="D18" s="115"/>
      <c r="E18" s="119"/>
      <c r="F18" s="153" t="s">
        <v>585</v>
      </c>
      <c r="G18" s="153"/>
      <c r="H18" s="137" t="s">
        <v>55</v>
      </c>
      <c r="I18" s="138"/>
      <c r="J18" s="138"/>
      <c r="K18" s="140" t="s">
        <v>586</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587</v>
      </c>
      <c r="G19" s="150"/>
      <c r="H19" s="144" t="s">
        <v>53</v>
      </c>
      <c r="I19" s="145"/>
      <c r="J19" s="145"/>
      <c r="K19" s="153" t="s">
        <v>588</v>
      </c>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t="s">
        <v>585</v>
      </c>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589</v>
      </c>
      <c r="G21" s="141"/>
      <c r="H21" s="142" t="s">
        <v>59</v>
      </c>
      <c r="I21" s="143"/>
      <c r="J21" s="143"/>
      <c r="K21" s="58">
        <v>100</v>
      </c>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4" t="s">
        <v>590</v>
      </c>
      <c r="G22" s="165"/>
      <c r="H22" s="55" t="s">
        <v>62</v>
      </c>
      <c r="I22" s="56">
        <v>2</v>
      </c>
      <c r="J22" s="57" t="s">
        <v>63</v>
      </c>
      <c r="K22" s="138"/>
      <c r="L22" s="160"/>
      <c r="M22" s="30"/>
      <c r="N22" s="54"/>
      <c r="O22" s="54"/>
      <c r="P22" s="54"/>
      <c r="Q22" s="54"/>
      <c r="R22" s="54"/>
      <c r="S22" s="54"/>
      <c r="T22" s="54"/>
      <c r="U22" s="54"/>
      <c r="V22" s="54"/>
      <c r="W22" s="54"/>
      <c r="X22" s="54"/>
      <c r="Y22" s="54"/>
      <c r="Z22" s="54"/>
      <c r="AA22" s="54"/>
    </row>
    <row r="23" spans="1:27" ht="25.35" customHeight="1" x14ac:dyDescent="0.15">
      <c r="A23" s="29"/>
      <c r="B23" s="161" t="s">
        <v>65</v>
      </c>
      <c r="C23" s="162"/>
      <c r="D23" s="162"/>
      <c r="E23" s="163"/>
      <c r="F23" s="72" t="s">
        <v>60</v>
      </c>
      <c r="G23" s="73">
        <v>1.8</v>
      </c>
      <c r="H23" s="74" t="s">
        <v>43</v>
      </c>
      <c r="I23" s="75" t="s">
        <v>61</v>
      </c>
      <c r="J23" s="73">
        <v>4.8</v>
      </c>
      <c r="K23" s="158" t="s">
        <v>43</v>
      </c>
      <c r="L23" s="159"/>
      <c r="M23" s="29"/>
      <c r="N23" s="54"/>
      <c r="O23" s="54"/>
      <c r="P23" s="54"/>
      <c r="Q23" s="54"/>
      <c r="R23" s="54"/>
      <c r="S23" s="54"/>
      <c r="T23" s="54"/>
      <c r="U23" s="54"/>
      <c r="V23" s="54"/>
      <c r="W23" s="54"/>
      <c r="X23" s="54"/>
      <c r="Y23" s="54"/>
      <c r="Z23" s="54"/>
      <c r="AA23" s="54"/>
    </row>
    <row r="24" spans="1:27" ht="25.3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8" t="s">
        <v>116</v>
      </c>
      <c r="C26" s="168"/>
      <c r="D26" s="168"/>
      <c r="E26" s="168"/>
      <c r="F26" s="168"/>
      <c r="G26" s="168"/>
      <c r="H26" s="168"/>
      <c r="I26" s="168"/>
      <c r="J26" s="168"/>
      <c r="K26" s="168"/>
      <c r="L26" s="168"/>
      <c r="M26" s="28"/>
      <c r="N26" s="54"/>
      <c r="O26" s="54"/>
      <c r="P26" s="54"/>
      <c r="Q26" s="54"/>
      <c r="R26" s="54"/>
      <c r="S26" s="54"/>
      <c r="T26" s="54"/>
      <c r="U26" s="54"/>
      <c r="V26" s="54"/>
      <c r="W26" s="54"/>
      <c r="X26" s="54"/>
      <c r="Y26" s="54"/>
      <c r="Z26" s="54"/>
      <c r="AA26" s="54"/>
    </row>
    <row r="27" spans="1:27" ht="18.75" customHeight="1" x14ac:dyDescent="0.15">
      <c r="A27" s="27"/>
      <c r="B27" s="169" t="s">
        <v>114</v>
      </c>
      <c r="C27" s="169"/>
      <c r="D27" s="169"/>
      <c r="E27" s="169"/>
      <c r="F27" s="170" t="s">
        <v>585</v>
      </c>
      <c r="G27" s="170"/>
      <c r="H27" s="170"/>
      <c r="I27" s="170"/>
      <c r="J27" s="170"/>
      <c r="K27" s="170"/>
      <c r="L27" s="170"/>
      <c r="M27" s="27"/>
      <c r="N27" s="54"/>
      <c r="O27" s="54"/>
      <c r="P27" s="54"/>
      <c r="Q27" s="54"/>
      <c r="R27" s="54"/>
      <c r="S27" s="54"/>
      <c r="T27" s="54"/>
      <c r="U27" s="54"/>
      <c r="V27" s="54"/>
      <c r="W27" s="54"/>
      <c r="X27" s="54"/>
      <c r="Y27" s="54"/>
      <c r="Z27" s="54"/>
      <c r="AA27" s="54"/>
    </row>
    <row r="28" spans="1:27" ht="18.75" customHeight="1" x14ac:dyDescent="0.15">
      <c r="A28" s="27"/>
      <c r="B28" s="166" t="s">
        <v>115</v>
      </c>
      <c r="C28" s="166"/>
      <c r="D28" s="166"/>
      <c r="E28" s="166"/>
      <c r="F28" s="167"/>
      <c r="G28" s="167"/>
      <c r="H28" s="167"/>
      <c r="I28" s="167"/>
      <c r="J28" s="167"/>
      <c r="K28" s="167"/>
      <c r="L28" s="167"/>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27.75" customHeight="1" x14ac:dyDescent="0.15">
      <c r="A32" s="51">
        <v>1</v>
      </c>
      <c r="B32" s="155"/>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27.75" customHeight="1" x14ac:dyDescent="0.15">
      <c r="A33" s="51">
        <v>2</v>
      </c>
      <c r="B33" s="155"/>
      <c r="C33" s="155"/>
      <c r="D33" s="155"/>
      <c r="E33" s="155"/>
      <c r="F33" s="155"/>
      <c r="G33" s="155"/>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5"/>
      <c r="C34" s="155"/>
      <c r="D34" s="155"/>
      <c r="E34" s="155"/>
      <c r="F34" s="155"/>
      <c r="G34" s="155"/>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5"/>
      <c r="C35" s="155"/>
      <c r="D35" s="155"/>
      <c r="E35" s="155"/>
      <c r="F35" s="155"/>
      <c r="G35" s="155"/>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5"/>
      <c r="C36" s="155"/>
      <c r="D36" s="155"/>
      <c r="E36" s="155"/>
      <c r="F36" s="155"/>
      <c r="G36" s="155"/>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5"/>
      <c r="C37" s="155"/>
      <c r="D37" s="155"/>
      <c r="E37" s="155"/>
      <c r="F37" s="155"/>
      <c r="G37" s="155"/>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5"/>
      <c r="C38" s="155"/>
      <c r="D38" s="155"/>
      <c r="E38" s="155"/>
      <c r="F38" s="155"/>
      <c r="G38" s="155"/>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5"/>
      <c r="C39" s="155"/>
      <c r="D39" s="155"/>
      <c r="E39" s="155"/>
      <c r="F39" s="155"/>
      <c r="G39" s="155"/>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5"/>
      <c r="C40" s="155"/>
      <c r="D40" s="155"/>
      <c r="E40" s="155"/>
      <c r="F40" s="155"/>
      <c r="G40" s="155"/>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5"/>
      <c r="C41" s="155"/>
      <c r="D41" s="155"/>
      <c r="E41" s="155"/>
      <c r="F41" s="155"/>
      <c r="G41" s="155"/>
      <c r="H41" s="157"/>
      <c r="I41" s="157"/>
      <c r="J41" s="157"/>
      <c r="K41" s="157"/>
      <c r="L41" s="157"/>
      <c r="M41" s="25"/>
      <c r="N41" s="54"/>
      <c r="O41" s="54"/>
      <c r="P41" s="54"/>
      <c r="Q41" s="54"/>
      <c r="R41" s="54"/>
      <c r="S41" s="54"/>
      <c r="T41" s="54"/>
      <c r="U41" s="54"/>
      <c r="V41" s="54"/>
      <c r="W41" s="54"/>
      <c r="X41" s="54"/>
      <c r="Y41" s="54"/>
      <c r="Z41" s="54"/>
      <c r="AA41" s="54"/>
    </row>
    <row r="42" spans="1:27" ht="17.100000000000001"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7.100000000000001"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7.100000000000001"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7.100000000000001"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7.100000000000001"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7.100000000000001"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7.100000000000001" customHeight="1" x14ac:dyDescent="0.15">
      <c r="A50" s="25"/>
      <c r="B50" s="102" t="s">
        <v>9</v>
      </c>
      <c r="C50" s="102"/>
      <c r="D50" s="102"/>
      <c r="E50" s="102"/>
      <c r="F50" s="48" t="s">
        <v>6</v>
      </c>
      <c r="G50" s="105">
        <f>G17</f>
        <v>2</v>
      </c>
      <c r="H50" s="106"/>
      <c r="I50" s="26" t="s">
        <v>7</v>
      </c>
      <c r="J50" s="105">
        <f>J17</f>
        <v>1.8</v>
      </c>
      <c r="K50" s="106"/>
      <c r="L50" s="25"/>
      <c r="M50" s="25"/>
      <c r="N50" s="39"/>
      <c r="X50" s="39"/>
      <c r="Y50" s="39"/>
      <c r="Z50" s="39"/>
    </row>
    <row r="51" spans="1:26" ht="17.100000000000001" customHeight="1" x14ac:dyDescent="0.15">
      <c r="A51" s="25"/>
      <c r="B51" s="103" t="s">
        <v>8</v>
      </c>
      <c r="C51" s="103"/>
      <c r="D51" s="103"/>
      <c r="E51" s="103"/>
      <c r="F51" s="103"/>
      <c r="G51" s="101" t="str">
        <f>F21</f>
        <v>応相談</v>
      </c>
      <c r="H51" s="101"/>
      <c r="I51" s="101"/>
      <c r="J51" s="101"/>
      <c r="K51" s="101"/>
      <c r="L51" s="25"/>
      <c r="M51" s="25"/>
      <c r="N51" s="39"/>
      <c r="X51" s="39"/>
      <c r="Y51" s="39"/>
      <c r="Z51" s="39"/>
    </row>
    <row r="52" spans="1:26" ht="17.100000000000001" customHeight="1" x14ac:dyDescent="0.15">
      <c r="A52" s="25"/>
      <c r="B52" s="103" t="s">
        <v>12</v>
      </c>
      <c r="C52" s="103"/>
      <c r="D52" s="103"/>
      <c r="E52" s="103"/>
      <c r="F52" s="103"/>
      <c r="G52" s="101">
        <f>K21</f>
        <v>100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35" customHeight="1" x14ac:dyDescent="0.15">
      <c r="B97" s="25"/>
      <c r="C97" s="25"/>
      <c r="D97" s="25"/>
      <c r="E97" s="25"/>
      <c r="F97" s="25"/>
      <c r="G97" s="25"/>
      <c r="H97" s="25"/>
      <c r="I97" s="25"/>
      <c r="J97" s="25"/>
      <c r="K97" s="25"/>
      <c r="L97" s="25"/>
    </row>
    <row r="98" spans="1:13" ht="13.5" customHeight="1" x14ac:dyDescent="0.15"/>
    <row r="99" spans="1:13" ht="13.35" customHeight="1" x14ac:dyDescent="0.15"/>
    <row r="100" spans="1:13" ht="17.100000000000001" customHeight="1" x14ac:dyDescent="0.15">
      <c r="A100" s="25"/>
      <c r="M100" s="25"/>
    </row>
    <row r="101" spans="1:13" ht="17.100000000000001" customHeight="1" x14ac:dyDescent="0.15">
      <c r="B101" s="25"/>
      <c r="C101" s="25"/>
      <c r="D101" s="25"/>
      <c r="E101" s="25"/>
      <c r="F101" s="25"/>
      <c r="G101" s="25"/>
      <c r="H101" s="25"/>
      <c r="I101" s="25"/>
      <c r="J101" s="25"/>
      <c r="K101" s="25"/>
      <c r="L101" s="25"/>
    </row>
    <row r="102" spans="1:13" ht="17.100000000000001" customHeight="1" x14ac:dyDescent="0.15">
      <c r="B102" s="25"/>
      <c r="C102" s="25"/>
      <c r="D102" s="25"/>
      <c r="E102" s="25"/>
    </row>
    <row r="103" spans="1:13" ht="13.35" customHeight="1" x14ac:dyDescent="0.15">
      <c r="A103" s="25"/>
      <c r="B103" s="25"/>
      <c r="C103" s="25"/>
      <c r="D103" s="25"/>
      <c r="E103" s="25"/>
      <c r="M103" s="25"/>
    </row>
    <row r="104" spans="1:13" ht="13.35" customHeight="1" x14ac:dyDescent="0.15">
      <c r="A104" s="25"/>
      <c r="B104" s="25"/>
      <c r="C104" s="25"/>
      <c r="M104" s="25"/>
    </row>
    <row r="105" spans="1:13" x14ac:dyDescent="0.15">
      <c r="A105" s="25"/>
      <c r="B105" s="25"/>
      <c r="M105" s="25"/>
    </row>
    <row r="106" spans="1:13" ht="17.100000000000001"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20">
      <formula>#REF!="令和元年度の応募時に提出した"</formula>
    </cfRule>
    <cfRule type="expression" dxfId="18" priority="17">
      <formula>#REF!="令和4年度の応募時に提出した"</formula>
    </cfRule>
  </conditionalFormatting>
  <conditionalFormatting sqref="B13:B14 F13:F16 B16:B19 F18:F19 H19 K19">
    <cfRule type="expression" dxfId="17" priority="19">
      <formula>#REF!="令和2年度の応募時に提出した"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4">
      <formula>#REF!="令和元年度の応募時に提出した"</formula>
    </cfRule>
    <cfRule type="expression" dxfId="13" priority="2">
      <formula>#REF!="令和3年度の応募時に提出した"</formula>
    </cfRule>
    <cfRule type="expression" dxfId="12" priority="3">
      <formula>#REF!="令和2年度の応募時に提出した"</formula>
    </cfRule>
  </conditionalFormatting>
  <conditionalFormatting sqref="F13:F19">
    <cfRule type="expression" dxfId="11" priority="12">
      <formula>#REF!="令和元年度の応募時に提出した"</formula>
    </cfRule>
    <cfRule type="expression" dxfId="10" priority="9">
      <formula>#REF!="令和4年度の応募時に提出した"</formula>
    </cfRule>
  </conditionalFormatting>
  <conditionalFormatting sqref="F17">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3">
      <formula>#REF!="令和4年度の応募時に提出した"</formula>
    </cfRule>
    <cfRule type="expression" dxfId="6" priority="16">
      <formula>#REF!="令和元年度の応募時に提出した"</formula>
    </cfRule>
  </conditionalFormatting>
  <conditionalFormatting sqref="H20">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8">
      <formula>#REF!="令和元年度の応募時に提出した"</formula>
    </cfRule>
    <cfRule type="expression" dxfId="1" priority="7">
      <formula>#REF!="令和2年度の応募時に提出した"</formula>
    </cfRule>
    <cfRule type="expression" dxfId="0" priority="6">
      <formula>#REF!="令和3年度の応募時に提出した"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ColWidth="8.875" defaultRowHeight="13.5" x14ac:dyDescent="0.15"/>
  <cols>
    <col min="6" max="6" width="17.125" bestFit="1" customWidth="1"/>
    <col min="7" max="7" width="31.62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F087</v>
      </c>
      <c r="B2" s="83" t="str">
        <f>①ヒアリングシートについて!F2</f>
        <v>伝統芸能</v>
      </c>
      <c r="C2" s="83" t="str">
        <f>①ヒアリングシートについて!H2</f>
        <v>邦楽</v>
      </c>
      <c r="D2" s="83" t="str">
        <f>①ヒアリングシートについて!J2</f>
        <v>A区分</v>
      </c>
      <c r="E2" s="83" t="str">
        <f>①ヒアリングシートについて!L2</f>
        <v>F</v>
      </c>
      <c r="F2" s="83" t="str">
        <f>①ヒアリングシートについて!C3</f>
        <v>NaoyukiMANABEGAGAKUEnsemble</v>
      </c>
      <c r="G2" s="83" t="str">
        <f>①ヒアリングシートについて!I3</f>
        <v>Naoyuki MANABE GAGAKU Ensemble</v>
      </c>
      <c r="H2" s="83" t="str">
        <f>①ヒアリングシートについて!F13</f>
        <v>制限なし</v>
      </c>
      <c r="I2" s="83">
        <f>①ヒアリングシートについて!K13</f>
        <v>10</v>
      </c>
      <c r="J2" s="83">
        <f>①ヒアリングシートについて!G14</f>
        <v>5.4</v>
      </c>
      <c r="K2" s="83">
        <f>①ヒアリングシートについて!J14</f>
        <v>5.4</v>
      </c>
      <c r="L2" s="83">
        <f>①ヒアリングシートについて!G15</f>
        <v>2</v>
      </c>
      <c r="M2" s="83" t="str">
        <f>①ヒアリングシートについて!G16</f>
        <v>可</v>
      </c>
      <c r="N2" s="83" t="str">
        <f>①ヒアリングシートについて!K16</f>
        <v>条件が合えば可</v>
      </c>
      <c r="O2" s="83">
        <f>①ヒアリングシートについて!G17</f>
        <v>2</v>
      </c>
      <c r="P2" s="83">
        <f>①ヒアリングシートについて!J17</f>
        <v>1.8</v>
      </c>
      <c r="Q2" s="83" t="str">
        <f>①ヒアリングシートについて!F18</f>
        <v>不要</v>
      </c>
      <c r="R2" s="83" t="str">
        <f>①ヒアリングシートについて!K18</f>
        <v>なくても良い</v>
      </c>
      <c r="S2" s="83" t="str">
        <f>①ヒアリングシートについて!F19</f>
        <v>使わない</v>
      </c>
      <c r="T2" s="83" t="str">
        <f>①ヒアリングシートについて!K19</f>
        <v>なし</v>
      </c>
      <c r="U2" s="83" t="str">
        <f>①ヒアリングシートについて!K20</f>
        <v>不要</v>
      </c>
      <c r="V2" s="83" t="str">
        <f>①ヒアリングシートについて!F21</f>
        <v>応相談</v>
      </c>
      <c r="W2" s="83">
        <f>①ヒアリングシートについて!K21</f>
        <v>100</v>
      </c>
      <c r="X2" s="83" t="str">
        <f>①ヒアリングシートについて!F22</f>
        <v>ハイエース</v>
      </c>
      <c r="Y2" s="83">
        <f>①ヒアリングシートについて!I22</f>
        <v>2</v>
      </c>
      <c r="Z2" s="83">
        <f>①ヒアリングシートについて!G23</f>
        <v>1.8</v>
      </c>
      <c r="AA2" s="83">
        <f>①ヒアリングシートについて!J23</f>
        <v>4.8</v>
      </c>
      <c r="AB2" s="83" t="str">
        <f>①ヒアリングシートについて!F27</f>
        <v>不要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2023-11-09T03:28:15Z</dcterms:modified>
</cp:coreProperties>
</file>