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<sst xmlns="http://schemas.openxmlformats.org/spreadsheetml/2006/main" count="1350" uniqueCount="597">
  <si>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</si>
  <si>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</si>
  <si>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</si>
  <si>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</si>
  <si>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</si>
  <si>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</si>
  <si>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</si>
  <si>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</si>
  <si>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</si>
  <si>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</si>
  <si>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</si>
  <si>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</si>
  <si>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</si>
  <si>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</si>
  <si>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</si>
  <si>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</si>
  <si>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</si>
  <si>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</si>
  <si>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</si>
  <si>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</si>
  <si>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</si>
  <si>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</si>
  <si>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</si>
  <si>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</si>
  <si>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</si>
  <si>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</si>
  <si>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</si>
  <si>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</si>
  <si>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</si>
  <si>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</si>
  <si>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</si>
  <si>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</si>
  <si>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</si>
  <si>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</si>
  <si>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</si>
  <si>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</si>
  <si>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</si>
  <si>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</si>
  <si>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</si>
  <si>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</si>
  <si>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</si>
  <si>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</si>
  <si>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</si>
  <si>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</si>
  <si>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</si>
  <si>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</si>
  <si>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</si>
  <si>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</si>
  <si>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</si>
  <si>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</si>
  <si>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</si>
  <si>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</si>
  <si>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</si>
  <si>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</si>
  <si>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</si>
  <si>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</si>
  <si>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</si>
  <si>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</si>
  <si>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</si>
  <si>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</si>
  <si>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</si>
  <si>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</si>
  <si>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</si>
  <si>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</si>
  <si>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</si>
  <si>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</si>
  <si>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</si>
  <si>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</si>
  <si>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</si>
  <si>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</si>
  <si>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</si>
  <si>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</si>
  <si>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</si>
  <si>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</si>
  <si>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</si>
  <si>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</si>
  <si>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</si>
  <si>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</si>
  <si>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</si>
  <si>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</si>
  <si>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</si>
  <si>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</si>
  <si>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</si>
  <si>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</si>
  <si>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</si>
  <si>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</si>
  <si>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</si>
  <si>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</si>
  <si>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</si>
  <si>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</si>
  <si>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</si>
  <si>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</si>
  <si>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</si>
  <si>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</si>
  <si>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</si>
  <si>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</si>
  <si>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</si>
  <si>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</si>
  <si>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</si>
  <si>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</si>
  <si>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</si>
  <si>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</si>
  <si>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</si>
  <si>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</si>
  <si>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</si>
  <si>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</si>
  <si>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</si>
  <si>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</si>
  <si>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</si>
  <si>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</si>
  <si>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</si>
  <si>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</si>
  <si>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</si>
  <si>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</si>
  <si>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</si>
  <si>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</si>
  <si>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</si>
  <si>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</si>
  <si>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</si>
  <si>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</si>
  <si>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</si>
  <si>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</si>
  <si>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</si>
  <si>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</si>
  <si>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</si>
  <si>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</si>
  <si>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</si>
  <si>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</si>
  <si>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</si>
  <si>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</si>
  <si>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</si>
  <si>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</si>
  <si>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</si>
  <si>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</si>
  <si>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</si>
  <si>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</si>
  <si>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</si>
  <si>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</si>
  <si>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</si>
  <si>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</si>
  <si>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</si>
  <si>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</si>
  <si>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</si>
  <si>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</si>
  <si>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</si>
  <si>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</si>
  <si>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</si>
  <si>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</si>
  <si>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</si>
  <si>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</si>
  <si>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</si>
  <si>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</si>
  <si>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</si>
  <si>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</si>
  <si>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</si>
  <si>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</si>
  <si>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</si>
  <si>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</si>
  <si>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</si>
  <si>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</si>
  <si>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</si>
  <si>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</si>
  <si>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</si>
  <si>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</si>
  <si>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</si>
  <si>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</si>
  <si>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</si>
  <si>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</si>
  <si>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</si>
  <si>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</si>
  <si>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</si>
  <si>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</si>
  <si>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</si>
  <si>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</si>
  <si>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</si>
  <si>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</si>
  <si>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</si>
  <si>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</si>
  <si>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</si>
  <si>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</si>
  <si>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</si>
  <si>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</si>
  <si>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</si>
  <si>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</si>
  <si>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</si>
  <si>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</si>
  <si>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</si>
  <si>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</si>
  <si>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</si>
  <si>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</si>
  <si>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</si>
  <si>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</si>
  <si>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</si>
  <si>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</si>
  <si>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</si>
  <si>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</si>
  <si>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</si>
  <si>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</si>
  <si>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</si>
  <si>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</si>
  <si>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</si>
  <si>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</si>
  <si>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</si>
  <si>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</si>
  <si>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</si>
  <si>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</si>
  <si>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</si>
  <si>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</si>
  <si>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</si>
  <si>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</si>
  <si>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</si>
  <si>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</si>
  <si>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</si>
  <si>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</si>
  <si>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</si>
  <si>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</si>
  <si>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</si>
  <si>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</si>
  <si>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</si>
  <si>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</si>
  <si>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</si>
  <si>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</si>
  <si>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</si>
  <si>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</si>
  <si>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</si>
  <si>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</si>
  <si>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</si>
  <si>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</si>
  <si>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</si>
  <si>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</si>
  <si>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</si>
  <si>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</si>
  <si>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</si>
  <si>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</si>
  <si>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</si>
  <si>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</si>
  <si>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</si>
  <si>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</si>
  <si>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</si>
  <si>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</si>
  <si>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</si>
  <si>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</si>
  <si>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</si>
  <si>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</si>
  <si>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</si>
  <si>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</si>
  <si>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</si>
  <si>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</si>
  <si>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</si>
  <si>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</si>
  <si>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</si>
  <si>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</si>
  <si>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</si>
  <si>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</si>
  <si>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</si>
  <si>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</si>
  <si>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</si>
  <si>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</si>
  <si>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</si>
  <si>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</si>
  <si>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</si>
  <si>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</si>
  <si>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</si>
  <si>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</si>
  <si>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</si>
  <si>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</si>
  <si>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</si>
  <si>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</si>
  <si>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</si>
  <si>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</si>
  <si>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</si>
  <si>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</si>
  <si>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</si>
  <si>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</si>
  <si>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</si>
  <si>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</si>
  <si>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</si>
  <si>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</si>
  <si>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</si>
  <si>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</si>
  <si>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</si>
  <si>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</si>
  <si>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</si>
  <si>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</si>
  <si>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</si>
  <si>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</si>
  <si>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</si>
  <si>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</si>
  <si>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</si>
  <si>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</si>
  <si>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</si>
  <si>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</si>
  <si>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</si>
  <si>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</si>
  <si>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</si>
  <si>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</si>
  <si>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</si>
  <si>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</si>
  <si>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</si>
  <si>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</si>
  <si>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</si>
  <si>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</si>
  <si>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</si>
  <si>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</si>
  <si>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</si>
  <si>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</si>
  <si>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</si>
  <si>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</si>
  <si>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</si>
  <si>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</si>
  <si>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</si>
  <si>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</si>
  <si>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</si>
  <si>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</si>
  <si>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</si>
  <si>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</si>
  <si>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</si>
  <si>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</si>
  <si>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</si>
  <si>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</si>
  <si>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</si>
  <si>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</si>
  <si>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</si>
  <si>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</si>
  <si>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</si>
  <si>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</si>
  <si>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</si>
  <si>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</si>
  <si>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</si>
  <si>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</si>
  <si>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</si>
  <si>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</si>
  <si>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</si>
  <si>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</si>
  <si>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</si>
  <si>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</si>
  <si>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</si>
  <si>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</si>
  <si>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</si>
  <si>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</si>
  <si>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</si>
  <si>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</si>
  <si>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</si>
  <si>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</si>
  <si>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</si>
  <si>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</si>
  <si>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</si>
  <si>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</si>
  <si>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</si>
  <si>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</si>
  <si>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</si>
  <si>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</si>
  <si>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</si>
  <si>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</si>
  <si>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</si>
  <si>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</si>
  <si>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</si>
  <si>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</si>
  <si>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</si>
  <si>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</si>
  <si>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</si>
  <si>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</si>
  <si>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</si>
  <si>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</si>
  <si>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</si>
  <si>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</si>
  <si>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</si>
  <si>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</si>
  <si>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</si>
  <si>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</si>
  <si>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</si>
  <si>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</si>
  <si>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</si>
  <si>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</si>
  <si>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</si>
  <si>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</si>
  <si>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</si>
  <si>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</si>
  <si>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</si>
  <si>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</si>
  <si>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</si>
  <si>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</si>
  <si>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</si>
  <si>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</si>
  <si>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</si>
  <si>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</si>
  <si>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</si>
  <si>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</si>
  <si>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</si>
  <si>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</si>
  <si>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</si>
  <si>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</si>
  <si>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</si>
  <si>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</si>
  <si>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</si>
  <si>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</si>
  <si>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</si>
  <si>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</si>
  <si>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</si>
  <si>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</si>
  <si>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</si>
  <si>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</si>
  <si>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</si>
  <si>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</si>
  <si>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</si>
  <si>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</si>
  <si>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</si>
  <si>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</si>
  <si>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</si>
  <si>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</si>
  <si>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</si>
  <si>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</si>
  <si>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</si>
  <si>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</si>
  <si>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</si>
  <si>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</si>
  <si>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</si>
  <si>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</si>
  <si>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</si>
  <si>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</si>
  <si>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</si>
  <si>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</si>
  <si>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</si>
  <si>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</si>
  <si>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</si>
  <si>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</si>
  <si>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</si>
  <si>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</si>
  <si>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</si>
  <si>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</si>
  <si>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</si>
  <si>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</si>
  <si>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</si>
  <si>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</si>
  <si>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</si>
  <si>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</si>
  <si>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</si>
  <si>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</si>
  <si>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</si>
  <si>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</si>
  <si>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</si>
  <si>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</si>
  <si>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</si>
  <si>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</si>
  <si>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</si>
  <si>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</si>
  <si>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</si>
  <si>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</si>
  <si>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</si>
  <si>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</si>
  <si>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</si>
  <si>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</si>
  <si>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</si>
  <si>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</si>
  <si>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</si>
  <si>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</si>
  <si>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</si>
  <si>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</si>
  <si>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</si>
  <si>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</si>
  <si>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</si>
  <si>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</si>
  <si>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</si>
  <si>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</si>
  <si>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</si>
  <si>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</si>
  <si>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</si>
  <si>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</si>
  <si>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</si>
  <si>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</si>
  <si>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</si>
  <si>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</si>
  <si>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</si>
  <si>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</si>
  <si>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</si>
  <si>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</si>
  <si>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</si>
  <si>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</si>
  <si>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</si>
  <si>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</si>
  <si>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</si>
  <si>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</si>
  <si>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</si>
  <si>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</si>
  <si>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</si>
  <si>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</si>
  <si>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</si>
  <si>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</si>
  <si>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</si>
  <si>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</si>
  <si>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</si>
  <si>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</si>
  <si>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</si>
  <si>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</si>
  <si>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</si>
  <si>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</si>
  <si>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</si>
  <si>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</si>
  <si>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</si>
  <si>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</si>
  <si>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</si>
  <si>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</si>
  <si>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</si>
  <si>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</si>
  <si>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</si>
  <si>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</si>
  <si>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</si>
  <si>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</si>
  <si>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</si>
  <si>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</si>
  <si>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</si>
  <si>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</si>
  <si>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</si>
  <si>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</si>
  <si>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</si>
  <si>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</si>
  <si>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</si>
  <si>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</si>
  <si>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</si>
  <si>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</si>
  <si>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</si>
  <si>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</si>
  <si>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</si>
  <si>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</si>
  <si>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</si>
  <si>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</si>
  <si>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</si>
  <si>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</si>
  <si>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</si>
  <si>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</si>
  <si>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</si>
  <si>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</si>
  <si>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</si>
  <si>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</si>
  <si>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</si>
  <si>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</si>
  <si>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</si>
  <si>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</si>
  <si>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</si>
  <si>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</si>
  <si>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</si>
  <si>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</si>
  <si>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</si>
  <si>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</si>
  <si>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</si>
  <si>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</si>
  <si>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</si>
  <si>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</si>
  <si>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</si>
  <si>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</si>
  <si>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</si>
  <si>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</si>
  <si>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</si>
  <si>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</si>
  <si>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</si>
  <si>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</si>
  <si>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</si>
  <si>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</si>
  <si>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</si>
  <si>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</si>
  <si>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</si>
  <si>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</si>
  <si>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</si>
  <si>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</si>
  <si>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</si>
  <si>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</si>
  <si>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</si>
  <si>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</si>
  <si>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</si>
  <si>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</si>
  <si>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</si>
  <si>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</si>
  <si>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</si>
  <si>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</si>
  <si>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</si>
  <si>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</si>
  <si>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</si>
  <si>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</si>
  <si>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</si>
  <si>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</si>
  <si>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</si>
  <si>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</si>
  <si>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1,5</t>
    <phoneticPr fontId="1"/>
  </si>
  <si>
    <t>1,8</t>
    <phoneticPr fontId="1"/>
  </si>
  <si>
    <t>なくても良い</t>
  </si>
  <si>
    <t>不可</t>
  </si>
  <si>
    <t>完全暗転必須</t>
  </si>
  <si>
    <t>使わない</t>
  </si>
  <si>
    <t>必須</t>
  </si>
  <si>
    <t>ハイエース</t>
  </si>
  <si>
    <t>4,8</t>
    <phoneticPr fontId="1"/>
  </si>
  <si>
    <t>1,9</t>
    <phoneticPr fontId="1"/>
  </si>
  <si>
    <t>可</t>
  </si>
  <si>
    <t>2F以上応相談</t>
  </si>
  <si>
    <t>不要</t>
  </si>
  <si>
    <t>体育館が2階の場合：複数名車いす利用の出演者がいるため、
準備時間確保の為に昇降や一部機材搬入のお手伝いをお願いできましたら助かります。</t>
    <rPh sb="0" eb="3">
      <t>タイイクカン</t>
    </rPh>
    <rPh sb="5" eb="6">
      <t>カイ</t>
    </rPh>
    <rPh sb="7" eb="9">
      <t>バアイ</t>
    </rPh>
    <rPh sb="10" eb="13">
      <t>フクスウメイ</t>
    </rPh>
    <rPh sb="13" eb="14">
      <t>クルマ</t>
    </rPh>
    <rPh sb="16" eb="18">
      <t>リヨウ</t>
    </rPh>
    <rPh sb="19" eb="22">
      <t>シュツエンシャ</t>
    </rPh>
    <rPh sb="29" eb="31">
      <t>ジュンビ</t>
    </rPh>
    <rPh sb="31" eb="33">
      <t>ジカン</t>
    </rPh>
    <rPh sb="33" eb="35">
      <t>カクホ</t>
    </rPh>
    <rPh sb="36" eb="37">
      <t>タメ</t>
    </rPh>
    <rPh sb="38" eb="40">
      <t>ショウコウ</t>
    </rPh>
    <rPh sb="41" eb="43">
      <t>イチブ</t>
    </rPh>
    <rPh sb="43" eb="45">
      <t>キザイ</t>
    </rPh>
    <rPh sb="45" eb="47">
      <t>ハンニュウ</t>
    </rPh>
    <rPh sb="49" eb="51">
      <t>テツダ</t>
    </rPh>
    <rPh sb="54" eb="55">
      <t>ネガ</t>
    </rPh>
    <rPh sb="62" eb="63">
      <t>タス</t>
    </rPh>
    <phoneticPr fontId="1"/>
  </si>
  <si>
    <t>遮光につきまして：完全暗転が望ましいですが、遮光7割でも可能です。</t>
    <rPh sb="28" eb="30">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</si>
</sst>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7" xfId="0" applyFont="1" applyBorder="1" applyAlignment="1">
      <alignment horizontal="left" vertical="center" wrapText="1"/>
    </xf>
    <xf numFmtId="0" fontId="36" fillId="0" borderId="9" xfId="0" applyFont="1" applyBorder="1" applyAlignment="1">
      <alignment horizontal="left" vertical="center" wrapText="1"/>
    </xf>
    <xf numFmtId="0" fontId="36" fillId="0" borderId="8" xfId="0" applyFont="1" applyBorder="1" applyAlignment="1">
      <alignment horizontal="left" vertical="center" wrapText="1"/>
    </xf>
    <xf numFmtId="0" fontId="21" fillId="2" borderId="5" xfId="0" applyFont="1" applyFill="1" applyBorder="1" applyAlignment="1">
      <alignment horizontal="center" vertical="center" wrapText="1"/>
    </xf>
    <xf numFmtId="0" fontId="36" fillId="0" borderId="5" xfId="0" applyFont="1" applyBorder="1" applyAlignment="1">
      <alignment horizontal="left" vertical="center"/>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626195"/>
          <a:ext cx="6843434"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73295</xdr:rowOff>
    </xdr:from>
    <xdr:to>
      <xdr:col>10</xdr:col>
      <xdr:colOff>219075</xdr:colOff>
      <xdr:row>74</xdr:row>
      <xdr:rowOff>109389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9159238"/>
          <a:ext cx="4812620" cy="278712"/>
          <a:chOff x="1076477" y="14929993"/>
          <a:chExt cx="4160761" cy="32186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993"/>
            <a:ext cx="1056317" cy="32186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6962859"/>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481226"/>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812560</xdr:colOff>
      <xdr:row>94</xdr:row>
      <xdr:rowOff>124844</xdr:rowOff>
    </xdr:from>
    <xdr:to>
      <xdr:col>7</xdr:col>
      <xdr:colOff>479245</xdr:colOff>
      <xdr:row>101</xdr:row>
      <xdr:rowOff>167736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400485" y="24326731"/>
          <a:ext cx="1152345" cy="145666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100" b="1">
              <a:solidFill>
                <a:schemeClr val="bg1">
                  <a:lumMod val="50000"/>
                </a:schemeClr>
              </a:solidFill>
            </a:rPr>
            <a:t>ハイエースなどバン</a:t>
          </a:r>
          <a:endParaRPr kumimoji="1" lang="en-US" altLang="ja-JP" sz="11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467974"/>
          <a:ext cx="723210"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467974"/>
          <a:ext cx="765405"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467974"/>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467974"/>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747407"/>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6022617"/>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616395"/>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193606"/>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602005"/>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605317"/>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256698"/>
          <a:ext cx="3648011"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47925</xdr:colOff>
      <xdr:row>58</xdr:row>
      <xdr:rowOff>167737</xdr:rowOff>
    </xdr:from>
    <xdr:to>
      <xdr:col>9</xdr:col>
      <xdr:colOff>616506</xdr:colOff>
      <xdr:row>61</xdr:row>
      <xdr:rowOff>13288</xdr:rowOff>
    </xdr:to>
    <xdr:sp macro="" textlink="">
      <xdr:nvSpPr>
        <xdr:cNvPr id="4" name="正方形/長方形 3">
          <a:extLst>
            <a:ext uri="{FF2B5EF4-FFF2-40B4-BE49-F238E27FC236}">
              <a16:creationId xmlns:a16="http://schemas.microsoft.com/office/drawing/2014/main" id="{F5DCC0B0-9C8D-D247-AD86-147474D1D4B8}"/>
            </a:ext>
          </a:extLst>
        </xdr:cNvPr>
        <xdr:cNvSpPr/>
      </xdr:nvSpPr>
      <xdr:spPr>
        <a:xfrm>
          <a:off x="1988868" y="15563492"/>
          <a:ext cx="4079053" cy="52847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舞台上照明機材設置　幅</a:t>
          </a:r>
          <a:r>
            <a:rPr kumimoji="1" lang="en-US" altLang="ja-JP" sz="1600"/>
            <a:t>8</a:t>
          </a:r>
          <a:r>
            <a:rPr kumimoji="1" lang="ja-JP" altLang="en-US" sz="1600"/>
            <a:t>～</a:t>
          </a:r>
          <a:r>
            <a:rPr kumimoji="1" lang="en-US" altLang="ja-JP" sz="1600"/>
            <a:t>10M</a:t>
          </a:r>
          <a:endParaRPr kumimoji="1" lang="ja-JP" altLang="en-US" sz="1600"/>
        </a:p>
      </xdr:txBody>
    </xdr:sp>
    <xdr:clientData/>
  </xdr:twoCellAnchor>
  <xdr:twoCellAnchor>
    <xdr:from>
      <xdr:col>4</xdr:col>
      <xdr:colOff>47925</xdr:colOff>
      <xdr:row>61</xdr:row>
      <xdr:rowOff>59908</xdr:rowOff>
    </xdr:from>
    <xdr:to>
      <xdr:col>9</xdr:col>
      <xdr:colOff>625696</xdr:colOff>
      <xdr:row>63</xdr:row>
      <xdr:rowOff>35786</xdr:rowOff>
    </xdr:to>
    <xdr:sp macro="" textlink="">
      <xdr:nvSpPr>
        <xdr:cNvPr id="8" name="テキスト ボックス 7">
          <a:extLst>
            <a:ext uri="{FF2B5EF4-FFF2-40B4-BE49-F238E27FC236}">
              <a16:creationId xmlns:a16="http://schemas.microsoft.com/office/drawing/2014/main" id="{DD410AD1-2718-504B-A93B-90F4568A1498}"/>
            </a:ext>
          </a:extLst>
        </xdr:cNvPr>
        <xdr:cNvSpPr txBox="1"/>
      </xdr:nvSpPr>
      <xdr:spPr>
        <a:xfrm>
          <a:off x="1988868" y="16138587"/>
          <a:ext cx="4088243" cy="4551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436877</xdr:colOff>
      <xdr:row>63</xdr:row>
      <xdr:rowOff>204550</xdr:rowOff>
    </xdr:from>
    <xdr:to>
      <xdr:col>3</xdr:col>
      <xdr:colOff>246250</xdr:colOff>
      <xdr:row>73</xdr:row>
      <xdr:rowOff>170005</xdr:rowOff>
    </xdr:to>
    <xdr:sp macro="" textlink="">
      <xdr:nvSpPr>
        <xdr:cNvPr id="9" name="正方形/長方形 8">
          <a:extLst>
            <a:ext uri="{FF2B5EF4-FFF2-40B4-BE49-F238E27FC236}">
              <a16:creationId xmlns:a16="http://schemas.microsoft.com/office/drawing/2014/main" id="{E97650F5-53EF-7949-98C5-5CD26C01D997}"/>
            </a:ext>
          </a:extLst>
        </xdr:cNvPr>
        <xdr:cNvSpPr/>
      </xdr:nvSpPr>
      <xdr:spPr>
        <a:xfrm>
          <a:off x="694558" y="16751362"/>
          <a:ext cx="840098" cy="235820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可能でありましたら</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舞台側</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上手または下手入口より、車両横付けにて搬入</a:t>
          </a:r>
          <a:endParaRPr kumimoji="1" lang="en-US" altLang="ja-JP" sz="12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3</xdr:col>
      <xdr:colOff>359434</xdr:colOff>
      <xdr:row>64</xdr:row>
      <xdr:rowOff>215663</xdr:rowOff>
    </xdr:from>
    <xdr:to>
      <xdr:col>4</xdr:col>
      <xdr:colOff>59386</xdr:colOff>
      <xdr:row>71</xdr:row>
      <xdr:rowOff>53997</xdr:rowOff>
    </xdr:to>
    <xdr:sp macro="" textlink="">
      <xdr:nvSpPr>
        <xdr:cNvPr id="11" name="テキスト ボックス 10">
          <a:extLst>
            <a:ext uri="{FF2B5EF4-FFF2-40B4-BE49-F238E27FC236}">
              <a16:creationId xmlns:a16="http://schemas.microsoft.com/office/drawing/2014/main" id="{120D648B-7651-A54D-AC75-0D0D47DE2642}"/>
            </a:ext>
          </a:extLst>
        </xdr:cNvPr>
        <xdr:cNvSpPr txBox="1"/>
      </xdr:nvSpPr>
      <xdr:spPr>
        <a:xfrm>
          <a:off x="1653396" y="17013210"/>
          <a:ext cx="346933" cy="15156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523816</xdr:colOff>
      <xdr:row>64</xdr:row>
      <xdr:rowOff>224289</xdr:rowOff>
    </xdr:from>
    <xdr:to>
      <xdr:col>10</xdr:col>
      <xdr:colOff>139900</xdr:colOff>
      <xdr:row>71</xdr:row>
      <xdr:rowOff>62623</xdr:rowOff>
    </xdr:to>
    <xdr:sp macro="" textlink="">
      <xdr:nvSpPr>
        <xdr:cNvPr id="12" name="テキスト ボックス 11">
          <a:extLst>
            <a:ext uri="{FF2B5EF4-FFF2-40B4-BE49-F238E27FC236}">
              <a16:creationId xmlns:a16="http://schemas.microsoft.com/office/drawing/2014/main" id="{7806AD7B-1C4C-A64F-A1B2-A2535064F59E}"/>
            </a:ext>
          </a:extLst>
        </xdr:cNvPr>
        <xdr:cNvSpPr txBox="1"/>
      </xdr:nvSpPr>
      <xdr:spPr>
        <a:xfrm>
          <a:off x="5975231" y="17021836"/>
          <a:ext cx="346933" cy="151569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10</xdr:col>
      <xdr:colOff>290543</xdr:colOff>
      <xdr:row>72</xdr:row>
      <xdr:rowOff>215663</xdr:rowOff>
    </xdr:from>
    <xdr:to>
      <xdr:col>11</xdr:col>
      <xdr:colOff>446872</xdr:colOff>
      <xdr:row>74</xdr:row>
      <xdr:rowOff>184415</xdr:rowOff>
    </xdr:to>
    <xdr:grpSp>
      <xdr:nvGrpSpPr>
        <xdr:cNvPr id="13" name="グループ化 12">
          <a:extLst>
            <a:ext uri="{FF2B5EF4-FFF2-40B4-BE49-F238E27FC236}">
              <a16:creationId xmlns:a16="http://schemas.microsoft.com/office/drawing/2014/main" id="{EBCE810F-D5B4-E24E-9F06-F672BAEFABF6}"/>
            </a:ext>
          </a:extLst>
        </xdr:cNvPr>
        <xdr:cNvGrpSpPr/>
      </xdr:nvGrpSpPr>
      <xdr:grpSpPr>
        <a:xfrm>
          <a:off x="6481793" y="19058988"/>
          <a:ext cx="803310" cy="453988"/>
          <a:chOff x="1076477" y="14753117"/>
          <a:chExt cx="4160761" cy="675612"/>
        </a:xfrm>
      </xdr:grpSpPr>
      <xdr:cxnSp macro="">
        <xdr:nvCxnSpPr>
          <xdr:cNvPr id="14" name="直線矢印コネクタ 13">
            <a:extLst>
              <a:ext uri="{FF2B5EF4-FFF2-40B4-BE49-F238E27FC236}">
                <a16:creationId xmlns:a16="http://schemas.microsoft.com/office/drawing/2014/main" id="{D43564BD-6722-2FD5-006E-676E377A9E0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559B0F10-CB6E-AA54-BABE-E0A120CE5C4A}"/>
              </a:ext>
            </a:extLst>
          </xdr:cNvPr>
          <xdr:cNvSpPr txBox="1"/>
        </xdr:nvSpPr>
        <xdr:spPr>
          <a:xfrm>
            <a:off x="2793999" y="14753117"/>
            <a:ext cx="1056318" cy="67561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3</a:t>
            </a:r>
            <a:r>
              <a:rPr kumimoji="1" lang="ja-JP" altLang="en-US" sz="1100" b="1"/>
              <a:t>　　　ｍ</a:t>
            </a:r>
          </a:p>
        </xdr:txBody>
      </xdr:sp>
    </xdr:grpSp>
    <xdr:clientData/>
  </xdr:twoCellAnchor>
  <xdr:oneCellAnchor>
    <xdr:from>
      <xdr:col>10</xdr:col>
      <xdr:colOff>191698</xdr:colOff>
      <xdr:row>74</xdr:row>
      <xdr:rowOff>156636</xdr:rowOff>
    </xdr:from>
    <xdr:ext cx="1006415" cy="275653"/>
    <xdr:sp macro="" textlink="">
      <xdr:nvSpPr>
        <xdr:cNvPr id="18" name="テキスト ボックス 17">
          <a:extLst>
            <a:ext uri="{FF2B5EF4-FFF2-40B4-BE49-F238E27FC236}">
              <a16:creationId xmlns:a16="http://schemas.microsoft.com/office/drawing/2014/main" id="{AC1979C4-610E-5D44-A9B0-C444FD5FE999}"/>
            </a:ext>
          </a:extLst>
        </xdr:cNvPr>
        <xdr:cNvSpPr txBox="1"/>
      </xdr:nvSpPr>
      <xdr:spPr>
        <a:xfrm>
          <a:off x="6373962" y="19350410"/>
          <a:ext cx="1006415" cy="27565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100"/>
            <a:t>パーティション</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0" zoomScaleNormal="85" zoomScaleSheetLayoutView="100" workbookViewId="0">
      <selection activeCell="B12" sqref="B12:L12"/>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12" sqref="B12:L12"/>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20.100000000000001" customHeight="1" x14ac:dyDescent="0.15">
      <c r="A2" s="34"/>
      <c r="B2" s="32" t="s">
        <v>0</v>
      </c>
      <c r="C2" s="157" t="s">
        <v>195</v>
      </c>
      <c r="D2" s="158"/>
      <c r="E2" s="33" t="s">
        <v>5</v>
      </c>
      <c r="F2" s="35" t="str">
        <f>VLOOKUP($C$2,'R6_制作団体一覧'!A:H,2,FALSE)</f>
        <v>舞踊</v>
      </c>
      <c r="G2" s="32" t="s">
        <v>2</v>
      </c>
      <c r="H2" s="36" t="str">
        <f>VLOOKUP($C$2,'R6_制作団体一覧'!A:H,3,FALSE)</f>
        <v>現代舞踊</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20.100000000000001" customHeight="1" x14ac:dyDescent="0.15">
      <c r="A3" s="34"/>
      <c r="B3" s="33" t="s">
        <v>1</v>
      </c>
      <c r="C3" s="155" t="str">
        <f>VLOOKUP($C$2,'R6_制作団体一覧'!A:H,8,FALSE)</f>
        <v>一般社団法人 ジェネシスオブエンターテイメント</v>
      </c>
      <c r="D3" s="155"/>
      <c r="E3" s="155"/>
      <c r="F3" s="155"/>
      <c r="G3" s="155"/>
      <c r="H3" s="33" t="s">
        <v>4</v>
      </c>
      <c r="I3" s="156" t="str">
        <f>VLOOKUP($C$2,'R6_制作団体一覧'!A:H,7,FALSE)</f>
        <v>一般社団法人ジェネシスオブエンターテイメント</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593</v>
      </c>
      <c r="G13" s="162"/>
      <c r="H13" s="127" t="s">
        <v>51</v>
      </c>
      <c r="I13" s="128"/>
      <c r="J13" s="128"/>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60" t="s">
        <v>44</v>
      </c>
      <c r="G14" s="61"/>
      <c r="H14" s="62" t="s">
        <v>43</v>
      </c>
      <c r="I14" s="63" t="s">
        <v>45</v>
      </c>
      <c r="J14" s="64"/>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71" t="s">
        <v>48</v>
      </c>
      <c r="G16" s="169" t="s">
        <v>592</v>
      </c>
      <c r="H16" s="169"/>
      <c r="I16" s="170" t="s">
        <v>49</v>
      </c>
      <c r="J16" s="171"/>
      <c r="K16" s="125" t="s">
        <v>585</v>
      </c>
      <c r="L16" s="126"/>
      <c r="M16" s="41"/>
      <c r="N16" s="54"/>
      <c r="O16" s="54"/>
      <c r="P16" s="54"/>
      <c r="Q16" s="54"/>
      <c r="R16" s="54"/>
      <c r="S16" s="54"/>
      <c r="T16" s="54"/>
      <c r="U16" s="54"/>
      <c r="V16" s="54"/>
      <c r="W16" s="54"/>
      <c r="X16" s="54"/>
      <c r="Y16" s="54"/>
      <c r="Z16" s="54"/>
      <c r="AA16" s="54"/>
    </row>
    <row r="17" spans="1:27" ht="23.1" customHeight="1" x14ac:dyDescent="0.15">
      <c r="A17" s="41"/>
      <c r="B17" s="131" t="s">
        <v>56</v>
      </c>
      <c r="C17" s="132"/>
      <c r="D17" s="132"/>
      <c r="E17" s="132"/>
      <c r="F17" s="60" t="s">
        <v>57</v>
      </c>
      <c r="G17" s="61" t="s">
        <v>582</v>
      </c>
      <c r="H17" s="62" t="s">
        <v>43</v>
      </c>
      <c r="I17" s="60" t="s">
        <v>46</v>
      </c>
      <c r="J17" s="61" t="s">
        <v>583</v>
      </c>
      <c r="K17" s="129" t="s">
        <v>43</v>
      </c>
      <c r="L17" s="130"/>
      <c r="M17" s="41"/>
      <c r="N17" s="54"/>
      <c r="O17" s="54"/>
      <c r="P17" s="54"/>
      <c r="Q17" s="54"/>
      <c r="R17" s="54"/>
      <c r="S17" s="54"/>
      <c r="T17" s="54"/>
      <c r="U17" s="54"/>
      <c r="V17" s="54"/>
      <c r="W17" s="54"/>
      <c r="X17" s="54"/>
      <c r="Y17" s="54"/>
      <c r="Z17" s="54"/>
      <c r="AA17" s="54"/>
    </row>
    <row r="18" spans="1:27" ht="23.1" customHeight="1" x14ac:dyDescent="0.15">
      <c r="A18" s="27"/>
      <c r="B18" s="131" t="s">
        <v>50</v>
      </c>
      <c r="C18" s="132"/>
      <c r="D18" s="132"/>
      <c r="E18" s="160"/>
      <c r="F18" s="149" t="s">
        <v>586</v>
      </c>
      <c r="G18" s="149"/>
      <c r="H18" s="116" t="s">
        <v>55</v>
      </c>
      <c r="I18" s="111"/>
      <c r="J18" s="111"/>
      <c r="K18" s="133" t="s">
        <v>584</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587</v>
      </c>
      <c r="G19" s="146"/>
      <c r="H19" s="137" t="s">
        <v>53</v>
      </c>
      <c r="I19" s="138"/>
      <c r="J19" s="138"/>
      <c r="K19" s="149"/>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c r="L20" s="134"/>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3" t="s">
        <v>588</v>
      </c>
      <c r="G21" s="134"/>
      <c r="H21" s="135" t="s">
        <v>59</v>
      </c>
      <c r="I21" s="136"/>
      <c r="J21" s="136"/>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t="s">
        <v>591</v>
      </c>
      <c r="H23" s="74" t="s">
        <v>43</v>
      </c>
      <c r="I23" s="75" t="s">
        <v>61</v>
      </c>
      <c r="J23" s="73" t="s">
        <v>590</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3" t="s">
        <v>70</v>
      </c>
      <c r="I31" s="123"/>
      <c r="J31" s="123"/>
      <c r="K31" s="123"/>
      <c r="L31" s="123"/>
      <c r="M31" s="25"/>
      <c r="N31" s="54"/>
      <c r="O31" s="54"/>
      <c r="P31" s="54"/>
      <c r="Q31" s="54"/>
      <c r="R31" s="54"/>
      <c r="S31" s="54"/>
      <c r="T31" s="54"/>
      <c r="U31" s="54"/>
      <c r="V31" s="54"/>
      <c r="W31" s="54"/>
      <c r="X31" s="54"/>
      <c r="Y31" s="54"/>
      <c r="Z31" s="54"/>
      <c r="AA31" s="54"/>
    </row>
    <row r="32" spans="1:27" ht="39" customHeight="1" x14ac:dyDescent="0.15">
      <c r="A32" s="51">
        <v>1</v>
      </c>
      <c r="B32" s="120" t="s">
        <v>595</v>
      </c>
      <c r="C32" s="121"/>
      <c r="D32" s="121"/>
      <c r="E32" s="121"/>
      <c r="F32" s="121"/>
      <c r="G32" s="122"/>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4" t="s">
        <v>596</v>
      </c>
      <c r="C33" s="124"/>
      <c r="D33" s="124"/>
      <c r="E33" s="124"/>
      <c r="F33" s="124"/>
      <c r="G33" s="124"/>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3" t="s">
        <v>9</v>
      </c>
      <c r="C50" s="173"/>
      <c r="D50" s="173"/>
      <c r="E50" s="173"/>
      <c r="F50" s="48" t="s">
        <v>6</v>
      </c>
      <c r="G50" s="152" t="str">
        <f>G17</f>
        <v>1,5</v>
      </c>
      <c r="H50" s="153"/>
      <c r="I50" s="26" t="s">
        <v>7</v>
      </c>
      <c r="J50" s="152" t="str">
        <f>J17</f>
        <v>1,8</v>
      </c>
      <c r="K50" s="153"/>
      <c r="L50" s="25"/>
      <c r="M50" s="25"/>
      <c r="N50" s="39"/>
      <c r="X50" s="39"/>
      <c r="Y50" s="39"/>
      <c r="Z50" s="39"/>
    </row>
    <row r="51" spans="1:26" ht="17.100000000000001" customHeight="1" x14ac:dyDescent="0.15">
      <c r="A51" s="25"/>
      <c r="B51" s="174" t="s">
        <v>8</v>
      </c>
      <c r="C51" s="174"/>
      <c r="D51" s="174"/>
      <c r="E51" s="174"/>
      <c r="F51" s="174"/>
      <c r="G51" s="172" t="str">
        <f>F21</f>
        <v>必須</v>
      </c>
      <c r="H51" s="172"/>
      <c r="I51" s="172"/>
      <c r="J51" s="172"/>
      <c r="K51" s="172"/>
      <c r="L51" s="25"/>
      <c r="M51" s="25"/>
      <c r="N51" s="39"/>
      <c r="X51" s="39"/>
      <c r="Y51" s="39"/>
      <c r="Z51" s="39"/>
    </row>
    <row r="52" spans="1:26" ht="17.100000000000001" customHeight="1" x14ac:dyDescent="0.15">
      <c r="A52" s="25"/>
      <c r="B52" s="174" t="s">
        <v>12</v>
      </c>
      <c r="C52" s="174"/>
      <c r="D52" s="174"/>
      <c r="E52" s="174"/>
      <c r="F52" s="174"/>
      <c r="G52" s="172">
        <f>K21</f>
        <v>10</v>
      </c>
      <c r="H52" s="172"/>
      <c r="I52" s="172"/>
      <c r="J52" s="172"/>
      <c r="K52" s="17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12" sqref="B12:L1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F084</v>
      </c>
      <c r="B2" s="83" t="str">
        <f>①ヒアリングシートについて!F2</f>
        <v>舞踊</v>
      </c>
      <c r="C2" s="83" t="str">
        <f>①ヒアリングシートについて!H2</f>
        <v>現代舞踊</v>
      </c>
      <c r="D2" s="83" t="str">
        <f>①ヒアリングシートについて!J2</f>
        <v>A区分</v>
      </c>
      <c r="E2" s="83" t="str">
        <f>①ヒアリングシートについて!L2</f>
        <v>F</v>
      </c>
      <c r="F2" s="83" t="str">
        <f>①ヒアリングシートについて!C3</f>
        <v>一般社団法人 ジェネシスオブエンターテイメント</v>
      </c>
      <c r="G2" s="83" t="str">
        <f>①ヒアリングシートについて!I3</f>
        <v>一般社団法人ジェネシスオブエンターテイメント</v>
      </c>
      <c r="H2" s="83" t="str">
        <f>①ヒアリングシートについて!F13</f>
        <v>2F以上応相談</v>
      </c>
      <c r="I2" s="83">
        <f>①ヒアリングシートについて!K13</f>
        <v>30</v>
      </c>
      <c r="J2" s="83">
        <f>①ヒアリングシートについて!G14</f>
        <v>0</v>
      </c>
      <c r="K2" s="83">
        <f>①ヒアリングシートについて!J14</f>
        <v>0</v>
      </c>
      <c r="L2" s="83">
        <f>①ヒアリングシートについて!G15</f>
        <v>0</v>
      </c>
      <c r="M2" s="83" t="str">
        <f>①ヒアリングシートについて!G16</f>
        <v>可</v>
      </c>
      <c r="N2" s="83" t="str">
        <f>①ヒアリングシートについて!K16</f>
        <v>不可</v>
      </c>
      <c r="O2" s="83" t="str">
        <f>①ヒアリングシートについて!G17</f>
        <v>1,5</v>
      </c>
      <c r="P2" s="83" t="str">
        <f>①ヒアリングシートについて!J17</f>
        <v>1,8</v>
      </c>
      <c r="Q2" s="83" t="str">
        <f>①ヒアリングシートについて!F18</f>
        <v>完全暗転必須</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f>①ヒアリングシートについて!K21</f>
        <v>10</v>
      </c>
      <c r="X2" s="83" t="str">
        <f>①ヒアリングシートについて!F22</f>
        <v>ハイエース</v>
      </c>
      <c r="Y2" s="83">
        <f>①ヒアリングシートについて!I22</f>
        <v>1</v>
      </c>
      <c r="Z2" s="83" t="str">
        <f>①ヒアリングシートについて!G23</f>
        <v>1,9</v>
      </c>
      <c r="AA2" s="83" t="str">
        <f>①ヒアリングシートについて!J23</f>
        <v>4,8</v>
      </c>
      <c r="AB2" s="83" t="str">
        <f>①ヒアリングシートについて!F27</f>
        <v>不要</v>
      </c>
      <c r="AC2" s="83">
        <f>①ヒアリングシートについて!F28</f>
        <v>0</v>
      </c>
      <c r="AD2" s="83" t="str">
        <f>①ヒアリングシートについて!B32</f>
        <v>体育館が2階の場合：複数名車いす利用の出演者がいるため、
準備時間確保の為に昇降や一部機材搬入のお手伝いをお願いできましたら助かります。</v>
      </c>
      <c r="AE2" s="83" t="str">
        <f>①ヒアリングシートについて!B33</f>
        <v>遮光につきまして：完全暗転が望ましいですが、遮光7割でも可能です。</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2023-11-09T09:23:56Z</dcterms:modified>
</cp:coreProperties>
</file>