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<sst xmlns="http://schemas.openxmlformats.org/spreadsheetml/2006/main" count="1346" uniqueCount="593">
  <si>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</si>
  <si>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</si>
  <si>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</si>
  <si>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</si>
  <si>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</si>
  <si>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</si>
  <si>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</si>
  <si>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</si>
  <si>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</si>
  <si>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</si>
  <si>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</si>
  <si>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</si>
  <si>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</si>
  <si>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</si>
  <si>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</si>
  <si>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</si>
  <si>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</si>
  <si>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</si>
  <si>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</si>
  <si>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</si>
  <si>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</si>
  <si>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</si>
  <si>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</si>
  <si>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</si>
  <si>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</si>
  <si>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</si>
  <si>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</si>
  <si>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</si>
  <si>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</si>
  <si>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</si>
  <si>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</si>
  <si>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</si>
  <si>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</si>
  <si>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</si>
  <si>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</si>
  <si>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</si>
  <si>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</si>
  <si>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</si>
  <si>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</si>
  <si>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</si>
  <si>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</si>
  <si>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</si>
  <si>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</si>
  <si>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</si>
  <si>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</si>
  <si>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</si>
  <si>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</si>
  <si>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</si>
  <si>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</si>
  <si>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</si>
  <si>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</si>
  <si>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</si>
  <si>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</si>
  <si>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</si>
  <si>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</si>
  <si>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</si>
  <si>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</si>
  <si>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</si>
  <si>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</si>
  <si>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</si>
  <si>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</si>
  <si>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</si>
  <si>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</si>
  <si>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</si>
  <si>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</si>
  <si>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</si>
  <si>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</si>
  <si>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</si>
  <si>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</si>
  <si>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</si>
  <si>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</si>
  <si>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</si>
  <si>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</si>
  <si>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</si>
  <si>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</si>
  <si>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</si>
  <si>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</si>
  <si>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</si>
  <si>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</si>
  <si>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</si>
  <si>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</si>
  <si>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</si>
  <si>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</si>
  <si>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</si>
  <si>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</si>
  <si>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</si>
  <si>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</si>
  <si>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</si>
  <si>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</si>
  <si>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</si>
  <si>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</si>
  <si>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</si>
  <si>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</si>
  <si>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</si>
  <si>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</si>
  <si>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</si>
  <si>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</si>
  <si>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</si>
  <si>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</si>
  <si>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</si>
  <si>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</si>
  <si>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</si>
  <si>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</si>
  <si>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</si>
  <si>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</si>
  <si>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</si>
  <si>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</si>
  <si>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</si>
  <si>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</si>
  <si>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</si>
  <si>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</si>
  <si>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</si>
  <si>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</si>
  <si>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</si>
  <si>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</si>
  <si>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</si>
  <si>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</si>
  <si>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</si>
  <si>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</si>
  <si>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</si>
  <si>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</si>
  <si>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</si>
  <si>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</si>
  <si>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</si>
  <si>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</si>
  <si>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</si>
  <si>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</si>
  <si>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</si>
  <si>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</si>
  <si>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</si>
  <si>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</si>
  <si>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</si>
  <si>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</si>
  <si>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</si>
  <si>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</si>
  <si>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</si>
  <si>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</si>
  <si>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</si>
  <si>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</si>
  <si>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</si>
  <si>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</si>
  <si>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</si>
  <si>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</si>
  <si>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</si>
  <si>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</si>
  <si>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</si>
  <si>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</si>
  <si>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</si>
  <si>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</si>
  <si>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</si>
  <si>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</si>
  <si>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</si>
  <si>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</si>
  <si>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</si>
  <si>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</si>
  <si>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</si>
  <si>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</si>
  <si>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</si>
  <si>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</si>
  <si>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</si>
  <si>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</si>
  <si>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</si>
  <si>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</si>
  <si>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</si>
  <si>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</si>
  <si>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</si>
  <si>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</si>
  <si>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</si>
  <si>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</si>
  <si>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</si>
  <si>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</si>
  <si>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</si>
  <si>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</si>
  <si>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</si>
  <si>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</si>
  <si>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</si>
  <si>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</si>
  <si>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</si>
  <si>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</si>
  <si>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</si>
  <si>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</si>
  <si>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</si>
  <si>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</si>
  <si>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</si>
  <si>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</si>
  <si>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</si>
  <si>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</si>
  <si>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</si>
  <si>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</si>
  <si>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</si>
  <si>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</si>
  <si>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</si>
  <si>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</si>
  <si>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</si>
  <si>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</si>
  <si>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</si>
  <si>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</si>
  <si>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</si>
  <si>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</si>
  <si>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</si>
  <si>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</si>
  <si>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</si>
  <si>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</si>
  <si>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</si>
  <si>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</si>
  <si>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</si>
  <si>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</si>
  <si>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</si>
  <si>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</si>
  <si>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</si>
  <si>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</si>
  <si>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</si>
  <si>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</si>
  <si>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</si>
  <si>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</si>
  <si>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</si>
  <si>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</si>
  <si>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</si>
  <si>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</si>
  <si>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</si>
  <si>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</si>
  <si>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</si>
  <si>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</si>
  <si>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</si>
  <si>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</si>
  <si>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</si>
  <si>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</si>
  <si>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</si>
  <si>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</si>
  <si>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</si>
  <si>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</si>
  <si>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</si>
  <si>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</si>
  <si>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</si>
  <si>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</si>
  <si>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</si>
  <si>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</si>
  <si>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</si>
  <si>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</si>
  <si>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</si>
  <si>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</si>
  <si>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</si>
  <si>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</si>
  <si>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</si>
  <si>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</si>
  <si>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</si>
  <si>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</si>
  <si>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</si>
  <si>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</si>
  <si>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</si>
  <si>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</si>
  <si>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</si>
  <si>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</si>
  <si>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</si>
  <si>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</si>
  <si>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</si>
  <si>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</si>
  <si>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</si>
  <si>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</si>
  <si>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</si>
  <si>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</si>
  <si>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</si>
  <si>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</si>
  <si>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</si>
  <si>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</si>
  <si>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</si>
  <si>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</si>
  <si>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</si>
  <si>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</si>
  <si>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</si>
  <si>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</si>
  <si>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</si>
  <si>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</si>
  <si>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</si>
  <si>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</si>
  <si>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</si>
  <si>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</si>
  <si>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</si>
  <si>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</si>
  <si>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</si>
  <si>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</si>
  <si>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</si>
  <si>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</si>
  <si>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</si>
  <si>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</si>
  <si>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</si>
  <si>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</si>
  <si>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</si>
  <si>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</si>
  <si>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</si>
  <si>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</si>
  <si>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</si>
  <si>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</si>
  <si>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</si>
  <si>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</si>
  <si>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</si>
  <si>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</si>
  <si>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</si>
  <si>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</si>
  <si>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</si>
  <si>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</si>
  <si>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</si>
  <si>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</si>
  <si>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</si>
  <si>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</si>
  <si>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</si>
  <si>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</si>
  <si>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</si>
  <si>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</si>
  <si>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</si>
  <si>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</si>
  <si>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</si>
  <si>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</si>
  <si>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</si>
  <si>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</si>
  <si>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</si>
  <si>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</si>
  <si>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</si>
  <si>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</si>
  <si>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</si>
  <si>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</si>
  <si>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</si>
  <si>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</si>
  <si>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</si>
  <si>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</si>
  <si>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</si>
  <si>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</si>
  <si>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</si>
  <si>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</si>
  <si>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</si>
  <si>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</si>
  <si>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</si>
  <si>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</si>
  <si>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</si>
  <si>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</si>
  <si>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</si>
  <si>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</si>
  <si>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</si>
  <si>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</si>
  <si>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</si>
  <si>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</si>
  <si>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</si>
  <si>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</si>
  <si>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</si>
  <si>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</si>
  <si>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</si>
  <si>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</si>
  <si>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</si>
  <si>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</si>
  <si>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</si>
  <si>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</si>
  <si>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</si>
  <si>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</si>
  <si>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</si>
  <si>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</si>
  <si>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</si>
  <si>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</si>
  <si>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</si>
  <si>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</si>
  <si>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</si>
  <si>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</si>
  <si>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</si>
  <si>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</si>
  <si>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</si>
  <si>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</si>
  <si>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</si>
  <si>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</si>
  <si>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</si>
  <si>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</si>
  <si>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</si>
  <si>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</si>
  <si>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</si>
  <si>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</si>
  <si>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</si>
  <si>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</si>
  <si>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</si>
  <si>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</si>
  <si>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</si>
  <si>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</si>
  <si>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</si>
  <si>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</si>
  <si>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</si>
  <si>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</si>
  <si>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</si>
  <si>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</si>
  <si>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</si>
  <si>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</si>
  <si>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</si>
  <si>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</si>
  <si>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</si>
  <si>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</si>
  <si>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</si>
  <si>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</si>
  <si>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</si>
  <si>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</si>
  <si>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</si>
  <si>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</si>
  <si>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</si>
  <si>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</si>
  <si>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</si>
  <si>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</si>
  <si>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</si>
  <si>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</si>
  <si>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</si>
  <si>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</si>
  <si>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</si>
  <si>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</si>
  <si>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</si>
  <si>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</si>
  <si>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</si>
  <si>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</si>
  <si>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</si>
  <si>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</si>
  <si>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</si>
  <si>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</si>
  <si>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</si>
  <si>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</si>
  <si>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</si>
  <si>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</si>
  <si>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</si>
  <si>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</si>
  <si>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</si>
  <si>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</si>
  <si>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</si>
  <si>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</si>
  <si>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</si>
  <si>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</si>
  <si>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</si>
  <si>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</si>
  <si>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</si>
  <si>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</si>
  <si>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</si>
  <si>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</si>
  <si>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</si>
  <si>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</si>
  <si>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</si>
  <si>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</si>
  <si>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</si>
  <si>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</si>
  <si>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</si>
  <si>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</si>
  <si>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</si>
  <si>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</si>
  <si>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</si>
  <si>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</si>
  <si>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</si>
  <si>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</si>
  <si>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</si>
  <si>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</si>
  <si>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</si>
  <si>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</si>
  <si>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</si>
  <si>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</si>
  <si>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</si>
  <si>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</si>
  <si>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</si>
  <si>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</si>
  <si>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</si>
  <si>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</si>
  <si>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</si>
  <si>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</si>
  <si>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</si>
  <si>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</si>
  <si>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</si>
  <si>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</si>
  <si>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</si>
  <si>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</si>
  <si>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</si>
  <si>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</si>
  <si>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</si>
  <si>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</si>
  <si>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</si>
  <si>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</si>
  <si>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</si>
  <si>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</si>
  <si>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</si>
  <si>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</si>
  <si>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</si>
  <si>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</si>
  <si>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</si>
  <si>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</si>
  <si>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</si>
  <si>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</si>
  <si>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</si>
  <si>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</si>
  <si>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</si>
  <si>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</si>
  <si>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</si>
  <si>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</si>
  <si>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</si>
  <si>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</si>
  <si>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</si>
  <si>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</si>
  <si>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</si>
  <si>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</si>
  <si>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</si>
  <si>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</si>
  <si>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</si>
  <si>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</si>
  <si>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</si>
  <si>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</si>
  <si>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</si>
  <si>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</si>
  <si>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</si>
  <si>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</si>
  <si>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</si>
  <si>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</si>
  <si>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</si>
  <si>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</si>
  <si>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</si>
  <si>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</si>
  <si>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</si>
  <si>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</si>
  <si>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</si>
  <si>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</si>
  <si>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</si>
  <si>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</si>
  <si>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</si>
  <si>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</si>
  <si>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</si>
  <si>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</si>
  <si>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</si>
  <si>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</si>
  <si>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</si>
  <si>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</si>
  <si>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</si>
  <si>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</si>
  <si>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</si>
  <si>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</si>
  <si>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</si>
  <si>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</si>
  <si>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</si>
  <si>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</si>
  <si>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</si>
  <si>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</si>
  <si>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</si>
  <si>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</si>
  <si>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</si>
  <si>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</si>
  <si>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</si>
  <si>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</si>
  <si>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</si>
  <si>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</si>
  <si>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</si>
  <si>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</si>
  <si>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</si>
  <si>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</si>
  <si>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</si>
  <si>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</si>
  <si>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</si>
  <si>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</si>
  <si>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</si>
  <si>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</si>
  <si>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</si>
  <si>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</si>
  <si>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</si>
  <si>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</si>
  <si>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</si>
  <si>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</si>
  <si>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</si>
  <si>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</si>
  <si>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</si>
  <si>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</si>
  <si>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</si>
  <si>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</si>
  <si>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</si>
  <si>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</si>
  <si>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</si>
  <si>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</si>
  <si>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</si>
  <si>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</si>
  <si>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</si>
  <si>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</si>
  <si>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</si>
  <si>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</si>
  <si>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</si>
  <si>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</si>
  <si>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</si>
  <si>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</si>
  <si>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</si>
  <si>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</si>
  <si>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</si>
  <si>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</si>
  <si>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</si>
  <si>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条件が合えば可</t>
  </si>
  <si>
    <t>使わない</t>
  </si>
  <si>
    <t>なくても良い</t>
  </si>
  <si>
    <t>不要</t>
  </si>
  <si>
    <t>応相談</t>
  </si>
  <si>
    <t>中型トラック</t>
  </si>
  <si>
    <t>要</t>
  </si>
  <si>
    <t>完全暗転必須</t>
  </si>
  <si>
    <t>または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</si>
</sst>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b/>
      <u/>
      <sz val="14"/>
      <color rgb="FF0000FF"/>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36" fillId="0" borderId="0" xfId="4" applyFont="1"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19298" y="14502190"/>
          <a:ext cx="6838043" cy="9850192"/>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87048" y="16681754"/>
          <a:ext cx="4846561" cy="21856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110153</xdr:rowOff>
    </xdr:from>
    <xdr:to>
      <xdr:col>10</xdr:col>
      <xdr:colOff>219075</xdr:colOff>
      <xdr:row>74</xdr:row>
      <xdr:rowOff>140336</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0608" y="19079557"/>
          <a:ext cx="4802390" cy="271971"/>
          <a:chOff x="1076477" y="14932695"/>
          <a:chExt cx="4160761" cy="31645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2695"/>
            <a:ext cx="1056317" cy="3164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１２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63474" y="16853785"/>
          <a:ext cx="729437" cy="201897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７ｍ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312268</xdr:colOff>
      <xdr:row>72</xdr:row>
      <xdr:rowOff>135940</xdr:rowOff>
    </xdr:from>
    <xdr:to>
      <xdr:col>5</xdr:col>
      <xdr:colOff>394727</xdr:colOff>
      <xdr:row>77</xdr:row>
      <xdr:rowOff>186266</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2253903" y="18863555"/>
          <a:ext cx="727228" cy="1259269"/>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３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51786" y="17357241"/>
          <a:ext cx="726251" cy="2018972"/>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66407" y="17357241"/>
          <a:ext cx="771487" cy="2018972"/>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99306" y="17357241"/>
          <a:ext cx="726253" cy="2018972"/>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04944" y="17357241"/>
          <a:ext cx="584420" cy="2152062"/>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735" y="16639162"/>
          <a:ext cx="4584174" cy="309534"/>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9483" y="15913543"/>
          <a:ext cx="4584174" cy="29487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796" y="15502343"/>
          <a:ext cx="4584174" cy="228619"/>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6110" y="15074578"/>
          <a:ext cx="4584174" cy="228619"/>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3232" y="14478000"/>
          <a:ext cx="1676273" cy="270939"/>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84071" y="14481312"/>
          <a:ext cx="1676273" cy="270939"/>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10</xdr:col>
      <xdr:colOff>513889</xdr:colOff>
      <xdr:row>59</xdr:row>
      <xdr:rowOff>73989</xdr:rowOff>
    </xdr:from>
    <xdr:to>
      <xdr:col>11</xdr:col>
      <xdr:colOff>558800</xdr:colOff>
      <xdr:row>62</xdr:row>
      <xdr:rowOff>228598</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6728422" y="15686522"/>
          <a:ext cx="696845" cy="85734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配電盤</a:t>
          </a:r>
          <a:endParaRPr kumimoji="1" lang="en-US" altLang="ja-JP" sz="1200" b="1">
            <a:solidFill>
              <a:schemeClr val="bg2">
                <a:lumMod val="25000"/>
              </a:schemeClr>
            </a:solidFill>
          </a:endParaRPr>
        </a:p>
      </xdr:txBody>
    </xdr:sp>
    <xdr:clientData/>
  </xdr:twoCellAnchor>
  <xdr:twoCellAnchor>
    <xdr:from>
      <xdr:col>3</xdr:col>
      <xdr:colOff>338665</xdr:colOff>
      <xdr:row>77</xdr:row>
      <xdr:rowOff>152400</xdr:rowOff>
    </xdr:from>
    <xdr:to>
      <xdr:col>10</xdr:col>
      <xdr:colOff>101599</xdr:colOff>
      <xdr:row>92</xdr:row>
      <xdr:rowOff>143933</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634065" y="20150667"/>
          <a:ext cx="4682067" cy="3674533"/>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9</xdr:col>
      <xdr:colOff>725101</xdr:colOff>
      <xdr:row>60</xdr:row>
      <xdr:rowOff>80932</xdr:rowOff>
    </xdr:from>
    <xdr:ext cx="473078" cy="325667"/>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203034" y="15922065"/>
          <a:ext cx="473078"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例</a:t>
          </a:r>
          <a:r>
            <a:rPr kumimoji="1" lang="en-US" altLang="ja-JP" sz="1400"/>
            <a:t>)</a:t>
          </a:r>
          <a:endParaRPr kumimoji="1" lang="ja-JP" altLang="en-US" sz="1400"/>
        </a:p>
      </xdr:txBody>
    </xdr:sp>
    <xdr:clientData/>
  </xdr:oneCellAnchor>
  <xdr:oneCellAnchor>
    <xdr:from>
      <xdr:col>5</xdr:col>
      <xdr:colOff>331140</xdr:colOff>
      <xdr:row>61</xdr:row>
      <xdr:rowOff>178168</xdr:rowOff>
    </xdr:from>
    <xdr:ext cx="2581393" cy="325667"/>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30407" y="16247901"/>
          <a:ext cx="2581393"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配電盤がこちら側にある場合</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18</xdr:col>
      <xdr:colOff>88192</xdr:colOff>
      <xdr:row>91</xdr:row>
      <xdr:rowOff>236332</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0747725" y="23672065"/>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8</xdr:col>
      <xdr:colOff>644797</xdr:colOff>
      <xdr:row>95</xdr:row>
      <xdr:rowOff>117917</xdr:rowOff>
    </xdr:from>
    <xdr:to>
      <xdr:col>11</xdr:col>
      <xdr:colOff>118163</xdr:colOff>
      <xdr:row>100</xdr:row>
      <xdr:rowOff>101600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5470797" y="24747450"/>
          <a:ext cx="1513833" cy="9573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　トラック</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67046" y="12082649"/>
          <a:ext cx="3669302" cy="128027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237067</xdr:colOff>
      <xdr:row>72</xdr:row>
      <xdr:rowOff>118533</xdr:rowOff>
    </xdr:from>
    <xdr:to>
      <xdr:col>11</xdr:col>
      <xdr:colOff>587267</xdr:colOff>
      <xdr:row>72</xdr:row>
      <xdr:rowOff>129576</xdr:rowOff>
    </xdr:to>
    <xdr:cxnSp macro="">
      <xdr:nvCxnSpPr>
        <xdr:cNvPr id="4" name="直線コネクタ 3">
          <a:extLst>
            <a:ext uri="{FF2B5EF4-FFF2-40B4-BE49-F238E27FC236}">
              <a16:creationId xmlns:a16="http://schemas.microsoft.com/office/drawing/2014/main" id="{ADF23268-6E0D-2348-96B0-A78AF167B4D5}"/>
            </a:ext>
          </a:extLst>
        </xdr:cNvPr>
        <xdr:cNvCxnSpPr/>
      </xdr:nvCxnSpPr>
      <xdr:spPr>
        <a:xfrm>
          <a:off x="6451600" y="18889133"/>
          <a:ext cx="1002134" cy="110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364067</xdr:colOff>
      <xdr:row>72</xdr:row>
      <xdr:rowOff>76200</xdr:rowOff>
    </xdr:from>
    <xdr:to>
      <xdr:col>3</xdr:col>
      <xdr:colOff>324801</xdr:colOff>
      <xdr:row>72</xdr:row>
      <xdr:rowOff>87243</xdr:rowOff>
    </xdr:to>
    <xdr:cxnSp macro="">
      <xdr:nvCxnSpPr>
        <xdr:cNvPr id="5" name="直線コネクタ 4">
          <a:extLst>
            <a:ext uri="{FF2B5EF4-FFF2-40B4-BE49-F238E27FC236}">
              <a16:creationId xmlns:a16="http://schemas.microsoft.com/office/drawing/2014/main" id="{6C224C5D-9AD5-CF44-A1BD-38F50CD356A1}"/>
            </a:ext>
          </a:extLst>
        </xdr:cNvPr>
        <xdr:cNvCxnSpPr/>
      </xdr:nvCxnSpPr>
      <xdr:spPr>
        <a:xfrm>
          <a:off x="618067" y="18846800"/>
          <a:ext cx="1002134" cy="110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397934</xdr:colOff>
      <xdr:row>72</xdr:row>
      <xdr:rowOff>186267</xdr:rowOff>
    </xdr:from>
    <xdr:ext cx="899347" cy="1190609"/>
    <xdr:sp macro="" textlink="">
      <xdr:nvSpPr>
        <xdr:cNvPr id="8" name="テキスト ボックス 7">
          <a:extLst>
            <a:ext uri="{FF2B5EF4-FFF2-40B4-BE49-F238E27FC236}">
              <a16:creationId xmlns:a16="http://schemas.microsoft.com/office/drawing/2014/main" id="{ED195930-019C-1A49-BF43-79565B9B740E}"/>
            </a:ext>
          </a:extLst>
        </xdr:cNvPr>
        <xdr:cNvSpPr txBox="1"/>
      </xdr:nvSpPr>
      <xdr:spPr>
        <a:xfrm>
          <a:off x="6612467" y="18956867"/>
          <a:ext cx="899347" cy="11906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袖幕</a:t>
          </a:r>
          <a:endParaRPr kumimoji="1" lang="en-US" altLang="ja-JP" sz="1200"/>
        </a:p>
        <a:p>
          <a:r>
            <a:rPr kumimoji="1" lang="ja-JP" altLang="en-US" sz="1200"/>
            <a:t>又は</a:t>
          </a:r>
          <a:endParaRPr kumimoji="1" lang="en-US" altLang="ja-JP" sz="1200"/>
        </a:p>
        <a:p>
          <a:r>
            <a:rPr kumimoji="1" lang="ja-JP" altLang="en-US" sz="1200"/>
            <a:t>パーティション</a:t>
          </a:r>
        </a:p>
      </xdr:txBody>
    </xdr:sp>
    <xdr:clientData/>
  </xdr:oneCellAnchor>
  <xdr:oneCellAnchor>
    <xdr:from>
      <xdr:col>1</xdr:col>
      <xdr:colOff>465668</xdr:colOff>
      <xdr:row>72</xdr:row>
      <xdr:rowOff>160867</xdr:rowOff>
    </xdr:from>
    <xdr:ext cx="905932" cy="1024466"/>
    <xdr:sp macro="" textlink="">
      <xdr:nvSpPr>
        <xdr:cNvPr id="9" name="テキスト ボックス 8">
          <a:extLst>
            <a:ext uri="{FF2B5EF4-FFF2-40B4-BE49-F238E27FC236}">
              <a16:creationId xmlns:a16="http://schemas.microsoft.com/office/drawing/2014/main" id="{021CA99F-DBFD-B54E-93CE-D024A4FC3F16}"/>
            </a:ext>
          </a:extLst>
        </xdr:cNvPr>
        <xdr:cNvSpPr txBox="1"/>
      </xdr:nvSpPr>
      <xdr:spPr>
        <a:xfrm>
          <a:off x="719668" y="18931467"/>
          <a:ext cx="905932" cy="1024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袖幕</a:t>
          </a:r>
          <a:endParaRPr kumimoji="1" lang="en-US" altLang="ja-JP" sz="1200"/>
        </a:p>
        <a:p>
          <a:r>
            <a:rPr kumimoji="1" lang="ja-JP" altLang="en-US" sz="1200"/>
            <a:t>又は</a:t>
          </a:r>
          <a:endParaRPr kumimoji="1" lang="en-US" altLang="ja-JP" sz="1200"/>
        </a:p>
        <a:p>
          <a:r>
            <a:rPr kumimoji="1" lang="ja-JP" altLang="en-US" sz="1200"/>
            <a:t>パーティション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95" t="s">
        <v>575</v>
      </c>
      <c r="F7" s="95"/>
      <c r="G7" s="95"/>
      <c r="H7" s="95"/>
      <c r="I7" s="95"/>
      <c r="J7" s="95"/>
      <c r="K7" s="95"/>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30" zoomScaleNormal="106" zoomScaleSheetLayoutView="130" workbookViewId="0">
      <selection activeCell="P55" sqref="P55"/>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20.100000000000001" customHeight="1" x14ac:dyDescent="0.15">
      <c r="A2" s="34"/>
      <c r="B2" s="32" t="s">
        <v>0</v>
      </c>
      <c r="C2" s="154" t="s">
        <v>189</v>
      </c>
      <c r="D2" s="155"/>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20.100000000000001" customHeight="1" x14ac:dyDescent="0.15">
      <c r="A3" s="34"/>
      <c r="B3" s="33" t="s">
        <v>1</v>
      </c>
      <c r="C3" s="152" t="str">
        <f>VLOOKUP($C$2,'R6_制作団体一覧'!A:H,8,FALSE)</f>
        <v>有限会社 劇団角笛</v>
      </c>
      <c r="D3" s="152"/>
      <c r="E3" s="152"/>
      <c r="F3" s="152"/>
      <c r="G3" s="152"/>
      <c r="H3" s="33" t="s">
        <v>4</v>
      </c>
      <c r="I3" s="153" t="str">
        <f>VLOOKUP($C$2,'R6_制作団体一覧'!A:H,7,FALSE)</f>
        <v>有限会社劇団角笛</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12</v>
      </c>
      <c r="H14" s="62" t="s">
        <v>43</v>
      </c>
      <c r="I14" s="63" t="s">
        <v>45</v>
      </c>
      <c r="J14" s="64">
        <v>7</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583</v>
      </c>
      <c r="H16" s="166"/>
      <c r="I16" s="167" t="s">
        <v>49</v>
      </c>
      <c r="J16" s="168"/>
      <c r="K16" s="122" t="s">
        <v>584</v>
      </c>
      <c r="L16" s="123"/>
      <c r="M16" s="41"/>
      <c r="N16" s="54"/>
      <c r="O16" s="54"/>
      <c r="P16" s="54"/>
      <c r="Q16" s="54"/>
      <c r="R16" s="54"/>
      <c r="S16" s="54"/>
      <c r="T16" s="54"/>
      <c r="U16" s="54"/>
      <c r="V16" s="54"/>
      <c r="W16" s="54"/>
      <c r="X16" s="54"/>
      <c r="Y16" s="54"/>
      <c r="Z16" s="54"/>
      <c r="AA16" s="54"/>
    </row>
    <row r="17" spans="1:27" ht="23.1" customHeight="1" x14ac:dyDescent="0.15">
      <c r="A17" s="41"/>
      <c r="B17" s="128" t="s">
        <v>56</v>
      </c>
      <c r="C17" s="129"/>
      <c r="D17" s="129"/>
      <c r="E17" s="129"/>
      <c r="F17" s="60" t="s">
        <v>57</v>
      </c>
      <c r="G17" s="61">
        <v>1.8</v>
      </c>
      <c r="H17" s="62" t="s">
        <v>43</v>
      </c>
      <c r="I17" s="60" t="s">
        <v>46</v>
      </c>
      <c r="J17" s="61">
        <v>1.8</v>
      </c>
      <c r="K17" s="126" t="s">
        <v>43</v>
      </c>
      <c r="L17" s="127"/>
      <c r="M17" s="41"/>
      <c r="N17" s="54"/>
      <c r="O17" s="54"/>
      <c r="P17" s="54"/>
      <c r="Q17" s="54"/>
      <c r="R17" s="54"/>
      <c r="S17" s="54"/>
      <c r="T17" s="54"/>
      <c r="U17" s="54"/>
      <c r="V17" s="54"/>
      <c r="W17" s="54"/>
      <c r="X17" s="54"/>
      <c r="Y17" s="54"/>
      <c r="Z17" s="54"/>
      <c r="AA17" s="54"/>
    </row>
    <row r="18" spans="1:27" ht="23.1" customHeight="1" x14ac:dyDescent="0.15">
      <c r="A18" s="27"/>
      <c r="B18" s="128" t="s">
        <v>50</v>
      </c>
      <c r="C18" s="129"/>
      <c r="D18" s="129"/>
      <c r="E18" s="157"/>
      <c r="F18" s="146" t="s">
        <v>591</v>
      </c>
      <c r="G18" s="146"/>
      <c r="H18" s="117" t="s">
        <v>55</v>
      </c>
      <c r="I18" s="112"/>
      <c r="J18" s="112"/>
      <c r="K18" s="130" t="s">
        <v>586</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585</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587</v>
      </c>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588</v>
      </c>
      <c r="G21" s="131"/>
      <c r="H21" s="132" t="s">
        <v>59</v>
      </c>
      <c r="I21" s="133"/>
      <c r="J21" s="133"/>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589</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35" customHeight="1" x14ac:dyDescent="0.15">
      <c r="A23" s="29"/>
      <c r="B23" s="114" t="s">
        <v>65</v>
      </c>
      <c r="C23" s="115"/>
      <c r="D23" s="115"/>
      <c r="E23" s="116"/>
      <c r="F23" s="72" t="s">
        <v>60</v>
      </c>
      <c r="G23" s="73">
        <v>2.31</v>
      </c>
      <c r="H23" s="74" t="s">
        <v>43</v>
      </c>
      <c r="I23" s="75" t="s">
        <v>61</v>
      </c>
      <c r="J23" s="73">
        <v>6.96</v>
      </c>
      <c r="K23" s="110" t="s">
        <v>43</v>
      </c>
      <c r="L23" s="111"/>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590</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0" t="s">
        <v>9</v>
      </c>
      <c r="C50" s="170"/>
      <c r="D50" s="170"/>
      <c r="E50" s="170"/>
      <c r="F50" s="48" t="s">
        <v>6</v>
      </c>
      <c r="G50" s="149">
        <f>G17</f>
        <v>1.8</v>
      </c>
      <c r="H50" s="150"/>
      <c r="I50" s="26" t="s">
        <v>7</v>
      </c>
      <c r="J50" s="149">
        <f>J17</f>
        <v>1.8</v>
      </c>
      <c r="K50" s="150"/>
      <c r="L50" s="25"/>
      <c r="M50" s="25"/>
      <c r="N50" s="39"/>
      <c r="X50" s="39"/>
      <c r="Y50" s="39"/>
      <c r="Z50" s="39"/>
    </row>
    <row r="51" spans="1:26" ht="17.100000000000001"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7.100000000000001" customHeight="1" x14ac:dyDescent="0.15">
      <c r="A52" s="25"/>
      <c r="B52" s="171" t="s">
        <v>12</v>
      </c>
      <c r="C52" s="171"/>
      <c r="D52" s="171"/>
      <c r="E52" s="171"/>
      <c r="F52" s="171"/>
      <c r="G52" s="169">
        <f>K21</f>
        <v>20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c r="I98" s="22" t="s">
        <v>592</v>
      </c>
    </row>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8">
      <formula>#REF!="令和3年度の応募時に提出した"</formula>
    </cfRule>
    <cfRule type="expression" dxfId="17" priority="17">
      <formula>#REF!="令和4年度の応募時に提出した"</formula>
    </cfRule>
  </conditionalFormatting>
  <conditionalFormatting sqref="B13:B14 F13:F16 B16:B19 F18:F19 H19 K19">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10">
      <formula>#REF!="令和3年度の応募時に提出した"</formula>
    </cfRule>
    <cfRule type="expression" dxfId="9" priority="9">
      <formula>#REF!="令和4年度の応募時に提出した"</formula>
    </cfRule>
  </conditionalFormatting>
  <conditionalFormatting sqref="F17">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6">
      <formula>#REF!="令和元年度の応募時に提出した"</formula>
    </cfRule>
  </conditionalFormatting>
  <conditionalFormatting sqref="H20">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F078</v>
      </c>
      <c r="B2" s="83" t="str">
        <f>①ヒアリングシートについて!F2</f>
        <v>演劇</v>
      </c>
      <c r="C2" s="83" t="str">
        <f>①ヒアリングシートについて!H2</f>
        <v>児童劇</v>
      </c>
      <c r="D2" s="83" t="str">
        <f>①ヒアリングシートについて!J2</f>
        <v>A区分</v>
      </c>
      <c r="E2" s="83" t="str">
        <f>①ヒアリングシートについて!L2</f>
        <v>F</v>
      </c>
      <c r="F2" s="83" t="str">
        <f>①ヒアリングシートについて!C3</f>
        <v>有限会社 劇団角笛</v>
      </c>
      <c r="G2" s="83" t="str">
        <f>①ヒアリングシートについて!I3</f>
        <v>有限会社劇団角笛</v>
      </c>
      <c r="H2" s="83" t="str">
        <f>①ヒアリングシートについて!F13</f>
        <v>2F以上応相談</v>
      </c>
      <c r="I2" s="83">
        <f>①ヒアリングシートについて!K13</f>
        <v>60</v>
      </c>
      <c r="J2" s="83">
        <f>①ヒアリングシートについて!G14</f>
        <v>12</v>
      </c>
      <c r="K2" s="83">
        <f>①ヒアリングシートについて!J14</f>
        <v>7</v>
      </c>
      <c r="L2" s="83">
        <f>①ヒアリングシートについて!G15</f>
        <v>5</v>
      </c>
      <c r="M2" s="83" t="str">
        <f>①ヒアリングシートについて!G16</f>
        <v>可</v>
      </c>
      <c r="N2" s="83" t="str">
        <f>①ヒアリングシートについて!K16</f>
        <v>条件が合えば可</v>
      </c>
      <c r="O2" s="83">
        <f>①ヒアリングシートについて!G17</f>
        <v>1.8</v>
      </c>
      <c r="P2" s="83">
        <f>①ヒアリングシートについて!J17</f>
        <v>1.8</v>
      </c>
      <c r="Q2" s="83" t="str">
        <f>①ヒアリングシートについて!F18</f>
        <v>完全暗転必須</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20</v>
      </c>
      <c r="X2" s="83" t="str">
        <f>①ヒアリングシートについて!F22</f>
        <v>中型トラック</v>
      </c>
      <c r="Y2" s="83">
        <f>①ヒアリングシートについて!I22</f>
        <v>1</v>
      </c>
      <c r="Z2" s="83">
        <f>①ヒアリングシートについて!G23</f>
        <v>2.31</v>
      </c>
      <c r="AA2" s="83">
        <f>①ヒアリングシートについて!J23</f>
        <v>6.96</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2023-11-06T08:37:08Z</dcterms:modified>
</cp:coreProperties>
</file>