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2" i="3" l="1"/>
  <c r="H2" i="3"/>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1" i="3"/>
  <c r="J50" i="3"/>
  <c r="G50" i="3"/>
  <c r="I3" i="3"/>
  <c r="G2" i="15" s="1"/>
  <c r="C3" i="3"/>
  <c r="F2" i="15" s="1"/>
  <c r="L2" i="3"/>
  <c r="E2" i="15" s="1"/>
  <c r="J2" i="3"/>
  <c r="D2" i="15" s="1"/>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<sst xmlns="http://schemas.openxmlformats.org/spreadsheetml/2006/main" count="1346" uniqueCount="592">
  <si>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</si>
  <si>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</si>
  <si>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</si>
  <si>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</si>
  <si>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</si>
  <si>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</si>
  <si>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</si>
  <si>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</si>
  <si>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</si>
  <si>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</si>
  <si>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</si>
  <si>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</si>
  <si>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</si>
  <si>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</si>
  <si>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</si>
  <si>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</si>
  <si>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</si>
  <si>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</si>
  <si>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</si>
  <si>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</si>
  <si>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</si>
  <si>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</si>
  <si>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</si>
  <si>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</si>
  <si>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</si>
  <si>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</si>
  <si>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</si>
  <si>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</si>
  <si>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</si>
  <si>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</si>
  <si>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</si>
  <si>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</si>
  <si>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</si>
  <si>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</si>
  <si>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</si>
  <si>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</si>
  <si>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</si>
  <si>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</si>
  <si>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</si>
  <si>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</si>
  <si>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</si>
  <si>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</si>
  <si>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</si>
  <si>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</si>
  <si>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</si>
  <si>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</si>
  <si>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</si>
  <si>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</si>
  <si>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</si>
  <si>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</si>
  <si>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</si>
  <si>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</si>
  <si>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</si>
  <si>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</si>
  <si>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</si>
  <si>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</si>
  <si>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</si>
  <si>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</si>
  <si>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</si>
  <si>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</si>
  <si>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</si>
  <si>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</si>
  <si>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</si>
  <si>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</si>
  <si>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</si>
  <si>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</si>
  <si>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</si>
  <si>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</si>
  <si>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</si>
  <si>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</si>
  <si>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</si>
  <si>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</si>
  <si>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</si>
  <si>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</si>
  <si>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</si>
  <si>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</si>
  <si>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</si>
  <si>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</si>
  <si>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</si>
  <si>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</si>
  <si>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</si>
  <si>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</si>
  <si>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</si>
  <si>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</si>
  <si>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</si>
  <si>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</si>
  <si>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</si>
  <si>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</si>
  <si>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</si>
  <si>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</si>
  <si>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</si>
  <si>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</si>
  <si>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</si>
  <si>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</si>
  <si>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</si>
  <si>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</si>
  <si>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</si>
  <si>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</si>
  <si>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</si>
  <si>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</si>
  <si>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</si>
  <si>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</si>
  <si>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</si>
  <si>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</si>
  <si>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</si>
  <si>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</si>
  <si>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</si>
  <si>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</si>
  <si>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</si>
  <si>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</si>
  <si>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</si>
  <si>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</si>
  <si>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</si>
  <si>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</si>
  <si>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</si>
  <si>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</si>
  <si>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</si>
  <si>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</si>
  <si>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</si>
  <si>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</si>
  <si>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</si>
  <si>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</si>
  <si>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</si>
  <si>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</si>
  <si>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</si>
  <si>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</si>
  <si>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</si>
  <si>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</si>
  <si>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</si>
  <si>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</si>
  <si>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</si>
  <si>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</si>
  <si>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</si>
  <si>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</si>
  <si>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</si>
  <si>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</si>
  <si>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</si>
  <si>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</si>
  <si>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</si>
  <si>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</si>
  <si>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</si>
  <si>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</si>
  <si>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</si>
  <si>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</si>
  <si>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</si>
  <si>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</si>
  <si>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</si>
  <si>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</si>
  <si>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</si>
  <si>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</si>
  <si>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</si>
  <si>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</si>
  <si>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</si>
  <si>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</si>
  <si>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</si>
  <si>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</si>
  <si>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</si>
  <si>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</si>
  <si>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</si>
  <si>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</si>
  <si>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</si>
  <si>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</si>
  <si>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</si>
  <si>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</si>
  <si>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</si>
  <si>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</si>
  <si>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</si>
  <si>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</si>
  <si>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</si>
  <si>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</si>
  <si>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</si>
  <si>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</si>
  <si>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</si>
  <si>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</si>
  <si>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</si>
  <si>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</si>
  <si>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</si>
  <si>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</si>
  <si>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</si>
  <si>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</si>
  <si>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</si>
  <si>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</si>
  <si>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</si>
  <si>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</si>
  <si>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</si>
  <si>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</si>
  <si>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</si>
  <si>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</si>
  <si>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</si>
  <si>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</si>
  <si>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</si>
  <si>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</si>
  <si>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</si>
  <si>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</si>
  <si>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</si>
  <si>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</si>
  <si>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</si>
  <si>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</si>
  <si>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</si>
  <si>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</si>
  <si>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</si>
  <si>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</si>
  <si>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</si>
  <si>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</si>
  <si>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</si>
  <si>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</si>
  <si>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</si>
  <si>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</si>
  <si>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</si>
  <si>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</si>
  <si>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</si>
  <si>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</si>
  <si>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</si>
  <si>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</si>
  <si>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</si>
  <si>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</si>
  <si>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</si>
  <si>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</si>
  <si>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</si>
  <si>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</si>
  <si>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</si>
  <si>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</si>
  <si>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</si>
  <si>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</si>
  <si>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</si>
  <si>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</si>
  <si>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</si>
  <si>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</si>
  <si>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</si>
  <si>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</si>
  <si>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</si>
  <si>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</si>
  <si>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</si>
  <si>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</si>
  <si>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</si>
  <si>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</si>
  <si>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</si>
  <si>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</si>
  <si>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</si>
  <si>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</si>
  <si>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</si>
  <si>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</si>
  <si>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</si>
  <si>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</si>
  <si>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</si>
  <si>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</si>
  <si>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</si>
  <si>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</si>
  <si>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</si>
  <si>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</si>
  <si>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</si>
  <si>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</si>
  <si>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</si>
  <si>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</si>
  <si>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</si>
  <si>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</si>
  <si>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</si>
  <si>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</si>
  <si>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</si>
  <si>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</si>
  <si>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</si>
  <si>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</si>
  <si>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</si>
  <si>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</si>
  <si>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</si>
  <si>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</si>
  <si>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</si>
  <si>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</si>
  <si>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</si>
  <si>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</si>
  <si>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</si>
  <si>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</si>
  <si>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</si>
  <si>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</si>
  <si>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</si>
  <si>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</si>
  <si>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</si>
  <si>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</si>
  <si>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</si>
  <si>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</si>
  <si>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</si>
  <si>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</si>
  <si>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</si>
  <si>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</si>
  <si>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</si>
  <si>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</si>
  <si>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</si>
  <si>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</si>
  <si>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</si>
  <si>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</si>
  <si>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</si>
  <si>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</si>
  <si>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</si>
  <si>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</si>
  <si>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</si>
  <si>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</si>
  <si>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</si>
  <si>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</si>
  <si>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</si>
  <si>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</si>
  <si>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</si>
  <si>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</si>
  <si>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</si>
  <si>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</si>
  <si>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</si>
  <si>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</si>
  <si>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</si>
  <si>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</si>
  <si>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</si>
  <si>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</si>
  <si>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</si>
  <si>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</si>
  <si>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</si>
  <si>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</si>
  <si>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</si>
  <si>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</si>
  <si>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</si>
  <si>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</si>
  <si>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</si>
  <si>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</si>
  <si>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</si>
  <si>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</si>
  <si>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</si>
  <si>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</si>
  <si>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</si>
  <si>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</si>
  <si>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</si>
  <si>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</si>
  <si>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</si>
  <si>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</si>
  <si>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</si>
  <si>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</si>
  <si>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</si>
  <si>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</si>
  <si>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</si>
  <si>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</si>
  <si>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</si>
  <si>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</si>
  <si>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</si>
  <si>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</si>
  <si>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</si>
  <si>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</si>
  <si>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</si>
  <si>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</si>
  <si>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</si>
  <si>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</si>
  <si>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</si>
  <si>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</si>
  <si>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</si>
  <si>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</si>
  <si>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</si>
  <si>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</si>
  <si>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</si>
  <si>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</si>
  <si>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</si>
  <si>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</si>
  <si>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</si>
  <si>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</si>
  <si>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</si>
  <si>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</si>
  <si>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</si>
  <si>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</si>
  <si>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</si>
  <si>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</si>
  <si>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</si>
  <si>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</si>
  <si>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</si>
  <si>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</si>
  <si>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</si>
  <si>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</si>
  <si>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</si>
  <si>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</si>
  <si>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</si>
  <si>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</si>
  <si>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</si>
  <si>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</si>
  <si>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</si>
  <si>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</si>
  <si>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</si>
  <si>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</si>
  <si>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</si>
  <si>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</si>
  <si>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</si>
  <si>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</si>
  <si>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</si>
  <si>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</si>
  <si>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</si>
  <si>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</si>
  <si>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</si>
  <si>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</si>
  <si>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</si>
  <si>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</si>
  <si>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</si>
  <si>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</si>
  <si>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</si>
  <si>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</si>
  <si>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</si>
  <si>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</si>
  <si>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</si>
  <si>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</si>
  <si>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</si>
  <si>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</si>
  <si>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</si>
  <si>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</si>
  <si>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</si>
  <si>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</si>
  <si>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</si>
  <si>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</si>
  <si>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</si>
  <si>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</si>
  <si>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</si>
  <si>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</si>
  <si>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</si>
  <si>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</si>
  <si>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</si>
  <si>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</si>
  <si>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</si>
  <si>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</si>
  <si>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</si>
  <si>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</si>
  <si>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</si>
  <si>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</si>
  <si>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</si>
  <si>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</si>
  <si>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</si>
  <si>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</si>
  <si>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</si>
  <si>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</si>
  <si>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</si>
  <si>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</si>
  <si>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</si>
  <si>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</si>
  <si>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</si>
  <si>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</si>
  <si>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</si>
  <si>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</si>
  <si>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</si>
  <si>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</si>
  <si>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</si>
  <si>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</si>
  <si>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</si>
  <si>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</si>
  <si>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</si>
  <si>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</si>
  <si>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</si>
  <si>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</si>
  <si>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</si>
  <si>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</si>
  <si>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</si>
  <si>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</si>
  <si>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</si>
  <si>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</si>
  <si>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</si>
  <si>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</si>
  <si>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</si>
  <si>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</si>
  <si>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</si>
  <si>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</si>
  <si>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</si>
  <si>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</si>
  <si>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</si>
  <si>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</si>
  <si>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</si>
  <si>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</si>
  <si>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</si>
  <si>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</si>
  <si>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</si>
  <si>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</si>
  <si>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</si>
  <si>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</si>
  <si>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</si>
  <si>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</si>
  <si>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</si>
  <si>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</si>
  <si>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</si>
  <si>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</si>
  <si>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</si>
  <si>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</si>
  <si>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</si>
  <si>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</si>
  <si>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</si>
  <si>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</si>
  <si>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</si>
  <si>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</si>
  <si>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</si>
  <si>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</si>
  <si>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</si>
  <si>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</si>
  <si>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</si>
  <si>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</si>
  <si>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</si>
  <si>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</si>
  <si>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</si>
  <si>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</si>
  <si>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</si>
  <si>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</si>
  <si>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</si>
  <si>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</si>
  <si>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</si>
  <si>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</si>
  <si>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</si>
  <si>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</si>
  <si>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</si>
  <si>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</si>
  <si>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</si>
  <si>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</si>
  <si>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</si>
  <si>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</si>
  <si>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</si>
  <si>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</si>
  <si>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</si>
  <si>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</si>
  <si>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</si>
  <si>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</si>
  <si>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</si>
  <si>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</si>
  <si>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</si>
  <si>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</si>
  <si>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</si>
  <si>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</si>
  <si>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</si>
  <si>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</si>
  <si>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</si>
  <si>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</si>
  <si>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</si>
  <si>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</si>
  <si>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</si>
  <si>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</si>
  <si>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</si>
  <si>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</si>
  <si>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</si>
  <si>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</si>
  <si>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</si>
  <si>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</si>
  <si>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</si>
  <si>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</si>
  <si>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</si>
  <si>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</si>
  <si>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</si>
  <si>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</si>
  <si>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</si>
  <si>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</si>
  <si>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</si>
  <si>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</si>
  <si>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</si>
  <si>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</si>
  <si>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</si>
  <si>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</si>
  <si>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</si>
  <si>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</si>
  <si>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</si>
  <si>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</si>
  <si>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</si>
  <si>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</si>
  <si>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</si>
  <si>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</si>
  <si>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</si>
  <si>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</si>
  <si>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</si>
  <si>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</si>
  <si>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</si>
  <si>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</si>
  <si>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</si>
  <si>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</si>
  <si>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</si>
  <si>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</si>
  <si>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</si>
  <si>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</si>
  <si>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</si>
  <si>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</si>
  <si>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</si>
  <si>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</si>
  <si>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</si>
  <si>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</si>
  <si>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</si>
  <si>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</si>
  <si>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</si>
  <si>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</si>
  <si>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</si>
  <si>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</si>
  <si>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</si>
  <si>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</si>
  <si>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</si>
  <si>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問わない</t>
    <rPh sb="0" eb="1">
      <t>ト</t>
    </rPh>
    <phoneticPr fontId="1"/>
  </si>
  <si>
    <t>可</t>
  </si>
  <si>
    <t>不可</t>
  </si>
  <si>
    <t>0・8</t>
    <phoneticPr fontId="1"/>
  </si>
  <si>
    <t>不要</t>
  </si>
  <si>
    <t>有無さえ分ればよい</t>
  </si>
  <si>
    <t>使わない</t>
  </si>
  <si>
    <t>応相談</t>
  </si>
  <si>
    <t>ハイエース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</si>
</sst>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color theme="1"/>
      <name val="メイリオ"/>
      <family val="3"/>
      <charset val="128"/>
    </font>
    <font>
      <sz val="8"/>
      <color theme="1"/>
      <name val="メイリオ"/>
      <family val="2"/>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8" fillId="5" borderId="9" xfId="0" applyFont="1" applyFill="1" applyBorder="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36" fillId="0" borderId="0" xfId="0" applyFont="1" applyAlignment="1">
      <alignment horizontal="left" vertical="center" wrapText="1"/>
    </xf>
    <xf numFmtId="0" fontId="37"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365605"/>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64334</xdr:rowOff>
    </xdr:from>
    <xdr:to>
      <xdr:col>10</xdr:col>
      <xdr:colOff>219075</xdr:colOff>
      <xdr:row>74</xdr:row>
      <xdr:rowOff>118400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6691" y="18889688"/>
          <a:ext cx="4821606" cy="296684"/>
          <a:chOff x="1076477" y="14921176"/>
          <a:chExt cx="4160761" cy="339493"/>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21176"/>
            <a:ext cx="1056317" cy="3394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１５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702269"/>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１０ｍ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220636"/>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207384"/>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207384"/>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207384"/>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207384"/>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486818"/>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762027"/>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355805"/>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4933017"/>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341415"/>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344727"/>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264</xdr:colOff>
      <xdr:row>9</xdr:row>
      <xdr:rowOff>251605</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1996108"/>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5" zoomScale="85" zoomScaleNormal="85" zoomScaleSheetLayoutView="85" workbookViewId="0">
      <selection activeCell="E7" sqref="E7:K7"/>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L52" sqref="L52"/>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1" t="s">
        <v>110</v>
      </c>
      <c r="C1" s="151"/>
      <c r="D1" s="151"/>
      <c r="E1" s="151"/>
      <c r="F1" s="151"/>
      <c r="G1" s="151"/>
      <c r="H1" s="151"/>
      <c r="I1" s="151"/>
      <c r="J1" s="151"/>
      <c r="K1" s="151"/>
      <c r="L1" s="151"/>
      <c r="M1" s="31"/>
      <c r="N1" s="54"/>
      <c r="O1" s="54"/>
      <c r="P1" s="54"/>
      <c r="Q1" s="54"/>
      <c r="R1" s="54"/>
      <c r="S1" s="54"/>
      <c r="T1" s="54"/>
      <c r="U1" s="54"/>
      <c r="V1" s="54"/>
      <c r="W1" s="54"/>
      <c r="X1" s="54"/>
      <c r="Y1" s="54"/>
      <c r="Z1" s="54"/>
    </row>
    <row r="2" spans="1:27" ht="19.899999999999999" customHeight="1" x14ac:dyDescent="0.15">
      <c r="A2" s="34"/>
      <c r="B2" s="32" t="s">
        <v>0</v>
      </c>
      <c r="C2" s="154" t="s">
        <v>183</v>
      </c>
      <c r="D2" s="155"/>
      <c r="E2" s="33" t="s">
        <v>5</v>
      </c>
      <c r="F2" s="35" t="str">
        <f>VLOOKUP($C$2,'R6_制作団体一覧'!A:H,2,FALSE)</f>
        <v>音楽</v>
      </c>
      <c r="G2" s="32" t="s">
        <v>2</v>
      </c>
      <c r="H2" s="36" t="str">
        <f>VLOOKUP($C$2,'R6_制作団体一覧'!A:H,3,FALSE)</f>
        <v>オーケストラ等</v>
      </c>
      <c r="I2" s="33" t="s">
        <v>20</v>
      </c>
      <c r="J2" s="35" t="str">
        <f>VLOOKUP($C$2,'R6_制作団体一覧'!A:H,5,FALSE)</f>
        <v>A区分</v>
      </c>
      <c r="K2" s="33" t="s">
        <v>3</v>
      </c>
      <c r="L2" s="35" t="str">
        <f>VLOOKUP($C$2,'R6_制作団体一覧'!A:H,6,FALSE)</f>
        <v>F</v>
      </c>
      <c r="M2" s="34"/>
      <c r="N2" s="54"/>
      <c r="O2" s="54"/>
      <c r="P2" s="54"/>
      <c r="Q2" s="54"/>
      <c r="R2" s="54"/>
      <c r="S2" s="54"/>
      <c r="T2" s="54"/>
      <c r="U2" s="54"/>
      <c r="V2" s="54"/>
      <c r="W2" s="54"/>
      <c r="X2" s="54"/>
      <c r="Y2" s="54"/>
      <c r="Z2" s="54"/>
      <c r="AA2" s="54"/>
    </row>
    <row r="3" spans="1:27" ht="19.899999999999999" customHeight="1" x14ac:dyDescent="0.15">
      <c r="A3" s="34"/>
      <c r="B3" s="33" t="s">
        <v>1</v>
      </c>
      <c r="C3" s="152" t="str">
        <f>VLOOKUP($C$2,'R6_制作団体一覧'!A:H,8,FALSE)</f>
        <v>一般社団法人　アマービレフィルハーモニー管弦楽団</v>
      </c>
      <c r="D3" s="152"/>
      <c r="E3" s="152"/>
      <c r="F3" s="152"/>
      <c r="G3" s="152"/>
      <c r="H3" s="33" t="s">
        <v>4</v>
      </c>
      <c r="I3" s="153" t="str">
        <f>VLOOKUP($C$2,'R6_制作団体一覧'!A:H,7,FALSE)</f>
        <v>一般社団法人アマービレフィルハーモニー管弦楽団</v>
      </c>
      <c r="J3" s="153"/>
      <c r="K3" s="153"/>
      <c r="L3" s="153"/>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5" customHeight="1" x14ac:dyDescent="0.15">
      <c r="B5" s="38"/>
      <c r="N5" s="54"/>
      <c r="O5" s="54"/>
      <c r="P5" s="54"/>
      <c r="Q5" s="54"/>
      <c r="R5" s="54"/>
      <c r="S5" s="54"/>
      <c r="T5" s="54"/>
      <c r="U5" s="54"/>
      <c r="V5" s="54"/>
      <c r="W5" s="54"/>
      <c r="X5" s="54"/>
      <c r="Y5" s="54"/>
      <c r="Z5" s="54"/>
      <c r="AA5" s="54"/>
    </row>
    <row r="6" spans="1:27" ht="21" customHeight="1" x14ac:dyDescent="0.15">
      <c r="A6" s="40" t="s">
        <v>40</v>
      </c>
      <c r="B6" s="156"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8" t="s">
        <v>41</v>
      </c>
      <c r="C13" s="129"/>
      <c r="D13" s="129"/>
      <c r="E13" s="129"/>
      <c r="F13" s="159" t="s">
        <v>582</v>
      </c>
      <c r="G13" s="160"/>
      <c r="H13" s="124" t="s">
        <v>51</v>
      </c>
      <c r="I13" s="125"/>
      <c r="J13" s="125"/>
      <c r="K13" s="86" t="s">
        <v>583</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15</v>
      </c>
      <c r="H14" s="62" t="s">
        <v>43</v>
      </c>
      <c r="I14" s="63" t="s">
        <v>45</v>
      </c>
      <c r="J14" s="64">
        <v>10</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6" t="s">
        <v>47</v>
      </c>
      <c r="C16" s="137"/>
      <c r="D16" s="137"/>
      <c r="E16" s="138"/>
      <c r="F16" s="71" t="s">
        <v>48</v>
      </c>
      <c r="G16" s="167" t="s">
        <v>584</v>
      </c>
      <c r="H16" s="167"/>
      <c r="I16" s="168" t="s">
        <v>49</v>
      </c>
      <c r="J16" s="169"/>
      <c r="K16" s="122" t="s">
        <v>585</v>
      </c>
      <c r="L16" s="123"/>
      <c r="M16" s="41"/>
      <c r="N16" s="54"/>
      <c r="O16" s="54"/>
      <c r="P16" s="54"/>
      <c r="Q16" s="54"/>
      <c r="R16" s="54"/>
      <c r="S16" s="54"/>
      <c r="T16" s="54"/>
      <c r="U16" s="54"/>
      <c r="V16" s="54"/>
      <c r="W16" s="54"/>
      <c r="X16" s="54"/>
      <c r="Y16" s="54"/>
      <c r="Z16" s="54"/>
      <c r="AA16" s="54"/>
    </row>
    <row r="17" spans="1:27" ht="22.9" customHeight="1" x14ac:dyDescent="0.15">
      <c r="A17" s="41"/>
      <c r="B17" s="128" t="s">
        <v>56</v>
      </c>
      <c r="C17" s="129"/>
      <c r="D17" s="129"/>
      <c r="E17" s="129"/>
      <c r="F17" s="60" t="s">
        <v>57</v>
      </c>
      <c r="G17" s="61" t="s">
        <v>586</v>
      </c>
      <c r="H17" s="62" t="s">
        <v>43</v>
      </c>
      <c r="I17" s="60" t="s">
        <v>46</v>
      </c>
      <c r="J17" s="61">
        <v>1.5</v>
      </c>
      <c r="K17" s="126" t="s">
        <v>43</v>
      </c>
      <c r="L17" s="127"/>
      <c r="M17" s="41"/>
      <c r="N17" s="54"/>
      <c r="O17" s="54"/>
      <c r="P17" s="54"/>
      <c r="Q17" s="54"/>
      <c r="R17" s="54"/>
      <c r="S17" s="54"/>
      <c r="T17" s="54"/>
      <c r="U17" s="54"/>
      <c r="V17" s="54"/>
      <c r="W17" s="54"/>
      <c r="X17" s="54"/>
      <c r="Y17" s="54"/>
      <c r="Z17" s="54"/>
      <c r="AA17" s="54"/>
    </row>
    <row r="18" spans="1:27" ht="22.9" customHeight="1" x14ac:dyDescent="0.15">
      <c r="A18" s="27"/>
      <c r="B18" s="128" t="s">
        <v>50</v>
      </c>
      <c r="C18" s="129"/>
      <c r="D18" s="129"/>
      <c r="E18" s="158"/>
      <c r="F18" s="146" t="s">
        <v>587</v>
      </c>
      <c r="G18" s="146"/>
      <c r="H18" s="117" t="s">
        <v>55</v>
      </c>
      <c r="I18" s="112"/>
      <c r="J18" s="112"/>
      <c r="K18" s="130" t="s">
        <v>588</v>
      </c>
      <c r="L18" s="131"/>
      <c r="M18" s="27"/>
      <c r="N18" s="54"/>
      <c r="O18" s="54"/>
      <c r="P18" s="54"/>
      <c r="Q18" s="54"/>
      <c r="R18" s="54"/>
      <c r="S18" s="54"/>
      <c r="T18" s="54"/>
      <c r="U18" s="54"/>
      <c r="V18" s="54"/>
      <c r="W18" s="54"/>
      <c r="X18" s="54"/>
      <c r="Y18" s="54"/>
      <c r="Z18" s="54"/>
      <c r="AA18" s="54"/>
    </row>
    <row r="19" spans="1:27" ht="23.45" customHeight="1" x14ac:dyDescent="0.15">
      <c r="A19" s="27"/>
      <c r="B19" s="136" t="s">
        <v>54</v>
      </c>
      <c r="C19" s="137"/>
      <c r="D19" s="137"/>
      <c r="E19" s="138"/>
      <c r="F19" s="142" t="s">
        <v>589</v>
      </c>
      <c r="G19" s="143"/>
      <c r="H19" s="134" t="s">
        <v>53</v>
      </c>
      <c r="I19" s="135"/>
      <c r="J19" s="135"/>
      <c r="K19" s="146"/>
      <c r="L19" s="147"/>
      <c r="M19" s="49"/>
      <c r="N19" s="54"/>
      <c r="O19" s="54"/>
      <c r="P19" s="54"/>
      <c r="Q19" s="54"/>
      <c r="R19" s="54"/>
      <c r="S19" s="54"/>
      <c r="T19" s="54"/>
      <c r="U19" s="54"/>
      <c r="V19" s="54"/>
      <c r="W19" s="54"/>
      <c r="X19" s="54"/>
      <c r="Y19" s="54"/>
      <c r="Z19" s="54"/>
      <c r="AA19" s="54"/>
    </row>
    <row r="20" spans="1:27" ht="23.45" customHeight="1" x14ac:dyDescent="0.15">
      <c r="A20" s="27"/>
      <c r="B20" s="139"/>
      <c r="C20" s="140"/>
      <c r="D20" s="140"/>
      <c r="E20" s="141"/>
      <c r="F20" s="144"/>
      <c r="G20" s="145"/>
      <c r="H20" s="134" t="s">
        <v>68</v>
      </c>
      <c r="I20" s="135"/>
      <c r="J20" s="135"/>
      <c r="K20" s="130"/>
      <c r="L20" s="131"/>
      <c r="M20" s="27"/>
      <c r="N20" s="54"/>
      <c r="O20" s="54"/>
      <c r="P20" s="54"/>
      <c r="Q20" s="54"/>
      <c r="R20" s="54"/>
      <c r="S20" s="54"/>
      <c r="T20" s="54"/>
      <c r="U20" s="54"/>
      <c r="V20" s="54"/>
      <c r="W20" s="54"/>
      <c r="X20" s="54"/>
      <c r="Y20" s="54"/>
      <c r="Z20" s="54"/>
      <c r="AA20" s="54"/>
    </row>
    <row r="21" spans="1:27" ht="31.5" customHeight="1" x14ac:dyDescent="0.15">
      <c r="A21" s="27"/>
      <c r="B21" s="117" t="s">
        <v>58</v>
      </c>
      <c r="C21" s="112"/>
      <c r="D21" s="112"/>
      <c r="E21" s="118"/>
      <c r="F21" s="130" t="s">
        <v>590</v>
      </c>
      <c r="G21" s="131"/>
      <c r="H21" s="132" t="s">
        <v>59</v>
      </c>
      <c r="I21" s="133"/>
      <c r="J21" s="133"/>
      <c r="K21" s="58">
        <v>50</v>
      </c>
      <c r="L21" s="59" t="s">
        <v>43</v>
      </c>
      <c r="M21" s="27"/>
      <c r="N21" s="54"/>
      <c r="O21" s="54"/>
      <c r="P21" s="54"/>
      <c r="Q21" s="54"/>
      <c r="R21" s="54"/>
      <c r="S21" s="54"/>
      <c r="T21" s="54"/>
      <c r="U21" s="54"/>
      <c r="V21" s="54"/>
      <c r="W21" s="54"/>
      <c r="X21" s="54"/>
      <c r="Y21" s="54"/>
      <c r="Z21" s="54"/>
      <c r="AA21" s="54"/>
    </row>
    <row r="22" spans="1:27" ht="30.6" customHeight="1" x14ac:dyDescent="0.15">
      <c r="A22" s="30"/>
      <c r="B22" s="117" t="s">
        <v>64</v>
      </c>
      <c r="C22" s="112"/>
      <c r="D22" s="112"/>
      <c r="E22" s="118"/>
      <c r="F22" s="119" t="s">
        <v>591</v>
      </c>
      <c r="G22" s="120"/>
      <c r="H22" s="55" t="s">
        <v>62</v>
      </c>
      <c r="I22" s="56">
        <v>1</v>
      </c>
      <c r="J22" s="57" t="s">
        <v>63</v>
      </c>
      <c r="K22" s="112"/>
      <c r="L22" s="113"/>
      <c r="M22" s="30"/>
      <c r="N22" s="54"/>
      <c r="O22" s="54"/>
      <c r="P22" s="54"/>
      <c r="Q22" s="54"/>
      <c r="R22" s="54"/>
      <c r="S22" s="54"/>
      <c r="T22" s="54"/>
      <c r="U22" s="54"/>
      <c r="V22" s="54"/>
      <c r="W22" s="54"/>
      <c r="X22" s="54"/>
      <c r="Y22" s="54"/>
      <c r="Z22" s="54"/>
      <c r="AA22" s="54"/>
    </row>
    <row r="23" spans="1:27" ht="25.15" customHeight="1" x14ac:dyDescent="0.15">
      <c r="A23" s="29"/>
      <c r="B23" s="114" t="s">
        <v>65</v>
      </c>
      <c r="C23" s="115"/>
      <c r="D23" s="115"/>
      <c r="E23" s="116"/>
      <c r="F23" s="72" t="s">
        <v>60</v>
      </c>
      <c r="G23" s="73">
        <v>1.7</v>
      </c>
      <c r="H23" s="74" t="s">
        <v>43</v>
      </c>
      <c r="I23" s="75" t="s">
        <v>61</v>
      </c>
      <c r="J23" s="73">
        <v>4.7</v>
      </c>
      <c r="K23" s="110" t="s">
        <v>43</v>
      </c>
      <c r="L23" s="111"/>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587</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1" t="s">
        <v>70</v>
      </c>
      <c r="I31" s="121"/>
      <c r="J31" s="121"/>
      <c r="K31" s="121"/>
      <c r="L31" s="121"/>
      <c r="M31" s="25"/>
      <c r="N31" s="54"/>
      <c r="O31" s="54"/>
      <c r="P31" s="54"/>
      <c r="Q31" s="54"/>
      <c r="R31" s="54"/>
      <c r="S31" s="54"/>
      <c r="T31" s="54"/>
      <c r="U31" s="54"/>
      <c r="V31" s="54"/>
      <c r="W31" s="54"/>
      <c r="X31" s="54"/>
      <c r="Y31" s="54"/>
      <c r="Z31" s="54"/>
      <c r="AA31" s="54"/>
    </row>
    <row r="32" spans="1:27" ht="27.75" customHeight="1" x14ac:dyDescent="0.15">
      <c r="A32" s="51">
        <v>1</v>
      </c>
      <c r="B32" s="109"/>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27.75" customHeight="1" x14ac:dyDescent="0.15">
      <c r="A35" s="51">
        <v>4</v>
      </c>
      <c r="B35" s="109"/>
      <c r="C35" s="109"/>
      <c r="D35" s="109"/>
      <c r="E35" s="109"/>
      <c r="F35" s="109"/>
      <c r="G35" s="109"/>
      <c r="H35" s="107"/>
      <c r="I35" s="107"/>
      <c r="J35" s="107"/>
      <c r="K35" s="107"/>
      <c r="L35" s="107"/>
      <c r="M35" s="29"/>
      <c r="N35" s="54"/>
      <c r="O35" s="54"/>
      <c r="P35" s="54"/>
      <c r="Q35" s="54"/>
      <c r="R35" s="54"/>
      <c r="S35" s="54"/>
      <c r="T35" s="54"/>
      <c r="U35" s="54"/>
      <c r="V35" s="54"/>
      <c r="W35" s="54"/>
      <c r="X35" s="54"/>
      <c r="Y35" s="54"/>
      <c r="Z35" s="54"/>
      <c r="AA35" s="54"/>
    </row>
    <row r="36" spans="1:27" ht="27.75" customHeight="1" x14ac:dyDescent="0.15">
      <c r="A36" s="51">
        <v>5</v>
      </c>
      <c r="B36" s="109"/>
      <c r="C36" s="109"/>
      <c r="D36" s="109"/>
      <c r="E36" s="109"/>
      <c r="F36" s="109"/>
      <c r="G36" s="109"/>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8" t="s">
        <v>10</v>
      </c>
      <c r="C48" s="148"/>
      <c r="D48" s="148"/>
      <c r="E48" s="148"/>
      <c r="F48" s="148"/>
      <c r="G48" s="148"/>
      <c r="H48" s="148"/>
      <c r="I48" s="148"/>
      <c r="J48" s="148"/>
      <c r="K48" s="148"/>
      <c r="L48" s="148"/>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49" t="str">
        <f>G17</f>
        <v>0・8</v>
      </c>
      <c r="H50" s="150"/>
      <c r="I50" s="26" t="s">
        <v>7</v>
      </c>
      <c r="J50" s="149">
        <f>J17</f>
        <v>1.5</v>
      </c>
      <c r="K50" s="150"/>
      <c r="L50" s="25"/>
      <c r="M50" s="25"/>
      <c r="N50" s="39"/>
      <c r="X50" s="39"/>
      <c r="Y50" s="39"/>
      <c r="Z50" s="39"/>
    </row>
    <row r="51" spans="1:26" ht="16.899999999999999"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f>K21</f>
        <v>50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F072</v>
      </c>
      <c r="B2" s="83" t="str">
        <f>①ヒアリングシートについて!F2</f>
        <v>音楽</v>
      </c>
      <c r="C2" s="83" t="str">
        <f>①ヒアリングシートについて!H2</f>
        <v>オーケストラ等</v>
      </c>
      <c r="D2" s="83" t="str">
        <f>①ヒアリングシートについて!J2</f>
        <v>A区分</v>
      </c>
      <c r="E2" s="83" t="str">
        <f>①ヒアリングシートについて!L2</f>
        <v>F</v>
      </c>
      <c r="F2" s="83" t="str">
        <f>①ヒアリングシートについて!C3</f>
        <v>一般社団法人　アマービレフィルハーモニー管弦楽団</v>
      </c>
      <c r="G2" s="83" t="str">
        <f>①ヒアリングシートについて!I3</f>
        <v>一般社団法人アマービレフィルハーモニー管弦楽団</v>
      </c>
      <c r="H2" s="83" t="str">
        <f>①ヒアリングシートについて!F13</f>
        <v>制限なし</v>
      </c>
      <c r="I2" s="83" t="str">
        <f>①ヒアリングシートについて!K13</f>
        <v>問わない</v>
      </c>
      <c r="J2" s="83">
        <f>①ヒアリングシートについて!G14</f>
        <v>15</v>
      </c>
      <c r="K2" s="83">
        <f>①ヒアリングシートについて!J14</f>
        <v>10</v>
      </c>
      <c r="L2" s="83">
        <f>①ヒアリングシートについて!G15</f>
        <v>0</v>
      </c>
      <c r="M2" s="83" t="str">
        <f>①ヒアリングシートについて!G16</f>
        <v>可</v>
      </c>
      <c r="N2" s="83" t="str">
        <f>①ヒアリングシートについて!K16</f>
        <v>不可</v>
      </c>
      <c r="O2" s="83" t="str">
        <f>①ヒアリングシートについて!G17</f>
        <v>0・8</v>
      </c>
      <c r="P2" s="83">
        <f>①ヒアリングシートについて!J17</f>
        <v>1.5</v>
      </c>
      <c r="Q2" s="83" t="str">
        <f>①ヒアリングシートについて!F18</f>
        <v>不要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f>①ヒアリングシートについて!K21</f>
        <v>50</v>
      </c>
      <c r="X2" s="83" t="str">
        <f>①ヒアリングシートについて!F22</f>
        <v>ハイエース</v>
      </c>
      <c r="Y2" s="83">
        <f>①ヒアリングシートについて!I22</f>
        <v>1</v>
      </c>
      <c r="Z2" s="83">
        <f>①ヒアリングシートについて!G23</f>
        <v>1.7</v>
      </c>
      <c r="AA2" s="83">
        <f>①ヒアリングシートについて!J23</f>
        <v>4.7</v>
      </c>
      <c r="AB2" s="83" t="str">
        <f>①ヒアリングシートについて!F27</f>
        <v>不要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2023-11-09T01:03:42Z</dcterms:modified>
</cp:coreProperties>
</file>