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<sst xmlns="http://schemas.openxmlformats.org/spreadsheetml/2006/main" count="1347" uniqueCount="594">
  <si>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</si>
  <si>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</si>
  <si>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</si>
  <si>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</si>
  <si>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</si>
  <si>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</si>
  <si>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</si>
  <si>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</si>
  <si>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</si>
  <si>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</si>
  <si>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</si>
  <si>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</si>
  <si>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</si>
  <si>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</si>
  <si>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</si>
  <si>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</si>
  <si>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</si>
  <si>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</si>
  <si>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</si>
  <si>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</si>
  <si>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</si>
  <si>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</si>
  <si>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</si>
  <si>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</si>
  <si>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</si>
  <si>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</si>
  <si>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</si>
  <si>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</si>
  <si>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</si>
  <si>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</si>
  <si>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</si>
  <si>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</si>
  <si>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</si>
  <si>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</si>
  <si>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</si>
  <si>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</si>
  <si>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</si>
  <si>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</si>
  <si>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</si>
  <si>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</si>
  <si>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</si>
  <si>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</si>
  <si>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</si>
  <si>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</si>
  <si>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</si>
  <si>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</si>
  <si>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</si>
  <si>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</si>
  <si>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</si>
  <si>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</si>
  <si>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</si>
  <si>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</si>
  <si>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</si>
  <si>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</si>
  <si>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</si>
  <si>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</si>
  <si>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</si>
  <si>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</si>
  <si>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</si>
  <si>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</si>
  <si>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</si>
  <si>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</si>
  <si>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</si>
  <si>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</si>
  <si>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</si>
  <si>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</si>
  <si>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</si>
  <si>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</si>
  <si>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</si>
  <si>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</si>
  <si>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</si>
  <si>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</si>
  <si>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</si>
  <si>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</si>
  <si>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</si>
  <si>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</si>
  <si>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</si>
  <si>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</si>
  <si>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</si>
  <si>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</si>
  <si>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</si>
  <si>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</si>
  <si>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</si>
  <si>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</si>
  <si>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</si>
  <si>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</si>
  <si>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</si>
  <si>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</si>
  <si>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</si>
  <si>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</si>
  <si>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</si>
  <si>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</si>
  <si>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</si>
  <si>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</si>
  <si>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</si>
  <si>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</si>
  <si>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</si>
  <si>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</si>
  <si>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</si>
  <si>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</si>
  <si>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</si>
  <si>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</si>
  <si>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</si>
  <si>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</si>
  <si>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</si>
  <si>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</si>
  <si>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</si>
  <si>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</si>
  <si>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</si>
  <si>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</si>
  <si>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</si>
  <si>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</si>
  <si>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</si>
  <si>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</si>
  <si>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</si>
  <si>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</si>
  <si>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</si>
  <si>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</si>
  <si>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</si>
  <si>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</si>
  <si>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</si>
  <si>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</si>
  <si>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</si>
  <si>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</si>
  <si>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</si>
  <si>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</si>
  <si>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</si>
  <si>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</si>
  <si>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</si>
  <si>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</si>
  <si>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</si>
  <si>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</si>
  <si>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</si>
  <si>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</si>
  <si>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</si>
  <si>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</si>
  <si>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</si>
  <si>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</si>
  <si>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</si>
  <si>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</si>
  <si>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</si>
  <si>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</si>
  <si>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</si>
  <si>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</si>
  <si>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</si>
  <si>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</si>
  <si>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</si>
  <si>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</si>
  <si>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</si>
  <si>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</si>
  <si>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</si>
  <si>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</si>
  <si>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</si>
  <si>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</si>
  <si>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</si>
  <si>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</si>
  <si>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</si>
  <si>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</si>
  <si>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</si>
  <si>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</si>
  <si>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</si>
  <si>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</si>
  <si>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</si>
  <si>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</si>
  <si>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</si>
  <si>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</si>
  <si>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</si>
  <si>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</si>
  <si>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</si>
  <si>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</si>
  <si>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</si>
  <si>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</si>
  <si>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</si>
  <si>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</si>
  <si>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</si>
  <si>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</si>
  <si>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</si>
  <si>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</si>
  <si>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</si>
  <si>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</si>
  <si>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</si>
  <si>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</si>
  <si>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</si>
  <si>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</si>
  <si>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</si>
  <si>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</si>
  <si>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</si>
  <si>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</si>
  <si>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</si>
  <si>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</si>
  <si>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</si>
  <si>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</si>
  <si>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</si>
  <si>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</si>
  <si>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</si>
  <si>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</si>
  <si>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</si>
  <si>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</si>
  <si>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</si>
  <si>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</si>
  <si>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</si>
  <si>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</si>
  <si>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</si>
  <si>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</si>
  <si>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</si>
  <si>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</si>
  <si>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</si>
  <si>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</si>
  <si>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</si>
  <si>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</si>
  <si>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</si>
  <si>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</si>
  <si>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</si>
  <si>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</si>
  <si>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</si>
  <si>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</si>
  <si>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</si>
  <si>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</si>
  <si>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</si>
  <si>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</si>
  <si>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</si>
  <si>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</si>
  <si>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</si>
  <si>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</si>
  <si>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</si>
  <si>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</si>
  <si>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</si>
  <si>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</si>
  <si>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</si>
  <si>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</si>
  <si>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</si>
  <si>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</si>
  <si>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</si>
  <si>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</si>
  <si>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</si>
  <si>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</si>
  <si>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</si>
  <si>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</si>
  <si>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</si>
  <si>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</si>
  <si>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</si>
  <si>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</si>
  <si>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</si>
  <si>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</si>
  <si>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</si>
  <si>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</si>
  <si>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</si>
  <si>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</si>
  <si>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</si>
  <si>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</si>
  <si>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</si>
  <si>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</si>
  <si>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</si>
  <si>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</si>
  <si>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</si>
  <si>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</si>
  <si>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</si>
  <si>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</si>
  <si>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</si>
  <si>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</si>
  <si>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</si>
  <si>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</si>
  <si>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</si>
  <si>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</si>
  <si>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</si>
  <si>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</si>
  <si>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</si>
  <si>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</si>
  <si>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</si>
  <si>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</si>
  <si>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</si>
  <si>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</si>
  <si>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</si>
  <si>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</si>
  <si>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</si>
  <si>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</si>
  <si>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</si>
  <si>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</si>
  <si>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</si>
  <si>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</si>
  <si>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</si>
  <si>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</si>
  <si>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</si>
  <si>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</si>
  <si>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</si>
  <si>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</si>
  <si>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</si>
  <si>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</si>
  <si>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</si>
  <si>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</si>
  <si>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</si>
  <si>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</si>
  <si>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</si>
  <si>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</si>
  <si>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</si>
  <si>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</si>
  <si>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</si>
  <si>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</si>
  <si>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</si>
  <si>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</si>
  <si>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</si>
  <si>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</si>
  <si>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</si>
  <si>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</si>
  <si>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</si>
  <si>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</si>
  <si>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</si>
  <si>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</si>
  <si>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</si>
  <si>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</si>
  <si>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</si>
  <si>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</si>
  <si>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</si>
  <si>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</si>
  <si>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</si>
  <si>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</si>
  <si>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</si>
  <si>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</si>
  <si>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</si>
  <si>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</si>
  <si>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</si>
  <si>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</si>
  <si>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</si>
  <si>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</si>
  <si>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</si>
  <si>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</si>
  <si>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</si>
  <si>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</si>
  <si>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</si>
  <si>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</si>
  <si>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</si>
  <si>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</si>
  <si>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</si>
  <si>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</si>
  <si>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</si>
  <si>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</si>
  <si>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</si>
  <si>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</si>
  <si>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</si>
  <si>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</si>
  <si>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</si>
  <si>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</si>
  <si>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</si>
  <si>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</si>
  <si>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</si>
  <si>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</si>
  <si>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</si>
  <si>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</si>
  <si>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</si>
  <si>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</si>
  <si>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</si>
  <si>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</si>
  <si>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</si>
  <si>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</si>
  <si>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</si>
  <si>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</si>
  <si>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</si>
  <si>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</si>
  <si>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</si>
  <si>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</si>
  <si>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</si>
  <si>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</si>
  <si>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</si>
  <si>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</si>
  <si>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</si>
  <si>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</si>
  <si>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</si>
  <si>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</si>
  <si>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</si>
  <si>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</si>
  <si>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</si>
  <si>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</si>
  <si>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</si>
  <si>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</si>
  <si>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</si>
  <si>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</si>
  <si>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</si>
  <si>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</si>
  <si>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</si>
  <si>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</si>
  <si>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</si>
  <si>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</si>
  <si>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</si>
  <si>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</si>
  <si>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</si>
  <si>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</si>
  <si>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</si>
  <si>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</si>
  <si>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</si>
  <si>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</si>
  <si>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</si>
  <si>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</si>
  <si>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</si>
  <si>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</si>
  <si>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</si>
  <si>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</si>
  <si>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</si>
  <si>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</si>
  <si>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</si>
  <si>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</si>
  <si>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</si>
  <si>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</si>
  <si>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</si>
  <si>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</si>
  <si>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</si>
  <si>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</si>
  <si>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</si>
  <si>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</si>
  <si>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</si>
  <si>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</si>
  <si>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</si>
  <si>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</si>
  <si>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</si>
  <si>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</si>
  <si>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</si>
  <si>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</si>
  <si>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</si>
  <si>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</si>
  <si>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</si>
  <si>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</si>
  <si>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</si>
  <si>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</si>
  <si>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</si>
  <si>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</si>
  <si>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</si>
  <si>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</si>
  <si>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</si>
  <si>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</si>
  <si>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</si>
  <si>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</si>
  <si>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</si>
  <si>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</si>
  <si>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</si>
  <si>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</si>
  <si>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</si>
  <si>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</si>
  <si>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</si>
  <si>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</si>
  <si>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</si>
  <si>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</si>
  <si>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</si>
  <si>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</si>
  <si>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</si>
  <si>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</si>
  <si>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</si>
  <si>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</si>
  <si>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</si>
  <si>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</si>
  <si>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</si>
  <si>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</si>
  <si>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</si>
  <si>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</si>
  <si>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</si>
  <si>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</si>
  <si>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</si>
  <si>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</si>
  <si>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</si>
  <si>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</si>
  <si>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</si>
  <si>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</si>
  <si>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</si>
  <si>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</si>
  <si>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</si>
  <si>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</si>
  <si>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</si>
  <si>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</si>
  <si>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</si>
  <si>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</si>
  <si>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</si>
  <si>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</si>
  <si>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</si>
  <si>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</si>
  <si>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</si>
  <si>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</si>
  <si>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</si>
  <si>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</si>
  <si>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</si>
  <si>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</si>
  <si>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</si>
  <si>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</si>
  <si>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</si>
  <si>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</si>
  <si>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</si>
  <si>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</si>
  <si>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</si>
  <si>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</si>
  <si>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</si>
  <si>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</si>
  <si>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</si>
  <si>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</si>
  <si>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</si>
  <si>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</si>
  <si>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</si>
  <si>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</si>
  <si>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</si>
  <si>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</si>
  <si>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</si>
  <si>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</si>
  <si>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</si>
  <si>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</si>
  <si>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</si>
  <si>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</si>
  <si>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</si>
  <si>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</si>
  <si>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</si>
  <si>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</si>
  <si>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</si>
  <si>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</si>
  <si>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</si>
  <si>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</si>
  <si>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</si>
  <si>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</si>
  <si>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</si>
  <si>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</si>
  <si>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</si>
  <si>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</si>
  <si>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</si>
  <si>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</si>
  <si>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</si>
  <si>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</si>
  <si>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</si>
  <si>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</si>
  <si>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</si>
  <si>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</si>
  <si>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</si>
  <si>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</si>
  <si>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</si>
  <si>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</si>
  <si>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</si>
  <si>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</si>
  <si>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</si>
  <si>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</si>
  <si>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</si>
  <si>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</si>
  <si>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</si>
  <si>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</si>
  <si>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</si>
  <si>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</si>
  <si>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</si>
  <si>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</si>
  <si>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</si>
  <si>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</si>
  <si>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</si>
  <si>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</si>
  <si>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</si>
  <si>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</si>
  <si>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</si>
  <si>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</si>
  <si>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</si>
  <si>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</si>
  <si>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</si>
  <si>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</si>
  <si>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</si>
  <si>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</si>
  <si>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</si>
  <si>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</si>
  <si>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</si>
  <si>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</si>
  <si>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</si>
  <si>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</si>
  <si>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</si>
  <si>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</si>
  <si>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</si>
  <si>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</si>
  <si>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</si>
  <si>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</si>
  <si>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</si>
  <si>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</si>
  <si>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</si>
  <si>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</si>
  <si>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</si>
  <si>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</si>
  <si>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</si>
  <si>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</si>
  <si>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</si>
  <si>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</si>
  <si>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</si>
  <si>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</si>
  <si>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</si>
  <si>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</si>
  <si>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</si>
  <si>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</si>
  <si>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</si>
  <si>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</si>
  <si>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不可</t>
  </si>
  <si>
    <t>完全暗転必須</t>
  </si>
  <si>
    <t>なくても良い</t>
  </si>
  <si>
    <t>使わない</t>
  </si>
  <si>
    <t>なし</t>
  </si>
  <si>
    <t>不要</t>
  </si>
  <si>
    <t>必須</t>
  </si>
  <si>
    <t>中型トラック</t>
  </si>
  <si>
    <t>要</t>
  </si>
  <si>
    <t>上記会場条件を満たしているかどうか。満たしていないとしたらどの項目がどの程度合わないか。</t>
    <rPh sb="0" eb="6">
      <t>ジョウキカイジョウジョウケン</t>
    </rPh>
    <rPh sb="7" eb="8">
      <t>ミ</t>
    </rPh>
    <rPh sb="18" eb="19">
      <t>ミ</t>
    </rPh>
    <rPh sb="31" eb="33">
      <t>コウモク</t>
    </rPh>
    <rPh sb="36" eb="38">
      <t>テイド</t>
    </rPh>
    <rPh sb="38" eb="39">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</si>
</sst>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66</xdr:row>
      <xdr:rowOff>120956</xdr:rowOff>
    </xdr:from>
    <xdr:to>
      <xdr:col>10</xdr:col>
      <xdr:colOff>219076</xdr:colOff>
      <xdr:row>75</xdr:row>
      <xdr:rowOff>96764</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594596" y="17364800"/>
          <a:ext cx="4833702"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294757</xdr:colOff>
      <xdr:row>75</xdr:row>
      <xdr:rowOff>218562</xdr:rowOff>
    </xdr:from>
    <xdr:to>
      <xdr:col>10</xdr:col>
      <xdr:colOff>210089</xdr:colOff>
      <xdr:row>77</xdr:row>
      <xdr:rowOff>9043</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597705" y="19645968"/>
          <a:ext cx="4821606"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14</a:t>
            </a:r>
            <a:r>
              <a:rPr kumimoji="1" lang="ja-JP" altLang="en-US" sz="1100" b="1"/>
              <a:t>　　　ｍ</a:t>
            </a:r>
          </a:p>
        </xdr:txBody>
      </xdr:sp>
    </xdr:grpSp>
    <xdr:clientData/>
  </xdr:twoCellAnchor>
  <xdr:twoCellAnchor>
    <xdr:from>
      <xdr:col>10</xdr:col>
      <xdr:colOff>99834</xdr:colOff>
      <xdr:row>66</xdr:row>
      <xdr:rowOff>125803</xdr:rowOff>
    </xdr:from>
    <xdr:to>
      <xdr:col>11</xdr:col>
      <xdr:colOff>184502</xdr:colOff>
      <xdr:row>75</xdr:row>
      <xdr:rowOff>125802</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309056" y="17369647"/>
          <a:ext cx="731649" cy="2183561"/>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5</a:t>
            </a:r>
            <a:r>
              <a:rPr kumimoji="1" lang="ja-JP" altLang="en-US" sz="1100" b="1"/>
              <a:t>　ｍ</a:t>
            </a:r>
          </a:p>
        </xdr:txBody>
      </xdr:sp>
    </xdr:grpSp>
    <xdr:clientData/>
  </xdr:twoCellAnchor>
  <xdr:twoCellAnchor>
    <xdr:from>
      <xdr:col>17</xdr:col>
      <xdr:colOff>369345</xdr:colOff>
      <xdr:row>78</xdr:row>
      <xdr:rowOff>70148</xdr:rowOff>
    </xdr:from>
    <xdr:to>
      <xdr:col>26</xdr:col>
      <xdr:colOff>339665</xdr:colOff>
      <xdr:row>92</xdr:row>
      <xdr:rowOff>216003</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0460453" y="20225407"/>
          <a:ext cx="4903552" cy="354250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8</xdr:col>
      <xdr:colOff>124422</xdr:colOff>
      <xdr:row>75</xdr:row>
      <xdr:rowOff>134271</xdr:rowOff>
    </xdr:from>
    <xdr:to>
      <xdr:col>9</xdr:col>
      <xdr:colOff>209637</xdr:colOff>
      <xdr:row>78</xdr:row>
      <xdr:rowOff>80873</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4949823" y="19561677"/>
          <a:ext cx="732196" cy="67445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3</a:t>
            </a:r>
            <a:r>
              <a:rPr kumimoji="1" lang="ja-JP" altLang="en-US" sz="1400" b="1"/>
              <a:t>　　ｍ</a:t>
            </a:r>
          </a:p>
        </xdr:txBody>
      </xdr:sp>
    </xdr:grpSp>
    <xdr:clientData/>
  </xdr:twoCellAnchor>
  <xdr:twoCellAnchor>
    <xdr:from>
      <xdr:col>9</xdr:col>
      <xdr:colOff>54234</xdr:colOff>
      <xdr:row>64</xdr:row>
      <xdr:rowOff>62385</xdr:rowOff>
    </xdr:from>
    <xdr:to>
      <xdr:col>10</xdr:col>
      <xdr:colOff>100770</xdr:colOff>
      <xdr:row>66</xdr:row>
      <xdr:rowOff>71888</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5526616" y="16820993"/>
          <a:ext cx="783376" cy="49473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1</a:t>
            </a: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425694</xdr:colOff>
      <xdr:row>76</xdr:row>
      <xdr:rowOff>178310</xdr:rowOff>
    </xdr:from>
    <xdr:to>
      <xdr:col>3</xdr:col>
      <xdr:colOff>134788</xdr:colOff>
      <xdr:row>78</xdr:row>
      <xdr:rowOff>233633</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686284" y="19848334"/>
          <a:ext cx="751452" cy="54055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chemeClr val="bg2">
                  <a:lumMod val="25000"/>
                </a:schemeClr>
              </a:solidFill>
            </a:rPr>
            <a:t>PA</a:t>
          </a:r>
          <a:r>
            <a:rPr kumimoji="1" lang="ja-JP" altLang="en-US" sz="1100">
              <a:solidFill>
                <a:schemeClr val="bg2">
                  <a:lumMod val="25000"/>
                </a:schemeClr>
              </a:solidFill>
            </a:rPr>
            <a:t>ブース</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3</xdr:col>
      <xdr:colOff>199582</xdr:colOff>
      <xdr:row>78</xdr:row>
      <xdr:rowOff>81220</xdr:rowOff>
    </xdr:from>
    <xdr:to>
      <xdr:col>10</xdr:col>
      <xdr:colOff>323489</xdr:colOff>
      <xdr:row>93</xdr:row>
      <xdr:rowOff>8987</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502530" y="20236479"/>
          <a:ext cx="5030181" cy="3567036"/>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453199</xdr:colOff>
      <xdr:row>81</xdr:row>
      <xdr:rowOff>116816</xdr:rowOff>
    </xdr:from>
    <xdr:to>
      <xdr:col>11</xdr:col>
      <xdr:colOff>449293</xdr:colOff>
      <xdr:row>84</xdr:row>
      <xdr:rowOff>44929</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6662421" y="20999929"/>
          <a:ext cx="643075" cy="65596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照明</a:t>
          </a:r>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219573</xdr:colOff>
      <xdr:row>54</xdr:row>
      <xdr:rowOff>65121</xdr:rowOff>
    </xdr:from>
    <xdr:to>
      <xdr:col>1</xdr:col>
      <xdr:colOff>185954</xdr:colOff>
      <xdr:row>64</xdr:row>
      <xdr:rowOff>35944</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19573" y="14523352"/>
          <a:ext cx="226971" cy="22712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206104</xdr:colOff>
      <xdr:row>64</xdr:row>
      <xdr:rowOff>78610</xdr:rowOff>
    </xdr:from>
    <xdr:to>
      <xdr:col>1</xdr:col>
      <xdr:colOff>188702</xdr:colOff>
      <xdr:row>94</xdr:row>
      <xdr:rowOff>8985</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06104" y="16837218"/>
          <a:ext cx="243188" cy="742457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476251</xdr:colOff>
      <xdr:row>78</xdr:row>
      <xdr:rowOff>135108</xdr:rowOff>
    </xdr:from>
    <xdr:to>
      <xdr:col>9</xdr:col>
      <xdr:colOff>206676</xdr:colOff>
      <xdr:row>79</xdr:row>
      <xdr:rowOff>125887</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2426180" y="20290367"/>
          <a:ext cx="3252878" cy="233397"/>
          <a:chOff x="1076477" y="14975857"/>
          <a:chExt cx="4160761" cy="260605"/>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5" y="14975857"/>
            <a:ext cx="836383" cy="26060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9</a:t>
            </a:r>
            <a:r>
              <a:rPr kumimoji="1" lang="ja-JP" altLang="en-US" sz="1400" b="1"/>
              <a:t>　　ｍ</a:t>
            </a:r>
          </a:p>
        </xdr:txBody>
      </xdr:sp>
    </xdr:grpSp>
    <xdr:clientData/>
  </xdr:twoCellAnchor>
  <xdr:twoCellAnchor>
    <xdr:from>
      <xdr:col>10</xdr:col>
      <xdr:colOff>449292</xdr:colOff>
      <xdr:row>89</xdr:row>
      <xdr:rowOff>62901</xdr:rowOff>
    </xdr:from>
    <xdr:to>
      <xdr:col>11</xdr:col>
      <xdr:colOff>445386</xdr:colOff>
      <xdr:row>91</xdr:row>
      <xdr:rowOff>233633</xdr:rowOff>
    </xdr:to>
    <xdr:sp macro="" textlink="">
      <xdr:nvSpPr>
        <xdr:cNvPr id="11" name="楕円 10">
          <a:extLst>
            <a:ext uri="{FF2B5EF4-FFF2-40B4-BE49-F238E27FC236}">
              <a16:creationId xmlns:a16="http://schemas.microsoft.com/office/drawing/2014/main" id="{3D92C505-A137-4569-8DE3-D2598710B5B1}"/>
            </a:ext>
          </a:extLst>
        </xdr:cNvPr>
        <xdr:cNvSpPr/>
      </xdr:nvSpPr>
      <xdr:spPr>
        <a:xfrm>
          <a:off x="6658514" y="22886958"/>
          <a:ext cx="643075" cy="655967"/>
        </a:xfrm>
        <a:prstGeom prst="ellipse">
          <a:avLst/>
        </a:prstGeom>
        <a:solidFill>
          <a:srgbClr val="FFE7E7"/>
        </a:solidFill>
        <a:ln w="12700" cap="flat" cmpd="sng" algn="ctr">
          <a:solidFill>
            <a:srgbClr val="FF7C8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照明</a:t>
          </a:r>
        </a:p>
      </xdr:txBody>
    </xdr:sp>
    <xdr:clientData/>
  </xdr:twoCellAnchor>
  <xdr:twoCellAnchor>
    <xdr:from>
      <xdr:col>1</xdr:col>
      <xdr:colOff>449293</xdr:colOff>
      <xdr:row>89</xdr:row>
      <xdr:rowOff>53915</xdr:rowOff>
    </xdr:from>
    <xdr:to>
      <xdr:col>3</xdr:col>
      <xdr:colOff>50010</xdr:colOff>
      <xdr:row>91</xdr:row>
      <xdr:rowOff>224647</xdr:rowOff>
    </xdr:to>
    <xdr:sp macro="" textlink="">
      <xdr:nvSpPr>
        <xdr:cNvPr id="18" name="楕円 17">
          <a:extLst>
            <a:ext uri="{FF2B5EF4-FFF2-40B4-BE49-F238E27FC236}">
              <a16:creationId xmlns:a16="http://schemas.microsoft.com/office/drawing/2014/main" id="{AA542705-1098-4A92-9B93-E98F9C84BE6F}"/>
            </a:ext>
          </a:extLst>
        </xdr:cNvPr>
        <xdr:cNvSpPr/>
      </xdr:nvSpPr>
      <xdr:spPr>
        <a:xfrm>
          <a:off x="709883" y="22877972"/>
          <a:ext cx="643075" cy="655967"/>
        </a:xfrm>
        <a:prstGeom prst="ellipse">
          <a:avLst/>
        </a:prstGeom>
        <a:solidFill>
          <a:srgbClr val="FFE7E7"/>
        </a:solidFill>
        <a:ln w="12700" cap="flat" cmpd="sng" algn="ctr">
          <a:solidFill>
            <a:srgbClr val="FF7C8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照明</a:t>
          </a:r>
        </a:p>
      </xdr:txBody>
    </xdr:sp>
    <xdr:clientData/>
  </xdr:twoCellAnchor>
  <xdr:twoCellAnchor>
    <xdr:from>
      <xdr:col>1</xdr:col>
      <xdr:colOff>494222</xdr:colOff>
      <xdr:row>82</xdr:row>
      <xdr:rowOff>8986</xdr:rowOff>
    </xdr:from>
    <xdr:to>
      <xdr:col>3</xdr:col>
      <xdr:colOff>94939</xdr:colOff>
      <xdr:row>84</xdr:row>
      <xdr:rowOff>179717</xdr:rowOff>
    </xdr:to>
    <xdr:sp macro="" textlink="">
      <xdr:nvSpPr>
        <xdr:cNvPr id="32" name="楕円 31">
          <a:extLst>
            <a:ext uri="{FF2B5EF4-FFF2-40B4-BE49-F238E27FC236}">
              <a16:creationId xmlns:a16="http://schemas.microsoft.com/office/drawing/2014/main" id="{75BFE888-0E91-44D0-8586-11E5A5B8CF3E}"/>
            </a:ext>
          </a:extLst>
        </xdr:cNvPr>
        <xdr:cNvSpPr/>
      </xdr:nvSpPr>
      <xdr:spPr>
        <a:xfrm>
          <a:off x="754812" y="21134717"/>
          <a:ext cx="643075" cy="655967"/>
        </a:xfrm>
        <a:prstGeom prst="ellipse">
          <a:avLst/>
        </a:prstGeom>
        <a:solidFill>
          <a:srgbClr val="FFE7E7"/>
        </a:solidFill>
        <a:ln w="12700" cap="flat" cmpd="sng" algn="ctr">
          <a:solidFill>
            <a:srgbClr val="FF7C8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照明</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E7" sqref="E7:K7"/>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Q76" sqref="Q76"/>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175</v>
      </c>
      <c r="D2" s="154"/>
      <c r="E2" s="33" t="s">
        <v>5</v>
      </c>
      <c r="F2" s="35" t="str">
        <f>VLOOKUP($C$2,'R6_制作団体一覧'!A:H,2,FALSE)</f>
        <v>演劇</v>
      </c>
      <c r="G2" s="32" t="s">
        <v>2</v>
      </c>
      <c r="H2" s="36" t="str">
        <f>VLOOKUP($C$2,'R6_制作団体一覧'!A:H,3,FALSE)</f>
        <v>児童劇</v>
      </c>
      <c r="I2" s="33" t="s">
        <v>20</v>
      </c>
      <c r="J2" s="35" t="str">
        <f>VLOOKUP($C$2,'R6_制作団体一覧'!A:H,5,FALSE)</f>
        <v>A区分</v>
      </c>
      <c r="K2" s="33" t="s">
        <v>3</v>
      </c>
      <c r="L2" s="35" t="str">
        <f>VLOOKUP($C$2,'R6_制作団体一覧'!A:H,6,FALSE)</f>
        <v>E</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人形劇団京芸</v>
      </c>
      <c r="D3" s="151"/>
      <c r="E3" s="151"/>
      <c r="F3" s="151"/>
      <c r="G3" s="151"/>
      <c r="H3" s="33" t="s">
        <v>4</v>
      </c>
      <c r="I3" s="152" t="str">
        <f>VLOOKUP($C$2,'R6_制作団体一覧'!A:H,7,FALSE)</f>
        <v>有限会社人形劇団京芸</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v>100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14</v>
      </c>
      <c r="H14" s="62" t="s">
        <v>43</v>
      </c>
      <c r="I14" s="63" t="s">
        <v>45</v>
      </c>
      <c r="J14" s="64">
        <v>9</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5</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583</v>
      </c>
      <c r="H16" s="165"/>
      <c r="I16" s="166" t="s">
        <v>49</v>
      </c>
      <c r="J16" s="167"/>
      <c r="K16" s="121" t="s">
        <v>584</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2</v>
      </c>
      <c r="H17" s="62" t="s">
        <v>43</v>
      </c>
      <c r="I17" s="60" t="s">
        <v>46</v>
      </c>
      <c r="J17" s="61">
        <v>2</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585</v>
      </c>
      <c r="G18" s="145"/>
      <c r="H18" s="116" t="s">
        <v>55</v>
      </c>
      <c r="I18" s="111"/>
      <c r="J18" s="111"/>
      <c r="K18" s="129" t="s">
        <v>586</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587</v>
      </c>
      <c r="G19" s="142"/>
      <c r="H19" s="133" t="s">
        <v>53</v>
      </c>
      <c r="I19" s="134"/>
      <c r="J19" s="134"/>
      <c r="K19" s="145" t="s">
        <v>588</v>
      </c>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t="s">
        <v>589</v>
      </c>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590</v>
      </c>
      <c r="G21" s="130"/>
      <c r="H21" s="131" t="s">
        <v>59</v>
      </c>
      <c r="I21" s="132"/>
      <c r="J21" s="132"/>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591</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2.2000000000000002</v>
      </c>
      <c r="H23" s="74" t="s">
        <v>43</v>
      </c>
      <c r="I23" s="75" t="s">
        <v>61</v>
      </c>
      <c r="J23" s="73">
        <v>7</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592</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t="s">
        <v>593</v>
      </c>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2</v>
      </c>
      <c r="H50" s="149"/>
      <c r="I50" s="26" t="s">
        <v>7</v>
      </c>
      <c r="J50" s="148">
        <f>J17</f>
        <v>2</v>
      </c>
      <c r="K50" s="149"/>
      <c r="L50" s="25"/>
      <c r="M50" s="25"/>
      <c r="N50" s="39"/>
      <c r="X50" s="39"/>
      <c r="Y50" s="39"/>
      <c r="Z50" s="39"/>
    </row>
    <row r="51" spans="1:26" ht="16.899999999999999" customHeight="1" x14ac:dyDescent="0.15">
      <c r="A51" s="25"/>
      <c r="B51" s="170" t="s">
        <v>8</v>
      </c>
      <c r="C51" s="170"/>
      <c r="D51" s="170"/>
      <c r="E51" s="170"/>
      <c r="F51" s="170"/>
      <c r="G51" s="168" t="str">
        <f>F21</f>
        <v>必須</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10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G32" sqref="G3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E063</v>
      </c>
      <c r="B2" s="83" t="str">
        <f>①ヒアリングシートについて!F2</f>
        <v>演劇</v>
      </c>
      <c r="C2" s="83" t="str">
        <f>①ヒアリングシートについて!H2</f>
        <v>児童劇</v>
      </c>
      <c r="D2" s="83" t="str">
        <f>①ヒアリングシートについて!J2</f>
        <v>A区分</v>
      </c>
      <c r="E2" s="83" t="str">
        <f>①ヒアリングシートについて!L2</f>
        <v>E</v>
      </c>
      <c r="F2" s="83" t="str">
        <f>①ヒアリングシートについて!C3</f>
        <v>人形劇団京芸</v>
      </c>
      <c r="G2" s="83" t="str">
        <f>①ヒアリングシートについて!I3</f>
        <v>有限会社人形劇団京芸</v>
      </c>
      <c r="H2" s="83" t="str">
        <f>①ヒアリングシートについて!F13</f>
        <v>2F以上応相談</v>
      </c>
      <c r="I2" s="83">
        <f>①ヒアリングシートについて!K13</f>
        <v>100</v>
      </c>
      <c r="J2" s="83">
        <f>①ヒアリングシートについて!G14</f>
        <v>14</v>
      </c>
      <c r="K2" s="83">
        <f>①ヒアリングシートについて!J14</f>
        <v>9</v>
      </c>
      <c r="L2" s="83">
        <f>①ヒアリングシートについて!G15</f>
        <v>5</v>
      </c>
      <c r="M2" s="83" t="str">
        <f>①ヒアリングシートについて!G16</f>
        <v>可</v>
      </c>
      <c r="N2" s="83" t="str">
        <f>①ヒアリングシートについて!K16</f>
        <v>不可</v>
      </c>
      <c r="O2" s="83">
        <f>①ヒアリングシートについて!G17</f>
        <v>2</v>
      </c>
      <c r="P2" s="83">
        <f>①ヒアリングシートについて!J17</f>
        <v>2</v>
      </c>
      <c r="Q2" s="83" t="str">
        <f>①ヒアリングシートについて!F18</f>
        <v>完全暗転必須</v>
      </c>
      <c r="R2" s="83" t="str">
        <f>①ヒアリングシートについて!K18</f>
        <v>なくても良い</v>
      </c>
      <c r="S2" s="83" t="str">
        <f>①ヒアリングシートについて!F19</f>
        <v>使わない</v>
      </c>
      <c r="T2" s="83" t="str">
        <f>①ヒアリングシートについて!K19</f>
        <v>なし</v>
      </c>
      <c r="U2" s="83" t="str">
        <f>①ヒアリングシートについて!K20</f>
        <v>不要</v>
      </c>
      <c r="V2" s="83" t="str">
        <f>①ヒアリングシートについて!F21</f>
        <v>必須</v>
      </c>
      <c r="W2" s="83">
        <f>①ヒアリングシートについて!K21</f>
        <v>10</v>
      </c>
      <c r="X2" s="83" t="str">
        <f>①ヒアリングシートについて!F22</f>
        <v>中型トラック</v>
      </c>
      <c r="Y2" s="83">
        <f>①ヒアリングシートについて!I22</f>
        <v>1</v>
      </c>
      <c r="Z2" s="83">
        <f>①ヒアリングシートについて!G23</f>
        <v>2.2000000000000002</v>
      </c>
      <c r="AA2" s="83">
        <f>①ヒアリングシートについて!J23</f>
        <v>7</v>
      </c>
      <c r="AB2" s="83" t="str">
        <f>①ヒアリングシートについて!F27</f>
        <v>要</v>
      </c>
      <c r="AC2" s="83">
        <f>①ヒアリングシートについて!F28</f>
        <v>0</v>
      </c>
      <c r="AD2" s="83" t="str">
        <f>①ヒアリングシートについて!B32</f>
        <v>上記会場条件を満たしているかどうか。満たしていないとしたらどの項目がどの程度合わないか。</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2023-11-06T01:50:39Z</dcterms:modified>
</cp:coreProperties>
</file>