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1" i="3"/>
  <c r="I3" i="3"/>
  <c r="G2" i="15" s="1"/>
  <c r="C3" i="3"/>
  <c r="F2" i="15" s="1"/>
  <c r="L2" i="3"/>
  <c r="E2" i="15"/>
  <c r="C2" i="15"/>
  <c r="J2" i="3"/>
  <c r="D2" i="15" s="1"/>
</calcChain>
</file>

<file path=xl/sharedStrings.xml><?xml version="1.0" encoding="utf-8"?>
<sst xmlns="http://schemas.openxmlformats.org/spreadsheetml/2006/main" count="1351" uniqueCount="598">
  <si>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</si>
  <si>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</si>
  <si>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</si>
  <si>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</si>
  <si>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</si>
  <si>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</si>
  <si>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</si>
  <si>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</si>
  <si>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</si>
  <si>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</si>
  <si>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</si>
  <si>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</si>
  <si>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</si>
  <si>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</si>
  <si>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</si>
  <si>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</si>
  <si>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</si>
  <si>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</si>
  <si>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</si>
  <si>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</si>
  <si>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</si>
  <si>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</si>
  <si>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</si>
  <si>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</si>
  <si>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</si>
  <si>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</si>
  <si>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</si>
  <si>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</si>
  <si>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</si>
  <si>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</si>
  <si>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</si>
  <si>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</si>
  <si>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</si>
  <si>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</si>
  <si>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</si>
  <si>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</si>
  <si>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</si>
  <si>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</si>
  <si>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</si>
  <si>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</si>
  <si>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</si>
  <si>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</si>
  <si>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</si>
  <si>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</si>
  <si>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</si>
  <si>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</si>
  <si>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</si>
  <si>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</si>
  <si>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</si>
  <si>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</si>
  <si>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</si>
  <si>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</si>
  <si>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</si>
  <si>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</si>
  <si>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</si>
  <si>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</si>
  <si>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</si>
  <si>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</si>
  <si>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</si>
  <si>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</si>
  <si>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</si>
  <si>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</si>
  <si>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</si>
  <si>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</si>
  <si>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</si>
  <si>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</si>
  <si>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</si>
  <si>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</si>
  <si>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</si>
  <si>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</si>
  <si>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</si>
  <si>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</si>
  <si>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</si>
  <si>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</si>
  <si>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</si>
  <si>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</si>
  <si>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</si>
  <si>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</si>
  <si>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</si>
  <si>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</si>
  <si>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</si>
  <si>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</si>
  <si>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</si>
  <si>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</si>
  <si>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</si>
  <si>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</si>
  <si>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</si>
  <si>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</si>
  <si>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</si>
  <si>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</si>
  <si>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</si>
  <si>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</si>
  <si>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</si>
  <si>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</si>
  <si>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</si>
  <si>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</si>
  <si>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</si>
  <si>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</si>
  <si>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</si>
  <si>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</si>
  <si>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</si>
  <si>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</si>
  <si>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</si>
  <si>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</si>
  <si>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</si>
  <si>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</si>
  <si>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</si>
  <si>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</si>
  <si>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</si>
  <si>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</si>
  <si>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</si>
  <si>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</si>
  <si>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</si>
  <si>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</si>
  <si>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</si>
  <si>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</si>
  <si>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</si>
  <si>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</si>
  <si>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</si>
  <si>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</si>
  <si>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</si>
  <si>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</si>
  <si>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</si>
  <si>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</si>
  <si>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</si>
  <si>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</si>
  <si>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</si>
  <si>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</si>
  <si>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</si>
  <si>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</si>
  <si>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</si>
  <si>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</si>
  <si>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</si>
  <si>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</si>
  <si>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</si>
  <si>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</si>
  <si>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</si>
  <si>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</si>
  <si>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</si>
  <si>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</si>
  <si>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</si>
  <si>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</si>
  <si>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</si>
  <si>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</si>
  <si>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</si>
  <si>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</si>
  <si>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</si>
  <si>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</si>
  <si>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</si>
  <si>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</si>
  <si>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</si>
  <si>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</si>
  <si>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</si>
  <si>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</si>
  <si>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</si>
  <si>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</si>
  <si>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</si>
  <si>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</si>
  <si>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</si>
  <si>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</si>
  <si>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</si>
  <si>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</si>
  <si>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</si>
  <si>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</si>
  <si>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</si>
  <si>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</si>
  <si>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</si>
  <si>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</si>
  <si>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</si>
  <si>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</si>
  <si>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</si>
  <si>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</si>
  <si>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</si>
  <si>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</si>
  <si>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</si>
  <si>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</si>
  <si>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</si>
  <si>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</si>
  <si>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</si>
  <si>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</si>
  <si>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</si>
  <si>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</si>
  <si>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</si>
  <si>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</si>
  <si>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</si>
  <si>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</si>
  <si>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</si>
  <si>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</si>
  <si>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</si>
  <si>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</si>
  <si>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</si>
  <si>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</si>
  <si>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</si>
  <si>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</si>
  <si>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</si>
  <si>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</si>
  <si>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</si>
  <si>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</si>
  <si>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</si>
  <si>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</si>
  <si>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</si>
  <si>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</si>
  <si>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</si>
  <si>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</si>
  <si>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</si>
  <si>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</si>
  <si>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</si>
  <si>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</si>
  <si>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</si>
  <si>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</si>
  <si>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</si>
  <si>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</si>
  <si>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</si>
  <si>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</si>
  <si>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</si>
  <si>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</si>
  <si>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</si>
  <si>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</si>
  <si>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</si>
  <si>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</si>
  <si>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</si>
  <si>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</si>
  <si>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</si>
  <si>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</si>
  <si>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</si>
  <si>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</si>
  <si>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</si>
  <si>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</si>
  <si>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</si>
  <si>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</si>
  <si>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</si>
  <si>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</si>
  <si>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</si>
  <si>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</si>
  <si>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</si>
  <si>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</si>
  <si>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</si>
  <si>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</si>
  <si>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</si>
  <si>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</si>
  <si>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</si>
  <si>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</si>
  <si>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</si>
  <si>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</si>
  <si>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</si>
  <si>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</si>
  <si>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</si>
  <si>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</si>
  <si>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</si>
  <si>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</si>
  <si>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</si>
  <si>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</si>
  <si>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</si>
  <si>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</si>
  <si>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</si>
  <si>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</si>
  <si>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</si>
  <si>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</si>
  <si>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</si>
  <si>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</si>
  <si>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</si>
  <si>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</si>
  <si>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</si>
  <si>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</si>
  <si>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</si>
  <si>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</si>
  <si>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</si>
  <si>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</si>
  <si>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</si>
  <si>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</si>
  <si>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</si>
  <si>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</si>
  <si>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</si>
  <si>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</si>
  <si>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</si>
  <si>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</si>
  <si>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</si>
  <si>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</si>
  <si>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</si>
  <si>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</si>
  <si>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</si>
  <si>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</si>
  <si>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</si>
  <si>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</si>
  <si>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</si>
  <si>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</si>
  <si>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</si>
  <si>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</si>
  <si>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</si>
  <si>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</si>
  <si>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</si>
  <si>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</si>
  <si>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</si>
  <si>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</si>
  <si>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</si>
  <si>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</si>
  <si>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</si>
  <si>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</si>
  <si>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</si>
  <si>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</si>
  <si>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</si>
  <si>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</si>
  <si>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</si>
  <si>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</si>
  <si>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</si>
  <si>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</si>
  <si>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</si>
  <si>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</si>
  <si>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</si>
  <si>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</si>
  <si>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</si>
  <si>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</si>
  <si>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</si>
  <si>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</si>
  <si>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</si>
  <si>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</si>
  <si>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</si>
  <si>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</si>
  <si>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</si>
  <si>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</si>
  <si>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</si>
  <si>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</si>
  <si>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</si>
  <si>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</si>
  <si>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</si>
  <si>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</si>
  <si>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</si>
  <si>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</si>
  <si>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</si>
  <si>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</si>
  <si>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</si>
  <si>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</si>
  <si>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</si>
  <si>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</si>
  <si>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</si>
  <si>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</si>
  <si>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</si>
  <si>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</si>
  <si>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</si>
  <si>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</si>
  <si>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</si>
  <si>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</si>
  <si>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</si>
  <si>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</si>
  <si>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</si>
  <si>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</si>
  <si>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</si>
  <si>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</si>
  <si>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</si>
  <si>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</si>
  <si>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</si>
  <si>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</si>
  <si>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</si>
  <si>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</si>
  <si>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</si>
  <si>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</si>
  <si>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</si>
  <si>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</si>
  <si>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</si>
  <si>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</si>
  <si>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</si>
  <si>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</si>
  <si>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</si>
  <si>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</si>
  <si>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</si>
  <si>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</si>
  <si>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</si>
  <si>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</si>
  <si>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</si>
  <si>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</si>
  <si>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</si>
  <si>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</si>
  <si>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</si>
  <si>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</si>
  <si>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</si>
  <si>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</si>
  <si>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</si>
  <si>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</si>
  <si>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</si>
  <si>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</si>
  <si>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</si>
  <si>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</si>
  <si>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</si>
  <si>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</si>
  <si>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</si>
  <si>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</si>
  <si>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</si>
  <si>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</si>
  <si>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</si>
  <si>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</si>
  <si>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</si>
  <si>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</si>
  <si>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</si>
  <si>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</si>
  <si>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</si>
  <si>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</si>
  <si>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</si>
  <si>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</si>
  <si>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</si>
  <si>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</si>
  <si>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</si>
  <si>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</si>
  <si>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</si>
  <si>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</si>
  <si>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</si>
  <si>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</si>
  <si>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</si>
  <si>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</si>
  <si>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</si>
  <si>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</si>
  <si>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</si>
  <si>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</si>
  <si>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</si>
  <si>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</si>
  <si>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</si>
  <si>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</si>
  <si>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</si>
  <si>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</si>
  <si>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</si>
  <si>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</si>
  <si>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</si>
  <si>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</si>
  <si>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</si>
  <si>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</si>
  <si>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</si>
  <si>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</si>
  <si>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</si>
  <si>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</si>
  <si>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</si>
  <si>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</si>
  <si>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</si>
  <si>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</si>
  <si>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</si>
  <si>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</si>
  <si>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</si>
  <si>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</si>
  <si>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</si>
  <si>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</si>
  <si>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</si>
  <si>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</si>
  <si>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</si>
  <si>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</si>
  <si>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</si>
  <si>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</si>
  <si>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</si>
  <si>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</si>
  <si>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</si>
  <si>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</si>
  <si>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</si>
  <si>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</si>
  <si>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</si>
  <si>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</si>
  <si>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</si>
  <si>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</si>
  <si>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</si>
  <si>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</si>
  <si>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</si>
  <si>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</si>
  <si>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</si>
  <si>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</si>
  <si>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</si>
  <si>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</si>
  <si>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</si>
  <si>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</si>
  <si>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</si>
  <si>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</si>
  <si>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</si>
  <si>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</si>
  <si>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</si>
  <si>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</si>
  <si>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</si>
  <si>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</si>
  <si>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</si>
  <si>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</si>
  <si>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</si>
  <si>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</si>
  <si>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</si>
  <si>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</si>
  <si>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</si>
  <si>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</si>
  <si>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</si>
  <si>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</si>
  <si>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</si>
  <si>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</si>
  <si>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</si>
  <si>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</si>
  <si>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</si>
  <si>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</si>
  <si>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</si>
  <si>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</si>
  <si>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</si>
  <si>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</si>
  <si>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</si>
  <si>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</si>
  <si>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</si>
  <si>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</si>
  <si>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</si>
  <si>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</si>
  <si>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</si>
  <si>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</si>
  <si>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</si>
  <si>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</si>
  <si>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</si>
  <si>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</si>
  <si>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</si>
  <si>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</si>
  <si>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</si>
  <si>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</si>
  <si>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</si>
  <si>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</si>
  <si>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</si>
  <si>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</si>
  <si>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</si>
  <si>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</si>
  <si>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</si>
  <si>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</si>
  <si>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</si>
  <si>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</si>
  <si>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</si>
  <si>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</si>
  <si>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</si>
  <si>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</si>
  <si>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</si>
  <si>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</si>
  <si>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</si>
  <si>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</si>
  <si>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</si>
  <si>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</si>
  <si>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</si>
  <si>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</si>
  <si>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</si>
  <si>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</si>
  <si>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</si>
  <si>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</si>
  <si>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</si>
  <si>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</si>
  <si>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</si>
  <si>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</si>
  <si>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</si>
  <si>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</si>
  <si>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</si>
  <si>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</si>
  <si>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</si>
  <si>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</si>
  <si>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</si>
  <si>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</si>
  <si>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</si>
  <si>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</si>
  <si>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</si>
  <si>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</si>
  <si>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</si>
  <si>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</si>
  <si>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</si>
  <si>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</si>
  <si>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</si>
  <si>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</si>
  <si>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</si>
  <si>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</si>
  <si>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</si>
  <si>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</si>
  <si>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</si>
  <si>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</si>
  <si>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</si>
  <si>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</si>
  <si>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</si>
  <si>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</si>
  <si>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</si>
  <si>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</si>
  <si>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</si>
  <si>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</si>
  <si>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</si>
  <si>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</si>
  <si>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</si>
  <si>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</si>
  <si>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</si>
  <si>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</si>
  <si>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</si>
  <si>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</si>
  <si>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</si>
  <si>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</si>
  <si>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</si>
  <si>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</si>
  <si>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</si>
  <si>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7割程度必要</t>
  </si>
  <si>
    <t>なくても良い</t>
  </si>
  <si>
    <t>あればよい</t>
  </si>
  <si>
    <t>80～100</t>
    <phoneticPr fontId="1"/>
  </si>
  <si>
    <t>自由</t>
    <rPh sb="0" eb="2">
      <t>ジユウ</t>
    </rPh>
    <phoneticPr fontId="1"/>
  </si>
  <si>
    <t>可</t>
  </si>
  <si>
    <t>不可</t>
  </si>
  <si>
    <t>あり</t>
  </si>
  <si>
    <t>不要</t>
  </si>
  <si>
    <t>応相談</t>
  </si>
  <si>
    <t>20程度</t>
    <rPh sb="2" eb="4">
      <t>テイド</t>
    </rPh>
    <phoneticPr fontId="1"/>
  </si>
  <si>
    <t>大型トラック</t>
  </si>
  <si>
    <t>要</t>
  </si>
  <si>
    <t>通路</t>
    <rPh sb="0" eb="2">
      <t>ツウロ</t>
    </rPh>
    <phoneticPr fontId="1"/>
  </si>
  <si>
    <t>　　　通路</t>
    <rPh sb="3" eb="5">
      <t>ツウロ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</si>
</sst>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5" borderId="9"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65811</xdr:rowOff>
    </xdr:from>
    <xdr:to>
      <xdr:col>10</xdr:col>
      <xdr:colOff>219075</xdr:colOff>
      <xdr:row>74</xdr:row>
      <xdr:rowOff>116881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7981"/>
          <a:ext cx="4821606" cy="293688"/>
          <a:chOff x="1076477" y="14922712"/>
          <a:chExt cx="4160761" cy="336421"/>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2712"/>
            <a:ext cx="1056317" cy="3364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６　ｍ</a:t>
            </a:r>
          </a:p>
        </xdr:txBody>
      </xdr:sp>
    </xdr:grpSp>
    <xdr:clientData/>
  </xdr:twoCellAnchor>
  <xdr:twoCellAnchor>
    <xdr:from>
      <xdr:col>3</xdr:col>
      <xdr:colOff>162671</xdr:colOff>
      <xdr:row>77</xdr:row>
      <xdr:rowOff>164498</xdr:rowOff>
    </xdr:from>
    <xdr:to>
      <xdr:col>5</xdr:col>
      <xdr:colOff>310013</xdr:colOff>
      <xdr:row>92</xdr:row>
      <xdr:rowOff>67736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384746" y="19883944"/>
          <a:ext cx="1360432" cy="32729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691912</xdr:colOff>
      <xdr:row>77</xdr:row>
      <xdr:rowOff>166238</xdr:rowOff>
    </xdr:from>
    <xdr:to>
      <xdr:col>7</xdr:col>
      <xdr:colOff>650551</xdr:colOff>
      <xdr:row>92</xdr:row>
      <xdr:rowOff>69476</xdr:rowOff>
    </xdr:to>
    <xdr:sp macro="" textlink="">
      <xdr:nvSpPr>
        <xdr:cNvPr id="4" name="正方形/長方形 3">
          <a:extLst>
            <a:ext uri="{FF2B5EF4-FFF2-40B4-BE49-F238E27FC236}">
              <a16:creationId xmlns:a16="http://schemas.microsoft.com/office/drawing/2014/main" id="{608C9B04-5149-4FB6-BCA4-F98BE292D810}"/>
            </a:ext>
          </a:extLst>
        </xdr:cNvPr>
        <xdr:cNvSpPr/>
      </xdr:nvSpPr>
      <xdr:spPr>
        <a:xfrm>
          <a:off x="3127077" y="19885684"/>
          <a:ext cx="1360432" cy="32729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8</xdr:col>
      <xdr:colOff>327983</xdr:colOff>
      <xdr:row>77</xdr:row>
      <xdr:rowOff>152760</xdr:rowOff>
    </xdr:from>
    <xdr:to>
      <xdr:col>10</xdr:col>
      <xdr:colOff>394452</xdr:colOff>
      <xdr:row>92</xdr:row>
      <xdr:rowOff>55998</xdr:rowOff>
    </xdr:to>
    <xdr:sp macro="" textlink="">
      <xdr:nvSpPr>
        <xdr:cNvPr id="5" name="正方形/長方形 4">
          <a:extLst>
            <a:ext uri="{FF2B5EF4-FFF2-40B4-BE49-F238E27FC236}">
              <a16:creationId xmlns:a16="http://schemas.microsoft.com/office/drawing/2014/main" id="{FA7F2CC0-0608-4B14-8A61-A76660E0AC43}"/>
            </a:ext>
          </a:extLst>
        </xdr:cNvPr>
        <xdr:cNvSpPr/>
      </xdr:nvSpPr>
      <xdr:spPr>
        <a:xfrm>
          <a:off x="4852358" y="19872206"/>
          <a:ext cx="1360432" cy="32729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C2" sqref="C2: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9.12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B1" zoomScale="106" zoomScaleNormal="106" zoomScaleSheetLayoutView="106" workbookViewId="0">
      <selection activeCell="C2" sqref="C2:D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173</v>
      </c>
      <c r="D2" s="155"/>
      <c r="E2" s="33" t="s">
        <v>5</v>
      </c>
      <c r="F2" s="35" t="str">
        <f>VLOOKUP($C$2,'R6_制作団体一覧'!A:H,2,FALSE)</f>
        <v>音楽</v>
      </c>
      <c r="G2" s="32" t="s">
        <v>2</v>
      </c>
      <c r="H2" s="36" t="str">
        <f>VLOOKUP($C$2,'R6_制作団体一覧'!A:H,3,FALSE)</f>
        <v>音楽劇</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藤原歌劇団</v>
      </c>
      <c r="D3" s="152"/>
      <c r="E3" s="152"/>
      <c r="F3" s="152"/>
      <c r="G3" s="152"/>
      <c r="H3" s="33" t="s">
        <v>4</v>
      </c>
      <c r="I3" s="153" t="str">
        <f>VLOOKUP($C$2,'R6_制作団体一覧'!A:H,7,FALSE)</f>
        <v>公益財団法人日本オペラ振興会</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86" t="s">
        <v>586</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10</v>
      </c>
      <c r="H14" s="62" t="s">
        <v>43</v>
      </c>
      <c r="I14" s="63" t="s">
        <v>45</v>
      </c>
      <c r="J14" s="64">
        <v>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588</v>
      </c>
      <c r="H16" s="166"/>
      <c r="I16" s="167" t="s">
        <v>49</v>
      </c>
      <c r="J16" s="168"/>
      <c r="K16" s="122" t="s">
        <v>589</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2</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583</v>
      </c>
      <c r="G18" s="146"/>
      <c r="H18" s="117" t="s">
        <v>55</v>
      </c>
      <c r="I18" s="112"/>
      <c r="J18" s="112"/>
      <c r="K18" s="130" t="s">
        <v>584</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585</v>
      </c>
      <c r="G19" s="143"/>
      <c r="H19" s="134" t="s">
        <v>53</v>
      </c>
      <c r="I19" s="135"/>
      <c r="J19" s="135"/>
      <c r="K19" s="146" t="s">
        <v>590</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591</v>
      </c>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592</v>
      </c>
      <c r="G21" s="131"/>
      <c r="H21" s="132" t="s">
        <v>59</v>
      </c>
      <c r="I21" s="133"/>
      <c r="J21" s="133"/>
      <c r="K21" s="58" t="s">
        <v>593</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594</v>
      </c>
      <c r="G22" s="120"/>
      <c r="H22" s="55" t="s">
        <v>62</v>
      </c>
      <c r="I22" s="56">
        <v>2</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2.2999999999999998</v>
      </c>
      <c r="H23" s="74" t="s">
        <v>43</v>
      </c>
      <c r="I23" s="75" t="s">
        <v>61</v>
      </c>
      <c r="J23" s="73">
        <v>8.6</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595</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v>1.8</v>
      </c>
      <c r="H50" s="150"/>
      <c r="I50" s="26" t="s">
        <v>7</v>
      </c>
      <c r="J50" s="149">
        <v>1.8</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t="str">
        <f>K21</f>
        <v>20程度</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t="s">
        <v>597</v>
      </c>
      <c r="G84" s="25"/>
      <c r="H84" s="25"/>
      <c r="I84" s="25" t="s">
        <v>596</v>
      </c>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2" sqref="C2: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E061</v>
      </c>
      <c r="B2" s="83" t="str">
        <f>①ヒアリングシートについて!F2</f>
        <v>音楽</v>
      </c>
      <c r="C2" s="83" t="str">
        <f>①ヒアリングシートについて!H2</f>
        <v>音楽劇</v>
      </c>
      <c r="D2" s="83" t="str">
        <f>①ヒアリングシートについて!J2</f>
        <v>A区分</v>
      </c>
      <c r="E2" s="83" t="str">
        <f>①ヒアリングシートについて!L2</f>
        <v>E</v>
      </c>
      <c r="F2" s="83" t="str">
        <f>①ヒアリングシートについて!C3</f>
        <v>藤原歌劇団</v>
      </c>
      <c r="G2" s="83" t="str">
        <f>①ヒアリングシートについて!I3</f>
        <v>公益財団法人日本オペラ振興会</v>
      </c>
      <c r="H2" s="83" t="str">
        <f>①ヒアリングシートについて!F13</f>
        <v>2F以上応相談</v>
      </c>
      <c r="I2" s="83" t="str">
        <f>①ヒアリングシートについて!K13</f>
        <v>80～100</v>
      </c>
      <c r="J2" s="83">
        <f>①ヒアリングシートについて!G14</f>
        <v>10</v>
      </c>
      <c r="K2" s="83">
        <f>①ヒアリングシートについて!J14</f>
        <v>6</v>
      </c>
      <c r="L2" s="83" t="str">
        <f>①ヒアリングシートについて!G15</f>
        <v>自由</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あればよい</v>
      </c>
      <c r="T2" s="83" t="str">
        <f>①ヒアリングシートについて!K19</f>
        <v>あり</v>
      </c>
      <c r="U2" s="83" t="str">
        <f>①ヒアリングシートについて!K20</f>
        <v>不要</v>
      </c>
      <c r="V2" s="83" t="str">
        <f>①ヒアリングシートについて!F21</f>
        <v>応相談</v>
      </c>
      <c r="W2" s="83" t="str">
        <f>①ヒアリングシートについて!K21</f>
        <v>20程度</v>
      </c>
      <c r="X2" s="83" t="str">
        <f>①ヒアリングシートについて!F22</f>
        <v>大型トラック</v>
      </c>
      <c r="Y2" s="83">
        <f>①ヒアリングシートについて!I22</f>
        <v>2</v>
      </c>
      <c r="Z2" s="83">
        <f>①ヒアリングシートについて!G23</f>
        <v>2.2999999999999998</v>
      </c>
      <c r="AA2" s="83">
        <f>①ヒアリングシートについて!J23</f>
        <v>8.6</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2023-11-09T09:19:57Z</dcterms:modified>
</cp:coreProperties>
</file>