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<sst xmlns="http://schemas.openxmlformats.org/spreadsheetml/2006/main" count="1345" uniqueCount="591">
  <si>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</si>
  <si>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</si>
  <si>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</si>
  <si>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</si>
  <si>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</si>
  <si>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</si>
  <si>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</si>
  <si>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</si>
  <si>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</si>
  <si>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</si>
  <si>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</si>
  <si>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</si>
  <si>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</si>
  <si>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</si>
  <si>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</si>
  <si>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</si>
  <si>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</si>
  <si>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</si>
  <si>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</si>
  <si>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</si>
  <si>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</si>
  <si>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</si>
  <si>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</si>
  <si>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</si>
  <si>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</si>
  <si>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</si>
  <si>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</si>
  <si>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</si>
  <si>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</si>
  <si>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</si>
  <si>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</si>
  <si>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</si>
  <si>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</si>
  <si>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</si>
  <si>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</si>
  <si>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</si>
  <si>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</si>
  <si>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</si>
  <si>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</si>
  <si>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</si>
  <si>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</si>
  <si>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</si>
  <si>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</si>
  <si>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</si>
  <si>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</si>
  <si>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</si>
  <si>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</si>
  <si>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</si>
  <si>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</si>
  <si>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</si>
  <si>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</si>
  <si>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</si>
  <si>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</si>
  <si>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</si>
  <si>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</si>
  <si>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</si>
  <si>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</si>
  <si>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</si>
  <si>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</si>
  <si>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</si>
  <si>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</si>
  <si>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</si>
  <si>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</si>
  <si>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</si>
  <si>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</si>
  <si>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</si>
  <si>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</si>
  <si>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</si>
  <si>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</si>
  <si>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</si>
  <si>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</si>
  <si>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</si>
  <si>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</si>
  <si>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</si>
  <si>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</si>
  <si>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</si>
  <si>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</si>
  <si>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</si>
  <si>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</si>
  <si>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</si>
  <si>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</si>
  <si>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</si>
  <si>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</si>
  <si>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</si>
  <si>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</si>
  <si>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</si>
  <si>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</si>
  <si>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</si>
  <si>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</si>
  <si>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</si>
  <si>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</si>
  <si>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</si>
  <si>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</si>
  <si>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</si>
  <si>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</si>
  <si>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</si>
  <si>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</si>
  <si>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</si>
  <si>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</si>
  <si>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</si>
  <si>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</si>
  <si>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</si>
  <si>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</si>
  <si>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</si>
  <si>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</si>
  <si>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</si>
  <si>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</si>
  <si>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</si>
  <si>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</si>
  <si>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</si>
  <si>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</si>
  <si>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</si>
  <si>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</si>
  <si>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</si>
  <si>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</si>
  <si>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</si>
  <si>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</si>
  <si>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</si>
  <si>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</si>
  <si>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</si>
  <si>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</si>
  <si>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</si>
  <si>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</si>
  <si>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</si>
  <si>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</si>
  <si>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</si>
  <si>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</si>
  <si>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</si>
  <si>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</si>
  <si>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</si>
  <si>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</si>
  <si>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</si>
  <si>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</si>
  <si>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</si>
  <si>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</si>
  <si>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</si>
  <si>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</si>
  <si>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</si>
  <si>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</si>
  <si>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</si>
  <si>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</si>
  <si>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</si>
  <si>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</si>
  <si>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</si>
  <si>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</si>
  <si>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</si>
  <si>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</si>
  <si>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</si>
  <si>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</si>
  <si>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</si>
  <si>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</si>
  <si>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</si>
  <si>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</si>
  <si>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</si>
  <si>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</si>
  <si>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</si>
  <si>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</si>
  <si>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</si>
  <si>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</si>
  <si>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</si>
  <si>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</si>
  <si>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</si>
  <si>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</si>
  <si>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</si>
  <si>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</si>
  <si>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</si>
  <si>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</si>
  <si>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</si>
  <si>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</si>
  <si>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</si>
  <si>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</si>
  <si>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</si>
  <si>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</si>
  <si>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</si>
  <si>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</si>
  <si>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</si>
  <si>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</si>
  <si>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</si>
  <si>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</si>
  <si>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</si>
  <si>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</si>
  <si>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</si>
  <si>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</si>
  <si>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</si>
  <si>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</si>
  <si>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</si>
  <si>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</si>
  <si>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</si>
  <si>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</si>
  <si>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</si>
  <si>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</si>
  <si>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</si>
  <si>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</si>
  <si>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</si>
  <si>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</si>
  <si>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</si>
  <si>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</si>
  <si>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</si>
  <si>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</si>
  <si>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</si>
  <si>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</si>
  <si>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</si>
  <si>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</si>
  <si>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</si>
  <si>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</si>
  <si>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</si>
  <si>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</si>
  <si>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</si>
  <si>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</si>
  <si>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</si>
  <si>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</si>
  <si>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</si>
  <si>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</si>
  <si>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</si>
  <si>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</si>
  <si>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</si>
  <si>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</si>
  <si>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</si>
  <si>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</si>
  <si>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</si>
  <si>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</si>
  <si>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</si>
  <si>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</si>
  <si>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</si>
  <si>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</si>
  <si>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</si>
  <si>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</si>
  <si>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</si>
  <si>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</si>
  <si>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</si>
  <si>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</si>
  <si>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</si>
  <si>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</si>
  <si>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</si>
  <si>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</si>
  <si>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</si>
  <si>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</si>
  <si>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</si>
  <si>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</si>
  <si>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</si>
  <si>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</si>
  <si>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</si>
  <si>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</si>
  <si>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</si>
  <si>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</si>
  <si>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</si>
  <si>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</si>
  <si>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</si>
  <si>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</si>
  <si>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</si>
  <si>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</si>
  <si>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</si>
  <si>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</si>
  <si>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</si>
  <si>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</si>
  <si>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</si>
  <si>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</si>
  <si>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</si>
  <si>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</si>
  <si>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</si>
  <si>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</si>
  <si>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</si>
  <si>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</si>
  <si>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</si>
  <si>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</si>
  <si>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</si>
  <si>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</si>
  <si>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</si>
  <si>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</si>
  <si>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</si>
  <si>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</si>
  <si>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</si>
  <si>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</si>
  <si>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</si>
  <si>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</si>
  <si>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</si>
  <si>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</si>
  <si>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</si>
  <si>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</si>
  <si>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</si>
  <si>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</si>
  <si>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</si>
  <si>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</si>
  <si>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</si>
  <si>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</si>
  <si>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</si>
  <si>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</si>
  <si>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</si>
  <si>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</si>
  <si>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</si>
  <si>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</si>
  <si>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</si>
  <si>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</si>
  <si>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</si>
  <si>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</si>
  <si>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</si>
  <si>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</si>
  <si>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</si>
  <si>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</si>
  <si>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</si>
  <si>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</si>
  <si>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</si>
  <si>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</si>
  <si>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</si>
  <si>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</si>
  <si>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</si>
  <si>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</si>
  <si>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</si>
  <si>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</si>
  <si>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</si>
  <si>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</si>
  <si>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</si>
  <si>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</si>
  <si>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</si>
  <si>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</si>
  <si>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</si>
  <si>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</si>
  <si>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</si>
  <si>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</si>
  <si>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</si>
  <si>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</si>
  <si>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</si>
  <si>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</si>
  <si>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</si>
  <si>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</si>
  <si>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</si>
  <si>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</si>
  <si>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</si>
  <si>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</si>
  <si>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</si>
  <si>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</si>
  <si>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</si>
  <si>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</si>
  <si>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</si>
  <si>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</si>
  <si>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</si>
  <si>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</si>
  <si>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</si>
  <si>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</si>
  <si>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</si>
  <si>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</si>
  <si>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</si>
  <si>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</si>
  <si>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</si>
  <si>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</si>
  <si>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</si>
  <si>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</si>
  <si>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</si>
  <si>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</si>
  <si>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</si>
  <si>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</si>
  <si>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</si>
  <si>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</si>
  <si>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</si>
  <si>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</si>
  <si>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</si>
  <si>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</si>
  <si>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</si>
  <si>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</si>
  <si>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</si>
  <si>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</si>
  <si>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</si>
  <si>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</si>
  <si>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</si>
  <si>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</si>
  <si>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</si>
  <si>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</si>
  <si>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</si>
  <si>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</si>
  <si>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</si>
  <si>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</si>
  <si>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</si>
  <si>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</si>
  <si>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</si>
  <si>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</si>
  <si>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</si>
  <si>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</si>
  <si>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</si>
  <si>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</si>
  <si>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</si>
  <si>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</si>
  <si>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</si>
  <si>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</si>
  <si>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</si>
  <si>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</si>
  <si>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</si>
  <si>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</si>
  <si>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</si>
  <si>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</si>
  <si>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</si>
  <si>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</si>
  <si>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</si>
  <si>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</si>
  <si>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</si>
  <si>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</si>
  <si>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</si>
  <si>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</si>
  <si>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</si>
  <si>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</si>
  <si>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</si>
  <si>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</si>
  <si>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</si>
  <si>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</si>
  <si>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</si>
  <si>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</si>
  <si>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</si>
  <si>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</si>
  <si>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</si>
  <si>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</si>
  <si>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</si>
  <si>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</si>
  <si>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</si>
  <si>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</si>
  <si>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</si>
  <si>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</si>
  <si>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</si>
  <si>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</si>
  <si>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</si>
  <si>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</si>
  <si>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</si>
  <si>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</si>
  <si>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</si>
  <si>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</si>
  <si>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</si>
  <si>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</si>
  <si>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</si>
  <si>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</si>
  <si>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</si>
  <si>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</si>
  <si>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</si>
  <si>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</si>
  <si>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</si>
  <si>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</si>
  <si>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</si>
  <si>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</si>
  <si>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</si>
  <si>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</si>
  <si>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</si>
  <si>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</si>
  <si>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</si>
  <si>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</si>
  <si>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</si>
  <si>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</si>
  <si>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</si>
  <si>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</si>
  <si>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</si>
  <si>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</si>
  <si>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</si>
  <si>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</si>
  <si>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</si>
  <si>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</si>
  <si>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</si>
  <si>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</si>
  <si>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</si>
  <si>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</si>
  <si>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</si>
  <si>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</si>
  <si>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</si>
  <si>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</si>
  <si>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</si>
  <si>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</si>
  <si>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</si>
  <si>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</si>
  <si>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</si>
  <si>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</si>
  <si>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</si>
  <si>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</si>
  <si>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</si>
  <si>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</si>
  <si>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</si>
  <si>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</si>
  <si>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</si>
  <si>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</si>
  <si>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</si>
  <si>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</si>
  <si>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</si>
  <si>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</si>
  <si>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</si>
  <si>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</si>
  <si>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</si>
  <si>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</si>
  <si>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</si>
  <si>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</si>
  <si>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</si>
  <si>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</si>
  <si>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</si>
  <si>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</si>
  <si>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</si>
  <si>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</si>
  <si>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</si>
  <si>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</si>
  <si>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</si>
  <si>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</si>
  <si>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</si>
  <si>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</si>
  <si>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</si>
  <si>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</si>
  <si>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</si>
  <si>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</si>
  <si>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</si>
  <si>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</si>
  <si>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</si>
  <si>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</si>
  <si>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</si>
  <si>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</si>
  <si>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</si>
  <si>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</si>
  <si>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</si>
  <si>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</si>
  <si>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</si>
  <si>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</si>
  <si>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</si>
  <si>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</si>
  <si>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</si>
  <si>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</si>
  <si>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</si>
  <si>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</si>
  <si>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</si>
  <si>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</si>
  <si>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</si>
  <si>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</si>
  <si>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</si>
  <si>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</si>
  <si>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</si>
  <si>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</si>
  <si>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</si>
  <si>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</si>
  <si>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</si>
  <si>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</si>
  <si>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</si>
  <si>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</si>
  <si>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</si>
  <si>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</si>
  <si>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</si>
  <si>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</si>
  <si>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</si>
  <si>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</si>
  <si>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</si>
  <si>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</si>
  <si>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</si>
  <si>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</si>
  <si>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</si>
  <si>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</si>
  <si>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</si>
  <si>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</si>
  <si>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</si>
  <si>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</si>
  <si>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</si>
  <si>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</si>
  <si>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</si>
  <si>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</si>
  <si>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</si>
  <si>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</si>
  <si>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</si>
  <si>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</si>
  <si>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</si>
  <si>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</si>
  <si>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</si>
  <si>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</si>
  <si>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</si>
  <si>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</si>
  <si>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</si>
  <si>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</si>
  <si>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</si>
  <si>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</si>
  <si>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</si>
  <si>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</si>
  <si>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</si>
  <si>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</si>
  <si>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</si>
  <si>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</si>
  <si>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</si>
  <si>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</si>
  <si>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</si>
  <si>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</si>
  <si>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</si>
  <si>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</si>
  <si>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</si>
  <si>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</si>
  <si>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</si>
  <si>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</si>
  <si>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</si>
  <si>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</si>
  <si>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指定なし</t>
    <rPh sb="0" eb="2">
      <t>シテイ</t>
    </rPh>
    <phoneticPr fontId="1"/>
  </si>
  <si>
    <t>可</t>
  </si>
  <si>
    <t>5割程度必要</t>
  </si>
  <si>
    <t>有無さえ分ればよい</t>
  </si>
  <si>
    <t>使わない</t>
  </si>
  <si>
    <t>要</t>
  </si>
  <si>
    <t>ピアノがステージ上にある場合は舞台袖にできるだけ寄せます</t>
    <rPh sb="8" eb="9">
      <t>ウエ</t>
    </rPh>
    <rPh sb="12" eb="14">
      <t>バアイ</t>
    </rPh>
    <rPh sb="15" eb="17">
      <t>ブタイ</t>
    </rPh>
    <rPh sb="17" eb="18">
      <t>ソデ</t>
    </rPh>
    <rPh sb="24" eb="25">
      <t>ヨ</t>
    </rPh>
    <phoneticPr fontId="1"/>
  </si>
  <si>
    <t>ハイエース2台、乗用車1台</t>
    <rPh sb="6" eb="7">
      <t>ダイ</t>
    </rPh>
    <rPh sb="8" eb="11">
      <t>ジョウヨウシャ</t>
    </rPh>
    <rPh sb="12" eb="13">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</si>
</sst>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246718</xdr:colOff>
      <xdr:row>54</xdr:row>
      <xdr:rowOff>22110</xdr:rowOff>
    </xdr:from>
    <xdr:to>
      <xdr:col>10</xdr:col>
      <xdr:colOff>174146</xdr:colOff>
      <xdr:row>63</xdr:row>
      <xdr:rowOff>123720</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549666" y="14480341"/>
          <a:ext cx="4833702"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242617</xdr:colOff>
      <xdr:row>91</xdr:row>
      <xdr:rowOff>20874</xdr:rowOff>
    </xdr:from>
    <xdr:to>
      <xdr:col>8</xdr:col>
      <xdr:colOff>521179</xdr:colOff>
      <xdr:row>92</xdr:row>
      <xdr:rowOff>53973</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2839527" y="23330166"/>
          <a:ext cx="2507053"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7</a:t>
            </a:r>
            <a:r>
              <a:rPr kumimoji="1" lang="ja-JP" altLang="en-US" sz="1100" b="1"/>
              <a:t>ｍ</a:t>
            </a:r>
          </a:p>
        </xdr:txBody>
      </xdr:sp>
    </xdr:grpSp>
    <xdr:clientData/>
  </xdr:twoCellAnchor>
  <xdr:twoCellAnchor>
    <xdr:from>
      <xdr:col>8</xdr:col>
      <xdr:colOff>18961</xdr:colOff>
      <xdr:row>64</xdr:row>
      <xdr:rowOff>35944</xdr:rowOff>
    </xdr:from>
    <xdr:to>
      <xdr:col>8</xdr:col>
      <xdr:colOff>287546</xdr:colOff>
      <xdr:row>66</xdr:row>
      <xdr:rowOff>8985</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4844362" y="16794552"/>
          <a:ext cx="268585" cy="458277"/>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3</a:t>
            </a:r>
            <a:r>
              <a:rPr kumimoji="1" lang="ja-JP" altLang="en-US" sz="1100" b="1"/>
              <a:t>　　ｍ</a:t>
            </a:r>
          </a:p>
        </xdr:txBody>
      </xdr:sp>
    </xdr:grpSp>
    <xdr:clientData/>
  </xdr:twoCellAnchor>
  <xdr:twoCellAnchor>
    <xdr:from>
      <xdr:col>3</xdr:col>
      <xdr:colOff>324414</xdr:colOff>
      <xdr:row>66</xdr:row>
      <xdr:rowOff>61162</xdr:rowOff>
    </xdr:from>
    <xdr:to>
      <xdr:col>10</xdr:col>
      <xdr:colOff>321692</xdr:colOff>
      <xdr:row>82</xdr:row>
      <xdr:rowOff>197688</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627362" y="17305006"/>
          <a:ext cx="4903552" cy="40184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5</xdr:col>
      <xdr:colOff>671897</xdr:colOff>
      <xdr:row>84</xdr:row>
      <xdr:rowOff>170731</xdr:rowOff>
    </xdr:from>
    <xdr:to>
      <xdr:col>8</xdr:col>
      <xdr:colOff>125802</xdr:colOff>
      <xdr:row>89</xdr:row>
      <xdr:rowOff>180263</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3268807" y="21781698"/>
          <a:ext cx="1682396" cy="122262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空中芸器具</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6</xdr:col>
      <xdr:colOff>557124</xdr:colOff>
      <xdr:row>66</xdr:row>
      <xdr:rowOff>35943</xdr:rowOff>
    </xdr:from>
    <xdr:to>
      <xdr:col>7</xdr:col>
      <xdr:colOff>269577</xdr:colOff>
      <xdr:row>82</xdr:row>
      <xdr:rowOff>170731</xdr:rowOff>
    </xdr:to>
    <xdr:sp macro="" textlink="">
      <xdr:nvSpPr>
        <xdr:cNvPr id="4" name="テキスト ボックス 3">
          <a:extLst>
            <a:ext uri="{FF2B5EF4-FFF2-40B4-BE49-F238E27FC236}">
              <a16:creationId xmlns:a16="http://schemas.microsoft.com/office/drawing/2014/main" id="{32E61493-3809-4984-A7BF-24A289D30741}"/>
            </a:ext>
          </a:extLst>
        </xdr:cNvPr>
        <xdr:cNvSpPr txBox="1"/>
      </xdr:nvSpPr>
      <xdr:spPr>
        <a:xfrm>
          <a:off x="3980732" y="17279787"/>
          <a:ext cx="377406" cy="40166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6</xdr:col>
      <xdr:colOff>476250</xdr:colOff>
      <xdr:row>66</xdr:row>
      <xdr:rowOff>17970</xdr:rowOff>
    </xdr:from>
    <xdr:to>
      <xdr:col>7</xdr:col>
      <xdr:colOff>323491</xdr:colOff>
      <xdr:row>67</xdr:row>
      <xdr:rowOff>127983</xdr:rowOff>
    </xdr:to>
    <xdr:grpSp>
      <xdr:nvGrpSpPr>
        <xdr:cNvPr id="5" name="グループ化 4">
          <a:extLst>
            <a:ext uri="{FF2B5EF4-FFF2-40B4-BE49-F238E27FC236}">
              <a16:creationId xmlns:a16="http://schemas.microsoft.com/office/drawing/2014/main" id="{A6DB69A1-644E-444E-89C8-D58EA1F414F2}"/>
            </a:ext>
          </a:extLst>
        </xdr:cNvPr>
        <xdr:cNvGrpSpPr/>
      </xdr:nvGrpSpPr>
      <xdr:grpSpPr>
        <a:xfrm>
          <a:off x="3899858" y="17261814"/>
          <a:ext cx="512194" cy="352631"/>
          <a:chOff x="1076477" y="14845555"/>
          <a:chExt cx="4160761" cy="521210"/>
        </a:xfrm>
      </xdr:grpSpPr>
      <xdr:cxnSp macro="">
        <xdr:nvCxnSpPr>
          <xdr:cNvPr id="8" name="直線矢印コネクタ 7">
            <a:extLst>
              <a:ext uri="{FF2B5EF4-FFF2-40B4-BE49-F238E27FC236}">
                <a16:creationId xmlns:a16="http://schemas.microsoft.com/office/drawing/2014/main" id="{3319A2AE-DA7C-01E0-3200-8D2FAC07FB4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A8076E59-4FB5-DE7F-3D3D-1CECFD94E791}"/>
              </a:ext>
            </a:extLst>
          </xdr:cNvPr>
          <xdr:cNvSpPr txBox="1"/>
        </xdr:nvSpPr>
        <xdr:spPr>
          <a:xfrm>
            <a:off x="3013937" y="14845555"/>
            <a:ext cx="836381" cy="52121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1</a:t>
            </a:r>
            <a:r>
              <a:rPr kumimoji="1" lang="ja-JP" altLang="en-US" sz="1400" b="1"/>
              <a:t>　　　ｍ</a:t>
            </a:r>
          </a:p>
        </xdr:txBody>
      </xdr:sp>
    </xdr:grpSp>
    <xdr:clientData/>
  </xdr:twoCellAnchor>
  <xdr:twoCellAnchor>
    <xdr:from>
      <xdr:col>8</xdr:col>
      <xdr:colOff>125802</xdr:colOff>
      <xdr:row>83</xdr:row>
      <xdr:rowOff>8986</xdr:rowOff>
    </xdr:from>
    <xdr:to>
      <xdr:col>8</xdr:col>
      <xdr:colOff>512194</xdr:colOff>
      <xdr:row>89</xdr:row>
      <xdr:rowOff>143774</xdr:rowOff>
    </xdr:to>
    <xdr:sp macro="" textlink="">
      <xdr:nvSpPr>
        <xdr:cNvPr id="11" name="テキスト ボックス 10">
          <a:extLst>
            <a:ext uri="{FF2B5EF4-FFF2-40B4-BE49-F238E27FC236}">
              <a16:creationId xmlns:a16="http://schemas.microsoft.com/office/drawing/2014/main" id="{5041910E-792E-4887-8C65-E3644D53785D}"/>
            </a:ext>
          </a:extLst>
        </xdr:cNvPr>
        <xdr:cNvSpPr txBox="1"/>
      </xdr:nvSpPr>
      <xdr:spPr>
        <a:xfrm>
          <a:off x="4951203" y="21377335"/>
          <a:ext cx="386392" cy="15904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5</xdr:col>
      <xdr:colOff>251603</xdr:colOff>
      <xdr:row>83</xdr:row>
      <xdr:rowOff>35944</xdr:rowOff>
    </xdr:from>
    <xdr:to>
      <xdr:col>5</xdr:col>
      <xdr:colOff>637995</xdr:colOff>
      <xdr:row>89</xdr:row>
      <xdr:rowOff>170732</xdr:rowOff>
    </xdr:to>
    <xdr:sp macro="" textlink="">
      <xdr:nvSpPr>
        <xdr:cNvPr id="12" name="テキスト ボックス 11">
          <a:extLst>
            <a:ext uri="{FF2B5EF4-FFF2-40B4-BE49-F238E27FC236}">
              <a16:creationId xmlns:a16="http://schemas.microsoft.com/office/drawing/2014/main" id="{E78ED63C-D3A7-4A56-A887-38CFB8F80E11}"/>
            </a:ext>
          </a:extLst>
        </xdr:cNvPr>
        <xdr:cNvSpPr txBox="1"/>
      </xdr:nvSpPr>
      <xdr:spPr>
        <a:xfrm>
          <a:off x="2848513" y="21404293"/>
          <a:ext cx="386392" cy="15904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5</xdr:col>
      <xdr:colOff>655967</xdr:colOff>
      <xdr:row>82</xdr:row>
      <xdr:rowOff>215661</xdr:rowOff>
    </xdr:from>
    <xdr:to>
      <xdr:col>8</xdr:col>
      <xdr:colOff>98844</xdr:colOff>
      <xdr:row>84</xdr:row>
      <xdr:rowOff>116817</xdr:rowOff>
    </xdr:to>
    <xdr:sp macro="" textlink="">
      <xdr:nvSpPr>
        <xdr:cNvPr id="13" name="テキスト ボックス 12">
          <a:extLst>
            <a:ext uri="{FF2B5EF4-FFF2-40B4-BE49-F238E27FC236}">
              <a16:creationId xmlns:a16="http://schemas.microsoft.com/office/drawing/2014/main" id="{53AF2C45-1381-4DC1-8C6C-B6A66D9DFE30}"/>
            </a:ext>
          </a:extLst>
        </xdr:cNvPr>
        <xdr:cNvSpPr txBox="1"/>
      </xdr:nvSpPr>
      <xdr:spPr>
        <a:xfrm rot="16200000">
          <a:off x="3895365" y="20698904"/>
          <a:ext cx="386392" cy="167136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5</xdr:col>
      <xdr:colOff>222870</xdr:colOff>
      <xdr:row>89</xdr:row>
      <xdr:rowOff>172953</xdr:rowOff>
    </xdr:from>
    <xdr:to>
      <xdr:col>8</xdr:col>
      <xdr:colOff>530164</xdr:colOff>
      <xdr:row>91</xdr:row>
      <xdr:rowOff>74110</xdr:rowOff>
    </xdr:to>
    <xdr:sp macro="" textlink="">
      <xdr:nvSpPr>
        <xdr:cNvPr id="14" name="テキスト ボックス 13">
          <a:extLst>
            <a:ext uri="{FF2B5EF4-FFF2-40B4-BE49-F238E27FC236}">
              <a16:creationId xmlns:a16="http://schemas.microsoft.com/office/drawing/2014/main" id="{0DA27C0A-56F0-47C9-8D16-38B7B419C459}"/>
            </a:ext>
          </a:extLst>
        </xdr:cNvPr>
        <xdr:cNvSpPr txBox="1"/>
      </xdr:nvSpPr>
      <xdr:spPr>
        <a:xfrm rot="16200000">
          <a:off x="3894477" y="21922313"/>
          <a:ext cx="386392" cy="25357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8</xdr:col>
      <xdr:colOff>594459</xdr:colOff>
      <xdr:row>83</xdr:row>
      <xdr:rowOff>26958</xdr:rowOff>
    </xdr:from>
    <xdr:to>
      <xdr:col>9</xdr:col>
      <xdr:colOff>458270</xdr:colOff>
      <xdr:row>91</xdr:row>
      <xdr:rowOff>43507</xdr:rowOff>
    </xdr:to>
    <xdr:grpSp>
      <xdr:nvGrpSpPr>
        <xdr:cNvPr id="15" name="グループ化 14">
          <a:extLst>
            <a:ext uri="{FF2B5EF4-FFF2-40B4-BE49-F238E27FC236}">
              <a16:creationId xmlns:a16="http://schemas.microsoft.com/office/drawing/2014/main" id="{537ECB78-81DB-4923-A3D8-8673EBCA4608}"/>
            </a:ext>
          </a:extLst>
        </xdr:cNvPr>
        <xdr:cNvGrpSpPr/>
      </xdr:nvGrpSpPr>
      <xdr:grpSpPr>
        <a:xfrm rot="16200000">
          <a:off x="4696510" y="22118657"/>
          <a:ext cx="1957492" cy="510792"/>
          <a:chOff x="1076477" y="14931375"/>
          <a:chExt cx="4160761" cy="591161"/>
        </a:xfrm>
      </xdr:grpSpPr>
      <xdr:cxnSp macro="">
        <xdr:nvCxnSpPr>
          <xdr:cNvPr id="18" name="直線矢印コネクタ 17">
            <a:extLst>
              <a:ext uri="{FF2B5EF4-FFF2-40B4-BE49-F238E27FC236}">
                <a16:creationId xmlns:a16="http://schemas.microsoft.com/office/drawing/2014/main" id="{67445D6C-9671-24DD-AFFD-89E1875B27CD}"/>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63366F35-E8CE-A1CC-DABD-8C75A8C50AA2}"/>
              </a:ext>
            </a:extLst>
          </xdr:cNvPr>
          <xdr:cNvSpPr txBox="1"/>
        </xdr:nvSpPr>
        <xdr:spPr>
          <a:xfrm>
            <a:off x="2793997" y="14931375"/>
            <a:ext cx="1056317" cy="59116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a:t>
            </a:r>
            <a:r>
              <a:rPr kumimoji="1" lang="en-US" altLang="ja-JP" sz="1100" b="1"/>
              <a:t>7</a:t>
            </a:r>
            <a:r>
              <a:rPr kumimoji="1" lang="ja-JP" altLang="en-US" sz="1100" b="1"/>
              <a:t>ｍ</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C2" sqref="C2:D2"/>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C2" sqref="C2:D2"/>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171</v>
      </c>
      <c r="D2" s="111"/>
      <c r="E2" s="33" t="s">
        <v>5</v>
      </c>
      <c r="F2" s="35" t="str">
        <f>VLOOKUP($C$2,'R6_制作団体一覧'!A:H,2,FALSE)</f>
        <v>伝統芸能</v>
      </c>
      <c r="G2" s="32" t="s">
        <v>2</v>
      </c>
      <c r="H2" s="36" t="str">
        <f>VLOOKUP($C$2,'R6_制作団体一覧'!A:H,3,FALSE)</f>
        <v>演芸</v>
      </c>
      <c r="I2" s="33" t="s">
        <v>20</v>
      </c>
      <c r="J2" s="35" t="str">
        <f>VLOOKUP($C$2,'R6_制作団体一覧'!A:H,5,FALSE)</f>
        <v>A区分</v>
      </c>
      <c r="K2" s="33" t="s">
        <v>3</v>
      </c>
      <c r="L2" s="35" t="str">
        <f>VLOOKUP($C$2,'R6_制作団体一覧'!A:H,6,FALSE)</f>
        <v>D</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TEAMパフォーマンスラボ</v>
      </c>
      <c r="D3" s="108"/>
      <c r="E3" s="108"/>
      <c r="F3" s="108"/>
      <c r="G3" s="108"/>
      <c r="H3" s="33" t="s">
        <v>4</v>
      </c>
      <c r="I3" s="109" t="str">
        <f>VLOOKUP($C$2,'R6_制作団体一覧'!A:H,7,FALSE)</f>
        <v>株式会社オフィスパフォーマンスラボ</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v>80</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5</v>
      </c>
      <c r="H14" s="62" t="s">
        <v>43</v>
      </c>
      <c r="I14" s="63" t="s">
        <v>45</v>
      </c>
      <c r="J14" s="64">
        <v>3</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t="s">
        <v>583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584</v>
      </c>
      <c r="H16" s="128"/>
      <c r="I16" s="129" t="s">
        <v>49</v>
      </c>
      <c r="J16" s="130"/>
      <c r="K16" s="131" t="s">
        <v>584</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90</v>
      </c>
      <c r="H17" s="62" t="s">
        <v>43</v>
      </c>
      <c r="I17" s="60" t="s">
        <v>46</v>
      </c>
      <c r="J17" s="61">
        <v>1.8</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585</v>
      </c>
      <c r="G18" s="153"/>
      <c r="H18" s="137" t="s">
        <v>55</v>
      </c>
      <c r="I18" s="138"/>
      <c r="J18" s="138"/>
      <c r="K18" s="140" t="s">
        <v>586</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587</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c r="G21" s="141"/>
      <c r="H21" s="142" t="s">
        <v>59</v>
      </c>
      <c r="I21" s="143"/>
      <c r="J21" s="143"/>
      <c r="K21" s="58"/>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4"/>
      <c r="G22" s="165"/>
      <c r="H22" s="55" t="s">
        <v>62</v>
      </c>
      <c r="I22" s="56">
        <v>3</v>
      </c>
      <c r="J22" s="57" t="s">
        <v>63</v>
      </c>
      <c r="K22" s="138"/>
      <c r="L22" s="160"/>
      <c r="M22" s="30"/>
      <c r="N22" s="54"/>
      <c r="O22" s="54"/>
      <c r="P22" s="54"/>
      <c r="Q22" s="54"/>
      <c r="R22" s="54"/>
      <c r="S22" s="54"/>
      <c r="T22" s="54"/>
      <c r="U22" s="54"/>
      <c r="V22" s="54"/>
      <c r="W22" s="54"/>
      <c r="X22" s="54"/>
      <c r="Y22" s="54"/>
      <c r="Z22" s="54"/>
      <c r="AA22" s="54"/>
    </row>
    <row r="23" spans="1:27" ht="25.15" customHeight="1" x14ac:dyDescent="0.15">
      <c r="A23" s="29"/>
      <c r="B23" s="161" t="s">
        <v>65</v>
      </c>
      <c r="C23" s="162"/>
      <c r="D23" s="162"/>
      <c r="E23" s="163"/>
      <c r="F23" s="72" t="s">
        <v>60</v>
      </c>
      <c r="G23" s="73">
        <v>2.5</v>
      </c>
      <c r="H23" s="74" t="s">
        <v>43</v>
      </c>
      <c r="I23" s="75" t="s">
        <v>61</v>
      </c>
      <c r="J23" s="73">
        <v>5</v>
      </c>
      <c r="K23" s="158" t="s">
        <v>43</v>
      </c>
      <c r="L23" s="159"/>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8" t="s">
        <v>116</v>
      </c>
      <c r="C26" s="168"/>
      <c r="D26" s="168"/>
      <c r="E26" s="168"/>
      <c r="F26" s="168"/>
      <c r="G26" s="168"/>
      <c r="H26" s="168"/>
      <c r="I26" s="168"/>
      <c r="J26" s="168"/>
      <c r="K26" s="168"/>
      <c r="L26" s="168"/>
      <c r="M26" s="28"/>
      <c r="N26" s="54"/>
      <c r="O26" s="54"/>
      <c r="P26" s="54"/>
      <c r="Q26" s="54"/>
      <c r="R26" s="54"/>
      <c r="S26" s="54"/>
      <c r="T26" s="54"/>
      <c r="U26" s="54"/>
      <c r="V26" s="54"/>
      <c r="W26" s="54"/>
      <c r="X26" s="54"/>
      <c r="Y26" s="54"/>
      <c r="Z26" s="54"/>
      <c r="AA26" s="54"/>
    </row>
    <row r="27" spans="1:27" ht="18.75" customHeight="1" x14ac:dyDescent="0.15">
      <c r="A27" s="27"/>
      <c r="B27" s="169" t="s">
        <v>114</v>
      </c>
      <c r="C27" s="169"/>
      <c r="D27" s="169"/>
      <c r="E27" s="169"/>
      <c r="F27" s="170" t="s">
        <v>588</v>
      </c>
      <c r="G27" s="170"/>
      <c r="H27" s="170"/>
      <c r="I27" s="170"/>
      <c r="J27" s="170"/>
      <c r="K27" s="170"/>
      <c r="L27" s="170"/>
      <c r="M27" s="27"/>
      <c r="N27" s="54"/>
      <c r="O27" s="54"/>
      <c r="P27" s="54"/>
      <c r="Q27" s="54"/>
      <c r="R27" s="54"/>
      <c r="S27" s="54"/>
      <c r="T27" s="54"/>
      <c r="U27" s="54"/>
      <c r="V27" s="54"/>
      <c r="W27" s="54"/>
      <c r="X27" s="54"/>
      <c r="Y27" s="54"/>
      <c r="Z27" s="54"/>
      <c r="AA27" s="54"/>
    </row>
    <row r="28" spans="1:27" ht="18.75" customHeight="1" x14ac:dyDescent="0.15">
      <c r="A28" s="27"/>
      <c r="B28" s="166" t="s">
        <v>115</v>
      </c>
      <c r="C28" s="166"/>
      <c r="D28" s="166"/>
      <c r="E28" s="166"/>
      <c r="F28" s="167"/>
      <c r="G28" s="167"/>
      <c r="H28" s="167"/>
      <c r="I28" s="167"/>
      <c r="J28" s="167"/>
      <c r="K28" s="167"/>
      <c r="L28" s="167"/>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t="s">
        <v>589</v>
      </c>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5" t="s">
        <v>590</v>
      </c>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5"/>
      <c r="C34" s="155"/>
      <c r="D34" s="155"/>
      <c r="E34" s="155"/>
      <c r="F34" s="155"/>
      <c r="G34" s="155"/>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5"/>
      <c r="C35" s="155"/>
      <c r="D35" s="155"/>
      <c r="E35" s="155"/>
      <c r="F35" s="155"/>
      <c r="G35" s="155"/>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5"/>
      <c r="C36" s="155"/>
      <c r="D36" s="155"/>
      <c r="E36" s="155"/>
      <c r="F36" s="155"/>
      <c r="G36" s="155"/>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5"/>
      <c r="C37" s="155"/>
      <c r="D37" s="155"/>
      <c r="E37" s="155"/>
      <c r="F37" s="155"/>
      <c r="G37" s="155"/>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5"/>
      <c r="C38" s="155"/>
      <c r="D38" s="155"/>
      <c r="E38" s="155"/>
      <c r="F38" s="155"/>
      <c r="G38" s="155"/>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5"/>
      <c r="C39" s="155"/>
      <c r="D39" s="155"/>
      <c r="E39" s="155"/>
      <c r="F39" s="155"/>
      <c r="G39" s="155"/>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5"/>
      <c r="C40" s="155"/>
      <c r="D40" s="155"/>
      <c r="E40" s="155"/>
      <c r="F40" s="155"/>
      <c r="G40" s="155"/>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5"/>
      <c r="C41" s="155"/>
      <c r="D41" s="155"/>
      <c r="E41" s="155"/>
      <c r="F41" s="155"/>
      <c r="G41" s="155"/>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90</v>
      </c>
      <c r="H50" s="106"/>
      <c r="I50" s="26" t="s">
        <v>7</v>
      </c>
      <c r="J50" s="105">
        <f>J17</f>
        <v>1.8</v>
      </c>
      <c r="K50" s="106"/>
      <c r="L50" s="25"/>
      <c r="M50" s="25"/>
      <c r="N50" s="39"/>
      <c r="X50" s="39"/>
      <c r="Y50" s="39"/>
      <c r="Z50" s="39"/>
    </row>
    <row r="51" spans="1:26" ht="16.899999999999999" customHeight="1" x14ac:dyDescent="0.15">
      <c r="A51" s="25"/>
      <c r="B51" s="103" t="s">
        <v>8</v>
      </c>
      <c r="C51" s="103"/>
      <c r="D51" s="103"/>
      <c r="E51" s="103"/>
      <c r="F51" s="103"/>
      <c r="G51" s="101">
        <f>F21</f>
        <v>0</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C2" sqref="C2: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D058</v>
      </c>
      <c r="B2" s="83" t="str">
        <f>①ヒアリングシートについて!F2</f>
        <v>伝統芸能</v>
      </c>
      <c r="C2" s="83" t="str">
        <f>①ヒアリングシートについて!H2</f>
        <v>演芸</v>
      </c>
      <c r="D2" s="83" t="str">
        <f>①ヒアリングシートについて!J2</f>
        <v>A区分</v>
      </c>
      <c r="E2" s="83" t="str">
        <f>①ヒアリングシートについて!L2</f>
        <v>D</v>
      </c>
      <c r="F2" s="83" t="str">
        <f>①ヒアリングシートについて!C3</f>
        <v>TEAMパフォーマンスラボ</v>
      </c>
      <c r="G2" s="83" t="str">
        <f>①ヒアリングシートについて!I3</f>
        <v>株式会社オフィスパフォーマンスラボ</v>
      </c>
      <c r="H2" s="83" t="str">
        <f>①ヒアリングシートについて!F13</f>
        <v>制限なし</v>
      </c>
      <c r="I2" s="83">
        <f>①ヒアリングシートについて!K13</f>
        <v>80</v>
      </c>
      <c r="J2" s="83">
        <f>①ヒアリングシートについて!G14</f>
        <v>5</v>
      </c>
      <c r="K2" s="83">
        <f>①ヒアリングシートについて!J14</f>
        <v>3</v>
      </c>
      <c r="L2" s="83" t="str">
        <f>①ヒアリングシートについて!G15</f>
        <v>指定なし</v>
      </c>
      <c r="M2" s="83" t="str">
        <f>①ヒアリングシートについて!G16</f>
        <v>可</v>
      </c>
      <c r="N2" s="83" t="str">
        <f>①ヒアリングシートについて!K16</f>
        <v>可</v>
      </c>
      <c r="O2" s="83">
        <f>①ヒアリングシートについて!G17</f>
        <v>90</v>
      </c>
      <c r="P2" s="83">
        <f>①ヒアリングシートについて!J17</f>
        <v>1.8</v>
      </c>
      <c r="Q2" s="83" t="str">
        <f>①ヒアリングシートについて!F18</f>
        <v>5割程度必要</v>
      </c>
      <c r="R2" s="83" t="str">
        <f>①ヒアリングシートについて!K18</f>
        <v>有無さえ分ればよい</v>
      </c>
      <c r="S2" s="83" t="str">
        <f>①ヒアリングシートについて!F19</f>
        <v>使わない</v>
      </c>
      <c r="T2" s="83">
        <f>①ヒアリングシートについて!K19</f>
        <v>0</v>
      </c>
      <c r="U2" s="83">
        <f>①ヒアリングシートについて!K20</f>
        <v>0</v>
      </c>
      <c r="V2" s="83">
        <f>①ヒアリングシートについて!F21</f>
        <v>0</v>
      </c>
      <c r="W2" s="83">
        <f>①ヒアリングシートについて!K21</f>
        <v>0</v>
      </c>
      <c r="X2" s="83">
        <f>①ヒアリングシートについて!F22</f>
        <v>0</v>
      </c>
      <c r="Y2" s="83">
        <f>①ヒアリングシートについて!I22</f>
        <v>3</v>
      </c>
      <c r="Z2" s="83">
        <f>①ヒアリングシートについて!G23</f>
        <v>2.5</v>
      </c>
      <c r="AA2" s="83">
        <f>①ヒアリングシートについて!J23</f>
        <v>5</v>
      </c>
      <c r="AB2" s="83" t="str">
        <f>①ヒアリングシートについて!F27</f>
        <v>要</v>
      </c>
      <c r="AC2" s="83">
        <f>①ヒアリングシートについて!F28</f>
        <v>0</v>
      </c>
      <c r="AD2" s="83" t="str">
        <f>①ヒアリングシートについて!B32</f>
        <v>ピアノがステージ上にある場合は舞台袖にできるだけ寄せます</v>
      </c>
      <c r="AE2" s="83" t="str">
        <f>①ヒアリングシートについて!B33</f>
        <v>ハイエース2台、乗用車1台</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2023-11-09T09:18:48Z</dcterms:modified>
</cp:coreProperties>
</file>