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1" i="3" l="1"/>
  <c r="H2" i="3"/>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I3" i="3"/>
  <c r="G2" i="15"/>
  <c r="C3" i="3"/>
  <c r="F2" i="15"/>
  <c r="L2" i="3"/>
  <c r="E2" i="15"/>
  <c r="C2" i="15"/>
  <c r="J2" i="3"/>
  <c r="D2" i="15"/>
</calcChain>
</file>

<file path=xl/sharedStrings.xml><?xml version="1.0" encoding="utf-8"?>
<sst xmlns="http://schemas.openxmlformats.org/spreadsheetml/2006/main" count="1350" uniqueCount="594">
  <si>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</si>
  <si>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</si>
  <si>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</si>
  <si>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</si>
  <si>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</si>
  <si>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</si>
  <si>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</si>
  <si>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</si>
  <si>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</si>
  <si>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</si>
  <si>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</si>
  <si>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</si>
  <si>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</si>
  <si>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</si>
  <si>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</si>
  <si>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</si>
  <si>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</si>
  <si>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</si>
  <si>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</si>
  <si>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</si>
  <si>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</si>
  <si>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</si>
  <si>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</si>
  <si>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</si>
  <si>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</si>
  <si>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</si>
  <si>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</si>
  <si>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</si>
  <si>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</si>
  <si>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</si>
  <si>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</si>
  <si>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</si>
  <si>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</si>
  <si>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</si>
  <si>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</si>
  <si>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</si>
  <si>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</si>
  <si>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</si>
  <si>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</si>
  <si>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</si>
  <si>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</si>
  <si>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</si>
  <si>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</si>
  <si>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</si>
  <si>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</si>
  <si>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</si>
  <si>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</si>
  <si>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</si>
  <si>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</si>
  <si>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</si>
  <si>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</si>
  <si>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</si>
  <si>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</si>
  <si>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</si>
  <si>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</si>
  <si>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</si>
  <si>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</si>
  <si>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</si>
  <si>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</si>
  <si>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</si>
  <si>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</si>
  <si>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</si>
  <si>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</si>
  <si>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</si>
  <si>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</si>
  <si>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</si>
  <si>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</si>
  <si>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</si>
  <si>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</si>
  <si>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</si>
  <si>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</si>
  <si>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</si>
  <si>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</si>
  <si>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</si>
  <si>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</si>
  <si>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</si>
  <si>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</si>
  <si>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</si>
  <si>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</si>
  <si>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</si>
  <si>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</si>
  <si>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</si>
  <si>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</si>
  <si>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</si>
  <si>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</si>
  <si>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</si>
  <si>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</si>
  <si>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</si>
  <si>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</si>
  <si>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</si>
  <si>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</si>
  <si>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</si>
  <si>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</si>
  <si>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</si>
  <si>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</si>
  <si>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</si>
  <si>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</si>
  <si>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</si>
  <si>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</si>
  <si>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</si>
  <si>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</si>
  <si>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</si>
  <si>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</si>
  <si>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</si>
  <si>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</si>
  <si>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</si>
  <si>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</si>
  <si>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</si>
  <si>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</si>
  <si>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</si>
  <si>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</si>
  <si>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</si>
  <si>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</si>
  <si>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</si>
  <si>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</si>
  <si>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</si>
  <si>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</si>
  <si>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</si>
  <si>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</si>
  <si>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</si>
  <si>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</si>
  <si>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</si>
  <si>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</si>
  <si>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</si>
  <si>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</si>
  <si>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</si>
  <si>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</si>
  <si>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</si>
  <si>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</si>
  <si>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</si>
  <si>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</si>
  <si>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</si>
  <si>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</si>
  <si>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</si>
  <si>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</si>
  <si>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</si>
  <si>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</si>
  <si>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</si>
  <si>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</si>
  <si>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</si>
  <si>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</si>
  <si>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</si>
  <si>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</si>
  <si>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</si>
  <si>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</si>
  <si>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</si>
  <si>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</si>
  <si>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</si>
  <si>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</si>
  <si>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</si>
  <si>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</si>
  <si>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</si>
  <si>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</si>
  <si>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</si>
  <si>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</si>
  <si>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</si>
  <si>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</si>
  <si>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</si>
  <si>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</si>
  <si>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</si>
  <si>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</si>
  <si>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</si>
  <si>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</si>
  <si>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</si>
  <si>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</si>
  <si>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</si>
  <si>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</si>
  <si>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</si>
  <si>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</si>
  <si>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</si>
  <si>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</si>
  <si>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</si>
  <si>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</si>
  <si>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</si>
  <si>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</si>
  <si>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</si>
  <si>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</si>
  <si>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</si>
  <si>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</si>
  <si>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</si>
  <si>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</si>
  <si>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</si>
  <si>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</si>
  <si>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</si>
  <si>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</si>
  <si>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</si>
  <si>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</si>
  <si>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</si>
  <si>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</si>
  <si>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</si>
  <si>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</si>
  <si>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</si>
  <si>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</si>
  <si>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</si>
  <si>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</si>
  <si>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</si>
  <si>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</si>
  <si>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</si>
  <si>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</si>
  <si>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</si>
  <si>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</si>
  <si>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</si>
  <si>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</si>
  <si>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</si>
  <si>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</si>
  <si>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</si>
  <si>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</si>
  <si>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</si>
  <si>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</si>
  <si>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</si>
  <si>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</si>
  <si>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</si>
  <si>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</si>
  <si>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</si>
  <si>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</si>
  <si>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</si>
  <si>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</si>
  <si>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</si>
  <si>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</si>
  <si>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</si>
  <si>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</si>
  <si>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</si>
  <si>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</si>
  <si>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</si>
  <si>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</si>
  <si>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</si>
  <si>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</si>
  <si>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</si>
  <si>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</si>
  <si>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</si>
  <si>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</si>
  <si>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</si>
  <si>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</si>
  <si>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</si>
  <si>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</si>
  <si>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</si>
  <si>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</si>
  <si>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</si>
  <si>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</si>
  <si>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</si>
  <si>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</si>
  <si>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</si>
  <si>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</si>
  <si>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</si>
  <si>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</si>
  <si>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</si>
  <si>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</si>
  <si>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</si>
  <si>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</si>
  <si>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</si>
  <si>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</si>
  <si>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</si>
  <si>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</si>
  <si>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</si>
  <si>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</si>
  <si>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</si>
  <si>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</si>
  <si>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</si>
  <si>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</si>
  <si>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</si>
  <si>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</si>
  <si>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</si>
  <si>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</si>
  <si>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</si>
  <si>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</si>
  <si>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</si>
  <si>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</si>
  <si>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</si>
  <si>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</si>
  <si>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</si>
  <si>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</si>
  <si>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</si>
  <si>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</si>
  <si>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</si>
  <si>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</si>
  <si>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</si>
  <si>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</si>
  <si>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</si>
  <si>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</si>
  <si>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</si>
  <si>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</si>
  <si>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</si>
  <si>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</si>
  <si>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</si>
  <si>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</si>
  <si>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</si>
  <si>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</si>
  <si>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</si>
  <si>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</si>
  <si>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</si>
  <si>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</si>
  <si>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</si>
  <si>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</si>
  <si>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</si>
  <si>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</si>
  <si>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</si>
  <si>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</si>
  <si>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</si>
  <si>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</si>
  <si>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</si>
  <si>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</si>
  <si>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</si>
  <si>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</si>
  <si>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</si>
  <si>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</si>
  <si>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</si>
  <si>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</si>
  <si>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</si>
  <si>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</si>
  <si>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</si>
  <si>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</si>
  <si>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</si>
  <si>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</si>
  <si>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</si>
  <si>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</si>
  <si>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</si>
  <si>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</si>
  <si>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</si>
  <si>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</si>
  <si>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</si>
  <si>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</si>
  <si>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</si>
  <si>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</si>
  <si>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</si>
  <si>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</si>
  <si>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</si>
  <si>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</si>
  <si>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</si>
  <si>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</si>
  <si>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</si>
  <si>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</si>
  <si>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</si>
  <si>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</si>
  <si>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</si>
  <si>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</si>
  <si>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</si>
  <si>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</si>
  <si>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</si>
  <si>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</si>
  <si>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</si>
  <si>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</si>
  <si>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</si>
  <si>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</si>
  <si>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</si>
  <si>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</si>
  <si>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</si>
  <si>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</si>
  <si>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</si>
  <si>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</si>
  <si>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</si>
  <si>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</si>
  <si>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</si>
  <si>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</si>
  <si>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</si>
  <si>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</si>
  <si>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</si>
  <si>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</si>
  <si>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</si>
  <si>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</si>
  <si>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</si>
  <si>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</si>
  <si>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</si>
  <si>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</si>
  <si>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</si>
  <si>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</si>
  <si>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</si>
  <si>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</si>
  <si>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</si>
  <si>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</si>
  <si>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</si>
  <si>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</si>
  <si>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</si>
  <si>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</si>
  <si>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</si>
  <si>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</si>
  <si>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</si>
  <si>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</si>
  <si>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</si>
  <si>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</si>
  <si>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</si>
  <si>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</si>
  <si>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</si>
  <si>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</si>
  <si>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</si>
  <si>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</si>
  <si>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</si>
  <si>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</si>
  <si>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</si>
  <si>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</si>
  <si>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</si>
  <si>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</si>
  <si>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</si>
  <si>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</si>
  <si>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</si>
  <si>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</si>
  <si>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</si>
  <si>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</si>
  <si>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</si>
  <si>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</si>
  <si>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</si>
  <si>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</si>
  <si>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</si>
  <si>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</si>
  <si>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</si>
  <si>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</si>
  <si>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</si>
  <si>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</si>
  <si>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</si>
  <si>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</si>
  <si>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</si>
  <si>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</si>
  <si>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</si>
  <si>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</si>
  <si>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</si>
  <si>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</si>
  <si>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</si>
  <si>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</si>
  <si>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</si>
  <si>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</si>
  <si>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</si>
  <si>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</si>
  <si>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</si>
  <si>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</si>
  <si>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</si>
  <si>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</si>
  <si>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</si>
  <si>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</si>
  <si>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</si>
  <si>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</si>
  <si>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</si>
  <si>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</si>
  <si>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</si>
  <si>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</si>
  <si>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</si>
  <si>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</si>
  <si>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</si>
  <si>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</si>
  <si>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</si>
  <si>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</si>
  <si>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</si>
  <si>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</si>
  <si>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</si>
  <si>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</si>
  <si>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</si>
  <si>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</si>
  <si>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</si>
  <si>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</si>
  <si>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</si>
  <si>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</si>
  <si>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</si>
  <si>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</si>
  <si>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</si>
  <si>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</si>
  <si>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</si>
  <si>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</si>
  <si>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</si>
  <si>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</si>
  <si>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</si>
  <si>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</si>
  <si>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</si>
  <si>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</si>
  <si>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</si>
  <si>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</si>
  <si>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</si>
  <si>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</si>
  <si>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</si>
  <si>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</si>
  <si>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</si>
  <si>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</si>
  <si>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</si>
  <si>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</si>
  <si>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</si>
  <si>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</si>
  <si>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</si>
  <si>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</si>
  <si>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</si>
  <si>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</si>
  <si>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</si>
  <si>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</si>
  <si>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</si>
  <si>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</si>
  <si>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</si>
  <si>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</si>
  <si>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</si>
  <si>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</si>
  <si>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</si>
  <si>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</si>
  <si>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</si>
  <si>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</si>
  <si>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</si>
  <si>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</si>
  <si>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</si>
  <si>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</si>
  <si>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</si>
  <si>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</si>
  <si>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</si>
  <si>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</si>
  <si>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</si>
  <si>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</si>
  <si>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</si>
  <si>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</si>
  <si>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</si>
  <si>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</si>
  <si>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</si>
  <si>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</si>
  <si>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</si>
  <si>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</si>
  <si>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</si>
  <si>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</si>
  <si>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</si>
  <si>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</si>
  <si>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</si>
  <si>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</si>
  <si>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</si>
  <si>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</si>
  <si>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</si>
  <si>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</si>
  <si>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</si>
  <si>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</si>
  <si>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</si>
  <si>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</si>
  <si>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</si>
  <si>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</si>
  <si>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</si>
  <si>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</si>
  <si>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</si>
  <si>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</si>
  <si>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</si>
  <si>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</si>
  <si>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</si>
  <si>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</si>
  <si>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</si>
  <si>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</si>
  <si>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</si>
  <si>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</si>
  <si>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</si>
  <si>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</si>
  <si>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</si>
  <si>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</si>
  <si>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</si>
  <si>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</si>
  <si>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</si>
  <si>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</si>
  <si>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</si>
  <si>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</si>
  <si>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</si>
  <si>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</si>
  <si>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</si>
  <si>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</si>
  <si>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</si>
  <si>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</si>
  <si>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</si>
  <si>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</si>
  <si>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</si>
  <si>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</si>
  <si>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</si>
  <si>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</si>
  <si>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</si>
  <si>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</si>
  <si>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</si>
  <si>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</si>
  <si>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</si>
  <si>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</si>
  <si>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</si>
  <si>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</si>
  <si>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</si>
  <si>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</si>
  <si>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</si>
  <si>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</si>
  <si>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</si>
  <si>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</si>
  <si>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</si>
  <si>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</si>
  <si>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</si>
  <si>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</si>
  <si>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</si>
  <si>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</si>
  <si>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</si>
  <si>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</si>
  <si>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</si>
  <si>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</si>
  <si>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</si>
  <si>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</si>
  <si>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指定なし</t>
    <rPh sb="0" eb="2">
      <t>シテイ</t>
    </rPh>
    <phoneticPr fontId="1"/>
  </si>
  <si>
    <t>条件が合えば可</t>
  </si>
  <si>
    <t>不要</t>
  </si>
  <si>
    <t>なし</t>
  </si>
  <si>
    <t>使わない</t>
  </si>
  <si>
    <t>応相談</t>
  </si>
  <si>
    <t>ハイエース</t>
  </si>
  <si>
    <t>要</t>
  </si>
  <si>
    <t>2M</t>
    <phoneticPr fontId="1"/>
  </si>
  <si>
    <t>なくても良い</t>
  </si>
  <si>
    <t>搬入車以外に出演者の大型バスにて来校のため校内に駐車の可否を確認したい。</t>
    <rPh sb="0" eb="2">
      <t>ハンニュウ</t>
    </rPh>
    <rPh sb="2" eb="3">
      <t>シャ</t>
    </rPh>
    <rPh sb="3" eb="5">
      <t>イガイ</t>
    </rPh>
    <rPh sb="6" eb="9">
      <t>シュツエンシャ</t>
    </rPh>
    <rPh sb="10" eb="12">
      <t>オオガタ</t>
    </rPh>
    <rPh sb="16" eb="17">
      <t>コ</t>
    </rPh>
    <rPh sb="17" eb="18">
      <t>コウ</t>
    </rPh>
    <rPh sb="21" eb="23">
      <t>コウナイ</t>
    </rPh>
    <rPh sb="24" eb="26">
      <t>チュウシャ</t>
    </rPh>
    <rPh sb="27" eb="29">
      <t>カヒ</t>
    </rPh>
    <rPh sb="30" eb="32">
      <t>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</si>
</sst>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0" borderId="5" xfId="0" applyFont="1" applyBorder="1" applyAlignment="1">
      <alignment horizontal="left"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6</xdr:col>
      <xdr:colOff>413350</xdr:colOff>
      <xdr:row>70</xdr:row>
      <xdr:rowOff>120955</xdr:rowOff>
    </xdr:from>
    <xdr:to>
      <xdr:col>10</xdr:col>
      <xdr:colOff>287548</xdr:colOff>
      <xdr:row>79</xdr:row>
      <xdr:rowOff>96764</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3836958" y="18335271"/>
          <a:ext cx="2659812"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512193</xdr:colOff>
      <xdr:row>66</xdr:row>
      <xdr:rowOff>119717</xdr:rowOff>
    </xdr:from>
    <xdr:to>
      <xdr:col>11</xdr:col>
      <xdr:colOff>548137</xdr:colOff>
      <xdr:row>67</xdr:row>
      <xdr:rowOff>152816</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772783" y="17363561"/>
          <a:ext cx="6631557"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約　１７　ｍ</a:t>
            </a:r>
          </a:p>
        </xdr:txBody>
      </xdr:sp>
    </xdr:grpSp>
    <xdr:clientData/>
  </xdr:twoCellAnchor>
  <xdr:twoCellAnchor>
    <xdr:from>
      <xdr:col>3</xdr:col>
      <xdr:colOff>288472</xdr:colOff>
      <xdr:row>79</xdr:row>
      <xdr:rowOff>231893</xdr:rowOff>
    </xdr:from>
    <xdr:to>
      <xdr:col>10</xdr:col>
      <xdr:colOff>285750</xdr:colOff>
      <xdr:row>93</xdr:row>
      <xdr:rowOff>377748</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91420" y="20629770"/>
          <a:ext cx="4903552" cy="354250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607382</xdr:colOff>
      <xdr:row>71</xdr:row>
      <xdr:rowOff>46042</xdr:rowOff>
    </xdr:from>
    <xdr:to>
      <xdr:col>6</xdr:col>
      <xdr:colOff>377406</xdr:colOff>
      <xdr:row>79</xdr:row>
      <xdr:rowOff>44931</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rot="5400000">
          <a:off x="1364577" y="18006371"/>
          <a:ext cx="1939832" cy="293304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xdr:col>
      <xdr:colOff>662910</xdr:colOff>
      <xdr:row>67</xdr:row>
      <xdr:rowOff>82797</xdr:rowOff>
    </xdr:from>
    <xdr:to>
      <xdr:col>11</xdr:col>
      <xdr:colOff>503207</xdr:colOff>
      <xdr:row>70</xdr:row>
      <xdr:rowOff>107830</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923500" y="17569259"/>
          <a:ext cx="6435910" cy="75288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14</xdr:col>
      <xdr:colOff>510815</xdr:colOff>
      <xdr:row>69</xdr:row>
      <xdr:rowOff>8469</xdr:rowOff>
    </xdr:from>
    <xdr:to>
      <xdr:col>16</xdr:col>
      <xdr:colOff>146737</xdr:colOff>
      <xdr:row>77</xdr:row>
      <xdr:rowOff>93134</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8957513" y="17980167"/>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432255</xdr:colOff>
      <xdr:row>70</xdr:row>
      <xdr:rowOff>135107</xdr:rowOff>
    </xdr:from>
    <xdr:to>
      <xdr:col>10</xdr:col>
      <xdr:colOff>287547</xdr:colOff>
      <xdr:row>71</xdr:row>
      <xdr:rowOff>125886</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3855863" y="18349423"/>
          <a:ext cx="2640906" cy="233397"/>
          <a:chOff x="1076477" y="14975857"/>
          <a:chExt cx="4160761" cy="260605"/>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75857"/>
            <a:ext cx="836384" cy="26060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6</a:t>
            </a:r>
            <a:r>
              <a:rPr kumimoji="1" lang="ja-JP" altLang="en-US" sz="1400" b="1"/>
              <a:t>　　ｍ</a:t>
            </a:r>
          </a:p>
        </xdr:txBody>
      </xdr:sp>
    </xdr:grpSp>
    <xdr:clientData/>
  </xdr:twoCellAnchor>
  <xdr:twoCellAnchor>
    <xdr:from>
      <xdr:col>10</xdr:col>
      <xdr:colOff>287546</xdr:colOff>
      <xdr:row>69</xdr:row>
      <xdr:rowOff>12481</xdr:rowOff>
    </xdr:from>
    <xdr:to>
      <xdr:col>11</xdr:col>
      <xdr:colOff>539151</xdr:colOff>
      <xdr:row>70</xdr:row>
      <xdr:rowOff>236657</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6496768" y="17984179"/>
          <a:ext cx="898586" cy="466794"/>
          <a:chOff x="1076477" y="14802485"/>
          <a:chExt cx="4160761" cy="553243"/>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2335657" y="14802485"/>
            <a:ext cx="1916140" cy="5532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3</a:t>
            </a: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566108</xdr:colOff>
      <xdr:row>64</xdr:row>
      <xdr:rowOff>35944</xdr:rowOff>
    </xdr:from>
    <xdr:to>
      <xdr:col>11</xdr:col>
      <xdr:colOff>521179</xdr:colOff>
      <xdr:row>66</xdr:row>
      <xdr:rowOff>49697</xdr:rowOff>
    </xdr:to>
    <xdr:sp macro="" textlink="">
      <xdr:nvSpPr>
        <xdr:cNvPr id="4" name="テキスト ボックス 3">
          <a:extLst>
            <a:ext uri="{FF2B5EF4-FFF2-40B4-BE49-F238E27FC236}">
              <a16:creationId xmlns:a16="http://schemas.microsoft.com/office/drawing/2014/main" id="{01A04975-85EA-418B-A45C-01FF7E8EB5A9}"/>
            </a:ext>
          </a:extLst>
        </xdr:cNvPr>
        <xdr:cNvSpPr txBox="1"/>
      </xdr:nvSpPr>
      <xdr:spPr>
        <a:xfrm>
          <a:off x="826698" y="16794552"/>
          <a:ext cx="6550684" cy="49898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413349</xdr:colOff>
      <xdr:row>64</xdr:row>
      <xdr:rowOff>35944</xdr:rowOff>
    </xdr:from>
    <xdr:to>
      <xdr:col>11</xdr:col>
      <xdr:colOff>498565</xdr:colOff>
      <xdr:row>66</xdr:row>
      <xdr:rowOff>44929</xdr:rowOff>
    </xdr:to>
    <xdr:grpSp>
      <xdr:nvGrpSpPr>
        <xdr:cNvPr id="5" name="グループ化 4">
          <a:extLst>
            <a:ext uri="{FF2B5EF4-FFF2-40B4-BE49-F238E27FC236}">
              <a16:creationId xmlns:a16="http://schemas.microsoft.com/office/drawing/2014/main" id="{0DB795CB-3039-4CCC-A4F9-C4CB54688F90}"/>
            </a:ext>
          </a:extLst>
        </xdr:cNvPr>
        <xdr:cNvGrpSpPr/>
      </xdr:nvGrpSpPr>
      <xdr:grpSpPr>
        <a:xfrm>
          <a:off x="6622571" y="16794552"/>
          <a:ext cx="732197" cy="494221"/>
          <a:chOff x="5305281" y="13014477"/>
          <a:chExt cx="677334" cy="1439333"/>
        </a:xfrm>
      </xdr:grpSpPr>
      <xdr:cxnSp macro="">
        <xdr:nvCxnSpPr>
          <xdr:cNvPr id="8" name="直線矢印コネクタ 7">
            <a:extLst>
              <a:ext uri="{FF2B5EF4-FFF2-40B4-BE49-F238E27FC236}">
                <a16:creationId xmlns:a16="http://schemas.microsoft.com/office/drawing/2014/main" id="{D821ECBC-D82C-ED01-D607-9FAD79D17D62}"/>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3B6B2D57-4944-E6D9-CB19-514A909EBF00}"/>
              </a:ext>
            </a:extLst>
          </xdr:cNvPr>
          <xdr:cNvSpPr txBox="1"/>
        </xdr:nvSpPr>
        <xdr:spPr>
          <a:xfrm>
            <a:off x="5305281" y="13573393"/>
            <a:ext cx="677334" cy="487873"/>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2.5</a:t>
            </a:r>
            <a:r>
              <a:rPr kumimoji="1" lang="ja-JP" altLang="en-US" sz="1400" b="1"/>
              <a:t>ｍ</a:t>
            </a:r>
          </a:p>
        </xdr:txBody>
      </xdr:sp>
    </xdr:grpSp>
    <xdr:clientData/>
  </xdr:twoCellAnchor>
  <xdr:twoCellAnchor>
    <xdr:from>
      <xdr:col>1</xdr:col>
      <xdr:colOff>627130</xdr:colOff>
      <xdr:row>67</xdr:row>
      <xdr:rowOff>183468</xdr:rowOff>
    </xdr:from>
    <xdr:to>
      <xdr:col>3</xdr:col>
      <xdr:colOff>316969</xdr:colOff>
      <xdr:row>70</xdr:row>
      <xdr:rowOff>80874</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887720" y="17669930"/>
          <a:ext cx="732197" cy="625260"/>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2.5</a:t>
            </a:r>
            <a:r>
              <a:rPr kumimoji="1" lang="ja-JP" altLang="en-US" sz="1400" b="1"/>
              <a:t>　　ｍ</a:t>
            </a:r>
          </a:p>
        </xdr:txBody>
      </xdr:sp>
    </xdr:grpSp>
    <xdr:clientData/>
  </xdr:twoCellAnchor>
  <xdr:twoCellAnchor>
    <xdr:from>
      <xdr:col>9</xdr:col>
      <xdr:colOff>405353</xdr:colOff>
      <xdr:row>67</xdr:row>
      <xdr:rowOff>143774</xdr:rowOff>
    </xdr:from>
    <xdr:to>
      <xdr:col>10</xdr:col>
      <xdr:colOff>400162</xdr:colOff>
      <xdr:row>79</xdr:row>
      <xdr:rowOff>82242</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877735" y="17630236"/>
          <a:ext cx="731649" cy="2849883"/>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9</a:t>
            </a:r>
            <a:r>
              <a:rPr kumimoji="1" lang="ja-JP" altLang="en-US" sz="1100" b="1"/>
              <a:t>ｍ</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E7" sqref="E7:K7"/>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33" sqref="B33:G33"/>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1" t="s">
        <v>110</v>
      </c>
      <c r="C1" s="151"/>
      <c r="D1" s="151"/>
      <c r="E1" s="151"/>
      <c r="F1" s="151"/>
      <c r="G1" s="151"/>
      <c r="H1" s="151"/>
      <c r="I1" s="151"/>
      <c r="J1" s="151"/>
      <c r="K1" s="151"/>
      <c r="L1" s="151"/>
      <c r="M1" s="31"/>
      <c r="N1" s="54"/>
      <c r="O1" s="54"/>
      <c r="P1" s="54"/>
      <c r="Q1" s="54"/>
      <c r="R1" s="54"/>
      <c r="S1" s="54"/>
      <c r="T1" s="54"/>
      <c r="U1" s="54"/>
      <c r="V1" s="54"/>
      <c r="W1" s="54"/>
      <c r="X1" s="54"/>
      <c r="Y1" s="54"/>
      <c r="Z1" s="54"/>
    </row>
    <row r="2" spans="1:27" ht="19.899999999999999" customHeight="1" x14ac:dyDescent="0.15">
      <c r="A2" s="34"/>
      <c r="B2" s="32" t="s">
        <v>0</v>
      </c>
      <c r="C2" s="154" t="s">
        <v>169</v>
      </c>
      <c r="D2" s="155"/>
      <c r="E2" s="33" t="s">
        <v>5</v>
      </c>
      <c r="F2" s="35" t="str">
        <f>VLOOKUP($C$2,'R6_制作団体一覧'!A:H,2,FALSE)</f>
        <v>伝統芸能</v>
      </c>
      <c r="G2" s="32" t="s">
        <v>2</v>
      </c>
      <c r="H2" s="36" t="str">
        <f>VLOOKUP($C$2,'R6_制作団体一覧'!A:H,3,FALSE)</f>
        <v>歌舞伎・能楽</v>
      </c>
      <c r="I2" s="33" t="s">
        <v>20</v>
      </c>
      <c r="J2" s="35" t="str">
        <f>VLOOKUP($C$2,'R6_制作団体一覧'!A:H,5,FALSE)</f>
        <v>A区分</v>
      </c>
      <c r="K2" s="33" t="s">
        <v>3</v>
      </c>
      <c r="L2" s="35" t="str">
        <f>VLOOKUP($C$2,'R6_制作団体一覧'!A:H,6,FALSE)</f>
        <v>D</v>
      </c>
      <c r="M2" s="34"/>
      <c r="N2" s="54"/>
      <c r="O2" s="54"/>
      <c r="P2" s="54"/>
      <c r="Q2" s="54"/>
      <c r="R2" s="54"/>
      <c r="S2" s="54"/>
      <c r="T2" s="54"/>
      <c r="U2" s="54"/>
      <c r="V2" s="54"/>
      <c r="W2" s="54"/>
      <c r="X2" s="54"/>
      <c r="Y2" s="54"/>
      <c r="Z2" s="54"/>
      <c r="AA2" s="54"/>
    </row>
    <row r="3" spans="1:27" ht="19.899999999999999" customHeight="1" x14ac:dyDescent="0.15">
      <c r="A3" s="34"/>
      <c r="B3" s="33" t="s">
        <v>1</v>
      </c>
      <c r="C3" s="152" t="str">
        <f>VLOOKUP($C$2,'R6_制作団体一覧'!A:H,8,FALSE)</f>
        <v>公益財団法人梅若研能会</v>
      </c>
      <c r="D3" s="152"/>
      <c r="E3" s="152"/>
      <c r="F3" s="152"/>
      <c r="G3" s="152"/>
      <c r="H3" s="33" t="s">
        <v>4</v>
      </c>
      <c r="I3" s="153" t="str">
        <f>VLOOKUP($C$2,'R6_制作団体一覧'!A:H,7,FALSE)</f>
        <v>公益財団法人梅若研能会</v>
      </c>
      <c r="J3" s="153"/>
      <c r="K3" s="153"/>
      <c r="L3" s="153"/>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6" t="s">
        <v>578</v>
      </c>
      <c r="C6" s="156"/>
      <c r="D6" s="156"/>
      <c r="E6" s="156"/>
      <c r="F6" s="156"/>
      <c r="G6" s="156"/>
      <c r="H6" s="156"/>
      <c r="I6" s="156"/>
      <c r="J6" s="156"/>
      <c r="K6" s="156"/>
      <c r="L6" s="156"/>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8" t="s">
        <v>41</v>
      </c>
      <c r="C13" s="129"/>
      <c r="D13" s="129"/>
      <c r="E13" s="129"/>
      <c r="F13" s="158" t="s">
        <v>582</v>
      </c>
      <c r="G13" s="159"/>
      <c r="H13" s="124" t="s">
        <v>51</v>
      </c>
      <c r="I13" s="125"/>
      <c r="J13" s="125"/>
      <c r="K13" s="58">
        <v>12</v>
      </c>
      <c r="L13" s="59" t="s">
        <v>52</v>
      </c>
      <c r="M13" s="46"/>
      <c r="N13" s="54"/>
      <c r="O13" s="54"/>
      <c r="P13" s="54"/>
      <c r="Q13" s="54"/>
      <c r="R13" s="54"/>
      <c r="S13" s="54"/>
      <c r="T13" s="54"/>
      <c r="U13" s="54"/>
      <c r="V13" s="54"/>
      <c r="W13" s="54"/>
      <c r="X13" s="54"/>
      <c r="Y13" s="54"/>
      <c r="Z13" s="54"/>
      <c r="AA13" s="54"/>
    </row>
    <row r="14" spans="1:27" ht="20.25" customHeight="1" x14ac:dyDescent="0.15">
      <c r="A14" s="46"/>
      <c r="B14" s="160" t="s">
        <v>42</v>
      </c>
      <c r="C14" s="161"/>
      <c r="D14" s="161"/>
      <c r="E14" s="162"/>
      <c r="F14" s="60" t="s">
        <v>44</v>
      </c>
      <c r="G14" s="61">
        <v>17</v>
      </c>
      <c r="H14" s="62" t="s">
        <v>43</v>
      </c>
      <c r="I14" s="63" t="s">
        <v>45</v>
      </c>
      <c r="J14" s="64">
        <v>11</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3"/>
      <c r="C15" s="164"/>
      <c r="D15" s="164"/>
      <c r="E15" s="165"/>
      <c r="F15" s="66" t="s">
        <v>46</v>
      </c>
      <c r="G15" s="67" t="s">
        <v>583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6" t="s">
        <v>47</v>
      </c>
      <c r="C16" s="137"/>
      <c r="D16" s="137"/>
      <c r="E16" s="138"/>
      <c r="F16" s="71" t="s">
        <v>48</v>
      </c>
      <c r="G16" s="166" t="s">
        <v>584</v>
      </c>
      <c r="H16" s="166"/>
      <c r="I16" s="167" t="s">
        <v>49</v>
      </c>
      <c r="J16" s="168"/>
      <c r="K16" s="122" t="s">
        <v>584</v>
      </c>
      <c r="L16" s="123"/>
      <c r="M16" s="41"/>
      <c r="N16" s="54"/>
      <c r="O16" s="54"/>
      <c r="P16" s="54"/>
      <c r="Q16" s="54"/>
      <c r="R16" s="54"/>
      <c r="S16" s="54"/>
      <c r="T16" s="54"/>
      <c r="U16" s="54"/>
      <c r="V16" s="54"/>
      <c r="W16" s="54"/>
      <c r="X16" s="54"/>
      <c r="Y16" s="54"/>
      <c r="Z16" s="54"/>
      <c r="AA16" s="54"/>
    </row>
    <row r="17" spans="1:27" ht="22.9" customHeight="1" x14ac:dyDescent="0.15">
      <c r="A17" s="41"/>
      <c r="B17" s="128" t="s">
        <v>56</v>
      </c>
      <c r="C17" s="129"/>
      <c r="D17" s="129"/>
      <c r="E17" s="129"/>
      <c r="F17" s="60" t="s">
        <v>57</v>
      </c>
      <c r="G17" s="61">
        <v>2</v>
      </c>
      <c r="H17" s="62" t="s">
        <v>43</v>
      </c>
      <c r="I17" s="60" t="s">
        <v>46</v>
      </c>
      <c r="J17" s="61">
        <v>2</v>
      </c>
      <c r="K17" s="126" t="s">
        <v>43</v>
      </c>
      <c r="L17" s="127"/>
      <c r="M17" s="41"/>
      <c r="N17" s="54"/>
      <c r="O17" s="54"/>
      <c r="P17" s="54"/>
      <c r="Q17" s="54"/>
      <c r="R17" s="54"/>
      <c r="S17" s="54"/>
      <c r="T17" s="54"/>
      <c r="U17" s="54"/>
      <c r="V17" s="54"/>
      <c r="W17" s="54"/>
      <c r="X17" s="54"/>
      <c r="Y17" s="54"/>
      <c r="Z17" s="54"/>
      <c r="AA17" s="54"/>
    </row>
    <row r="18" spans="1:27" ht="22.9" customHeight="1" x14ac:dyDescent="0.15">
      <c r="A18" s="27"/>
      <c r="B18" s="128" t="s">
        <v>50</v>
      </c>
      <c r="C18" s="129"/>
      <c r="D18" s="129"/>
      <c r="E18" s="157"/>
      <c r="F18" s="146" t="s">
        <v>585</v>
      </c>
      <c r="G18" s="146"/>
      <c r="H18" s="116" t="s">
        <v>55</v>
      </c>
      <c r="I18" s="111"/>
      <c r="J18" s="111"/>
      <c r="K18" s="130" t="s">
        <v>592</v>
      </c>
      <c r="L18" s="131"/>
      <c r="M18" s="27"/>
      <c r="N18" s="54"/>
      <c r="O18" s="54"/>
      <c r="P18" s="54"/>
      <c r="Q18" s="54"/>
      <c r="R18" s="54"/>
      <c r="S18" s="54"/>
      <c r="T18" s="54"/>
      <c r="U18" s="54"/>
      <c r="V18" s="54"/>
      <c r="W18" s="54"/>
      <c r="X18" s="54"/>
      <c r="Y18" s="54"/>
      <c r="Z18" s="54"/>
      <c r="AA18" s="54"/>
    </row>
    <row r="19" spans="1:27" ht="23.45" customHeight="1" x14ac:dyDescent="0.15">
      <c r="A19" s="27"/>
      <c r="B19" s="136" t="s">
        <v>54</v>
      </c>
      <c r="C19" s="137"/>
      <c r="D19" s="137"/>
      <c r="E19" s="138"/>
      <c r="F19" s="142" t="s">
        <v>587</v>
      </c>
      <c r="G19" s="143"/>
      <c r="H19" s="134" t="s">
        <v>53</v>
      </c>
      <c r="I19" s="135"/>
      <c r="J19" s="135"/>
      <c r="K19" s="146" t="s">
        <v>586</v>
      </c>
      <c r="L19" s="147"/>
      <c r="M19" s="49"/>
      <c r="N19" s="54"/>
      <c r="O19" s="54"/>
      <c r="P19" s="54"/>
      <c r="Q19" s="54"/>
      <c r="R19" s="54"/>
      <c r="S19" s="54"/>
      <c r="T19" s="54"/>
      <c r="U19" s="54"/>
      <c r="V19" s="54"/>
      <c r="W19" s="54"/>
      <c r="X19" s="54"/>
      <c r="Y19" s="54"/>
      <c r="Z19" s="54"/>
      <c r="AA19" s="54"/>
    </row>
    <row r="20" spans="1:27" ht="23.45" customHeight="1" x14ac:dyDescent="0.15">
      <c r="A20" s="27"/>
      <c r="B20" s="139"/>
      <c r="C20" s="140"/>
      <c r="D20" s="140"/>
      <c r="E20" s="141"/>
      <c r="F20" s="144"/>
      <c r="G20" s="145"/>
      <c r="H20" s="134" t="s">
        <v>68</v>
      </c>
      <c r="I20" s="135"/>
      <c r="J20" s="135"/>
      <c r="K20" s="130" t="s">
        <v>585</v>
      </c>
      <c r="L20" s="131"/>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30" t="s">
        <v>588</v>
      </c>
      <c r="G21" s="131"/>
      <c r="H21" s="132" t="s">
        <v>59</v>
      </c>
      <c r="I21" s="133"/>
      <c r="J21" s="133"/>
      <c r="K21" s="58">
        <v>30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589</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1.7</v>
      </c>
      <c r="H23" s="74" t="s">
        <v>43</v>
      </c>
      <c r="I23" s="75" t="s">
        <v>61</v>
      </c>
      <c r="J23" s="73">
        <v>4.3</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590</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1" t="s">
        <v>70</v>
      </c>
      <c r="I31" s="121"/>
      <c r="J31" s="121"/>
      <c r="K31" s="121"/>
      <c r="L31" s="121"/>
      <c r="M31" s="25"/>
      <c r="N31" s="54"/>
      <c r="O31" s="54"/>
      <c r="P31" s="54"/>
      <c r="Q31" s="54"/>
      <c r="R31" s="54"/>
      <c r="S31" s="54"/>
      <c r="T31" s="54"/>
      <c r="U31" s="54"/>
      <c r="V31" s="54"/>
      <c r="W31" s="54"/>
      <c r="X31" s="54"/>
      <c r="Y31" s="54"/>
      <c r="Z31" s="54"/>
      <c r="AA31" s="54"/>
    </row>
    <row r="32" spans="1:27" ht="27.75" customHeight="1" x14ac:dyDescent="0.15">
      <c r="A32" s="51">
        <v>1</v>
      </c>
      <c r="B32" s="120" t="s">
        <v>593</v>
      </c>
      <c r="C32" s="120"/>
      <c r="D32" s="120"/>
      <c r="E32" s="120"/>
      <c r="F32" s="120"/>
      <c r="G32" s="120"/>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8" t="s">
        <v>10</v>
      </c>
      <c r="C48" s="148"/>
      <c r="D48" s="148"/>
      <c r="E48" s="148"/>
      <c r="F48" s="148"/>
      <c r="G48" s="148"/>
      <c r="H48" s="148"/>
      <c r="I48" s="148"/>
      <c r="J48" s="148"/>
      <c r="K48" s="148"/>
      <c r="L48" s="148"/>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0" t="s">
        <v>9</v>
      </c>
      <c r="C50" s="170"/>
      <c r="D50" s="170"/>
      <c r="E50" s="170"/>
      <c r="F50" s="48" t="s">
        <v>6</v>
      </c>
      <c r="G50" s="149" t="s">
        <v>591</v>
      </c>
      <c r="H50" s="150"/>
      <c r="I50" s="26" t="s">
        <v>7</v>
      </c>
      <c r="J50" s="149" t="s">
        <v>591</v>
      </c>
      <c r="K50" s="150"/>
      <c r="L50" s="25"/>
      <c r="M50" s="25"/>
      <c r="N50" s="39"/>
      <c r="X50" s="39"/>
      <c r="Y50" s="39"/>
      <c r="Z50" s="39"/>
    </row>
    <row r="51" spans="1:26" ht="16.899999999999999" customHeight="1" x14ac:dyDescent="0.15">
      <c r="A51" s="25"/>
      <c r="B51" s="171" t="s">
        <v>8</v>
      </c>
      <c r="C51" s="171"/>
      <c r="D51" s="171"/>
      <c r="E51" s="171"/>
      <c r="F51" s="171"/>
      <c r="G51" s="169" t="str">
        <f>F21</f>
        <v>応相談</v>
      </c>
      <c r="H51" s="169"/>
      <c r="I51" s="169"/>
      <c r="J51" s="169"/>
      <c r="K51" s="169"/>
      <c r="L51" s="25"/>
      <c r="M51" s="25"/>
      <c r="N51" s="39"/>
      <c r="X51" s="39"/>
      <c r="Y51" s="39"/>
      <c r="Z51" s="39"/>
    </row>
    <row r="52" spans="1:26" ht="16.899999999999999" customHeight="1" x14ac:dyDescent="0.15">
      <c r="A52" s="25"/>
      <c r="B52" s="171" t="s">
        <v>12</v>
      </c>
      <c r="C52" s="171"/>
      <c r="D52" s="171"/>
      <c r="E52" s="171"/>
      <c r="F52" s="171"/>
      <c r="G52" s="169">
        <v>30</v>
      </c>
      <c r="H52" s="169"/>
      <c r="I52" s="169"/>
      <c r="J52" s="169"/>
      <c r="K52" s="169"/>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D056</v>
      </c>
      <c r="B2" s="83" t="str">
        <f>①ヒアリングシートについて!F2</f>
        <v>伝統芸能</v>
      </c>
      <c r="C2" s="83" t="str">
        <f>①ヒアリングシートについて!H2</f>
        <v>歌舞伎・能楽</v>
      </c>
      <c r="D2" s="83" t="str">
        <f>①ヒアリングシートについて!J2</f>
        <v>A区分</v>
      </c>
      <c r="E2" s="83" t="str">
        <f>①ヒアリングシートについて!L2</f>
        <v>D</v>
      </c>
      <c r="F2" s="83" t="str">
        <f>①ヒアリングシートについて!C3</f>
        <v>公益財団法人梅若研能会</v>
      </c>
      <c r="G2" s="83" t="str">
        <f>①ヒアリングシートについて!I3</f>
        <v>公益財団法人梅若研能会</v>
      </c>
      <c r="H2" s="83" t="str">
        <f>①ヒアリングシートについて!F13</f>
        <v>2F以上応相談</v>
      </c>
      <c r="I2" s="83">
        <f>①ヒアリングシートについて!K13</f>
        <v>12</v>
      </c>
      <c r="J2" s="83">
        <f>①ヒアリングシートについて!G14</f>
        <v>17</v>
      </c>
      <c r="K2" s="83">
        <f>①ヒアリングシートについて!J14</f>
        <v>11</v>
      </c>
      <c r="L2" s="83" t="str">
        <f>①ヒアリングシートについて!G15</f>
        <v>指定なし</v>
      </c>
      <c r="M2" s="83" t="str">
        <f>①ヒアリングシートについて!G16</f>
        <v>条件が合えば可</v>
      </c>
      <c r="N2" s="83" t="str">
        <f>①ヒアリングシートについて!K16</f>
        <v>条件が合えば可</v>
      </c>
      <c r="O2" s="83">
        <f>①ヒアリングシートについて!G17</f>
        <v>2</v>
      </c>
      <c r="P2" s="83">
        <f>①ヒアリングシートについて!J17</f>
        <v>2</v>
      </c>
      <c r="Q2" s="83" t="str">
        <f>①ヒアリングシートについて!F18</f>
        <v>不要</v>
      </c>
      <c r="R2" s="83" t="str">
        <f>①ヒアリングシートについて!K18</f>
        <v>なくても良い</v>
      </c>
      <c r="S2" s="83" t="str">
        <f>①ヒアリングシートについて!F19</f>
        <v>使わない</v>
      </c>
      <c r="T2" s="83" t="str">
        <f>①ヒアリングシートについて!K19</f>
        <v>なし</v>
      </c>
      <c r="U2" s="83" t="str">
        <f>①ヒアリングシートについて!K20</f>
        <v>不要</v>
      </c>
      <c r="V2" s="83" t="str">
        <f>①ヒアリングシートについて!F21</f>
        <v>応相談</v>
      </c>
      <c r="W2" s="83">
        <f>①ヒアリングシートについて!K21</f>
        <v>30</v>
      </c>
      <c r="X2" s="83" t="str">
        <f>①ヒアリングシートについて!F22</f>
        <v>ハイエース</v>
      </c>
      <c r="Y2" s="83">
        <f>①ヒアリングシートについて!I22</f>
        <v>1</v>
      </c>
      <c r="Z2" s="83">
        <f>①ヒアリングシートについて!G23</f>
        <v>1.7</v>
      </c>
      <c r="AA2" s="83">
        <f>①ヒアリングシートについて!J23</f>
        <v>4.3</v>
      </c>
      <c r="AB2" s="83" t="str">
        <f>①ヒアリングシートについて!F27</f>
        <v>要</v>
      </c>
      <c r="AC2" s="83">
        <f>①ヒアリングシートについて!F28</f>
        <v>0</v>
      </c>
      <c r="AD2" s="83" t="str">
        <f>①ヒアリングシートについて!B32</f>
        <v>搬入車以外に出演者の大型バスにて来校のため校内に駐車の可否を確認したい。</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2023-11-01T07:56:27Z</cp:lastPrinted>
  <dcterms:created xsi:type="dcterms:W3CDTF">2017-09-27T00:12:11Z</dcterms:created>
  <dcterms:modified xsi:type="dcterms:W3CDTF">2023-11-07T05:51:15Z</dcterms:modified>
</cp:coreProperties>
</file>