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<sst xmlns="http://schemas.openxmlformats.org/spreadsheetml/2006/main" count="1347" uniqueCount="594">
  <si>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</si>
  <si>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</si>
  <si>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</si>
  <si>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</si>
  <si>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</si>
  <si>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</si>
  <si>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</si>
  <si>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</si>
  <si>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</si>
  <si>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</si>
  <si>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</si>
  <si>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</si>
  <si>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</si>
  <si>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</si>
  <si>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</si>
  <si>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</si>
  <si>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</si>
  <si>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</si>
  <si>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</si>
  <si>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</si>
  <si>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</si>
  <si>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</si>
  <si>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</si>
  <si>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</si>
  <si>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</si>
  <si>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</si>
  <si>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</si>
  <si>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</si>
  <si>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</si>
  <si>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</si>
  <si>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</si>
  <si>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</si>
  <si>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</si>
  <si>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</si>
  <si>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</si>
  <si>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</si>
  <si>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</si>
  <si>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</si>
  <si>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</si>
  <si>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</si>
  <si>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</si>
  <si>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</si>
  <si>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</si>
  <si>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</si>
  <si>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</si>
  <si>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</si>
  <si>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</si>
  <si>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</si>
  <si>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</si>
  <si>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</si>
  <si>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</si>
  <si>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</si>
  <si>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</si>
  <si>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</si>
  <si>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</si>
  <si>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</si>
  <si>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</si>
  <si>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</si>
  <si>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</si>
  <si>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</si>
  <si>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</si>
  <si>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</si>
  <si>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</si>
  <si>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</si>
  <si>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</si>
  <si>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</si>
  <si>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</si>
  <si>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</si>
  <si>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</si>
  <si>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</si>
  <si>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</si>
  <si>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</si>
  <si>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</si>
  <si>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</si>
  <si>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</si>
  <si>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</si>
  <si>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</si>
  <si>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</si>
  <si>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</si>
  <si>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</si>
  <si>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</si>
  <si>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</si>
  <si>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</si>
  <si>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</si>
  <si>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</si>
  <si>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</si>
  <si>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</si>
  <si>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</si>
  <si>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</si>
  <si>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</si>
  <si>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</si>
  <si>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</si>
  <si>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</si>
  <si>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</si>
  <si>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</si>
  <si>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</si>
  <si>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</si>
  <si>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</si>
  <si>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</si>
  <si>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</si>
  <si>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</si>
  <si>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</si>
  <si>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</si>
  <si>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</si>
  <si>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</si>
  <si>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</si>
  <si>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</si>
  <si>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</si>
  <si>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</si>
  <si>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</si>
  <si>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</si>
  <si>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</si>
  <si>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</si>
  <si>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</si>
  <si>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</si>
  <si>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</si>
  <si>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</si>
  <si>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</si>
  <si>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</si>
  <si>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</si>
  <si>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</si>
  <si>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</si>
  <si>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</si>
  <si>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</si>
  <si>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</si>
  <si>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</si>
  <si>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</si>
  <si>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</si>
  <si>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</si>
  <si>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</si>
  <si>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</si>
  <si>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</si>
  <si>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</si>
  <si>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</si>
  <si>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</si>
  <si>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</si>
  <si>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</si>
  <si>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</si>
  <si>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</si>
  <si>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</si>
  <si>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</si>
  <si>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</si>
  <si>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</si>
  <si>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</si>
  <si>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</si>
  <si>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</si>
  <si>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</si>
  <si>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</si>
  <si>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</si>
  <si>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</si>
  <si>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</si>
  <si>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</si>
  <si>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</si>
  <si>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</si>
  <si>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</si>
  <si>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</si>
  <si>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</si>
  <si>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</si>
  <si>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</si>
  <si>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</si>
  <si>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</si>
  <si>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</si>
  <si>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</si>
  <si>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</si>
  <si>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</si>
  <si>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</si>
  <si>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</si>
  <si>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</si>
  <si>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</si>
  <si>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</si>
  <si>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</si>
  <si>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</si>
  <si>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</si>
  <si>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</si>
  <si>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</si>
  <si>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</si>
  <si>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</si>
  <si>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</si>
  <si>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</si>
  <si>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</si>
  <si>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</si>
  <si>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</si>
  <si>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</si>
  <si>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</si>
  <si>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</si>
  <si>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</si>
  <si>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</si>
  <si>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</si>
  <si>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</si>
  <si>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</si>
  <si>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</si>
  <si>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</si>
  <si>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</si>
  <si>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</si>
  <si>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</si>
  <si>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</si>
  <si>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</si>
  <si>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</si>
  <si>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</si>
  <si>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</si>
  <si>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</si>
  <si>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</si>
  <si>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</si>
  <si>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</si>
  <si>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</si>
  <si>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</si>
  <si>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</si>
  <si>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</si>
  <si>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</si>
  <si>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</si>
  <si>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</si>
  <si>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</si>
  <si>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</si>
  <si>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</si>
  <si>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</si>
  <si>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</si>
  <si>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</si>
  <si>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</si>
  <si>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</si>
  <si>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</si>
  <si>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</si>
  <si>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</si>
  <si>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</si>
  <si>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</si>
  <si>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</si>
  <si>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</si>
  <si>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</si>
  <si>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</si>
  <si>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</si>
  <si>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</si>
  <si>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</si>
  <si>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</si>
  <si>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</si>
  <si>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</si>
  <si>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</si>
  <si>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</si>
  <si>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</si>
  <si>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</si>
  <si>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</si>
  <si>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</si>
  <si>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</si>
  <si>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</si>
  <si>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</si>
  <si>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</si>
  <si>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</si>
  <si>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</si>
  <si>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</si>
  <si>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</si>
  <si>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</si>
  <si>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</si>
  <si>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</si>
  <si>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</si>
  <si>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</si>
  <si>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</si>
  <si>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</si>
  <si>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</si>
  <si>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</si>
  <si>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</si>
  <si>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</si>
  <si>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</si>
  <si>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</si>
  <si>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</si>
  <si>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</si>
  <si>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</si>
  <si>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</si>
  <si>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</si>
  <si>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</si>
  <si>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</si>
  <si>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</si>
  <si>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</si>
  <si>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</si>
  <si>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</si>
  <si>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</si>
  <si>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</si>
  <si>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</si>
  <si>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</si>
  <si>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</si>
  <si>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</si>
  <si>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</si>
  <si>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</si>
  <si>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</si>
  <si>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</si>
  <si>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</si>
  <si>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</si>
  <si>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</si>
  <si>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</si>
  <si>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</si>
  <si>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</si>
  <si>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</si>
  <si>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</si>
  <si>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</si>
  <si>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</si>
  <si>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</si>
  <si>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</si>
  <si>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</si>
  <si>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</si>
  <si>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</si>
  <si>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</si>
  <si>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</si>
  <si>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</si>
  <si>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</si>
  <si>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</si>
  <si>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</si>
  <si>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</si>
  <si>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</si>
  <si>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</si>
  <si>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</si>
  <si>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</si>
  <si>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</si>
  <si>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</si>
  <si>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</si>
  <si>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</si>
  <si>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</si>
  <si>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</si>
  <si>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</si>
  <si>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</si>
  <si>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</si>
  <si>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</si>
  <si>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</si>
  <si>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</si>
  <si>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</si>
  <si>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</si>
  <si>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</si>
  <si>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</si>
  <si>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</si>
  <si>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</si>
  <si>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</si>
  <si>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</si>
  <si>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</si>
  <si>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</si>
  <si>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</si>
  <si>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</si>
  <si>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</si>
  <si>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</si>
  <si>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</si>
  <si>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</si>
  <si>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</si>
  <si>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</si>
  <si>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</si>
  <si>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</si>
  <si>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</si>
  <si>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</si>
  <si>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</si>
  <si>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</si>
  <si>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</si>
  <si>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</si>
  <si>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</si>
  <si>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</si>
  <si>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</si>
  <si>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</si>
  <si>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</si>
  <si>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</si>
  <si>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</si>
  <si>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</si>
  <si>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</si>
  <si>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</si>
  <si>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</si>
  <si>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</si>
  <si>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</si>
  <si>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</si>
  <si>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</si>
  <si>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</si>
  <si>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</si>
  <si>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</si>
  <si>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</si>
  <si>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</si>
  <si>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</si>
  <si>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</si>
  <si>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</si>
  <si>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</si>
  <si>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</si>
  <si>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</si>
  <si>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</si>
  <si>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</si>
  <si>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</si>
  <si>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</si>
  <si>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</si>
  <si>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</si>
  <si>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</si>
  <si>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</si>
  <si>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</si>
  <si>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</si>
  <si>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</si>
  <si>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</si>
  <si>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</si>
  <si>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</si>
  <si>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</si>
  <si>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</si>
  <si>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</si>
  <si>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</si>
  <si>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</si>
  <si>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</si>
  <si>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</si>
  <si>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</si>
  <si>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</si>
  <si>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</si>
  <si>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</si>
  <si>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</si>
  <si>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</si>
  <si>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</si>
  <si>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</si>
  <si>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</si>
  <si>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</si>
  <si>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</si>
  <si>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</si>
  <si>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</si>
  <si>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</si>
  <si>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</si>
  <si>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</si>
  <si>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</si>
  <si>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</si>
  <si>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</si>
  <si>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</si>
  <si>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</si>
  <si>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</si>
  <si>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</si>
  <si>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</si>
  <si>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</si>
  <si>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</si>
  <si>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</si>
  <si>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</si>
  <si>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</si>
  <si>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</si>
  <si>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</si>
  <si>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</si>
  <si>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</si>
  <si>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</si>
  <si>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</si>
  <si>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</si>
  <si>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</si>
  <si>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</si>
  <si>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</si>
  <si>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</si>
  <si>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</si>
  <si>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</si>
  <si>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</si>
  <si>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</si>
  <si>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</si>
  <si>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</si>
  <si>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</si>
  <si>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</si>
  <si>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</si>
  <si>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</si>
  <si>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</si>
  <si>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</si>
  <si>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</si>
  <si>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</si>
  <si>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</si>
  <si>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</si>
  <si>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</si>
  <si>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</si>
  <si>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</si>
  <si>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</si>
  <si>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</si>
  <si>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</si>
  <si>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</si>
  <si>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</si>
  <si>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</si>
  <si>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</si>
  <si>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</si>
  <si>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</si>
  <si>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</si>
  <si>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</si>
  <si>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</si>
  <si>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</si>
  <si>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</si>
  <si>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</si>
  <si>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</si>
  <si>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</si>
  <si>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</si>
  <si>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</si>
  <si>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</si>
  <si>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</si>
  <si>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</si>
  <si>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</si>
  <si>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</si>
  <si>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</si>
  <si>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</si>
  <si>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</si>
  <si>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</si>
  <si>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</si>
  <si>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</si>
  <si>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</si>
  <si>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</si>
  <si>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</si>
  <si>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</si>
  <si>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</si>
  <si>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</si>
  <si>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</si>
  <si>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</si>
  <si>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</si>
  <si>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</si>
  <si>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</si>
  <si>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</si>
  <si>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</si>
  <si>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</si>
  <si>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</si>
  <si>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</si>
  <si>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</si>
  <si>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</si>
  <si>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</si>
  <si>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</si>
  <si>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</si>
  <si>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</si>
  <si>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</si>
  <si>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</si>
  <si>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</si>
  <si>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</si>
  <si>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</si>
  <si>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</si>
  <si>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</si>
  <si>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</si>
  <si>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</si>
  <si>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</si>
  <si>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</si>
  <si>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</si>
  <si>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</si>
  <si>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</si>
  <si>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</si>
  <si>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</si>
  <si>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</si>
  <si>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</si>
  <si>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</si>
  <si>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</si>
  <si>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</si>
  <si>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</si>
  <si>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</si>
  <si>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</si>
  <si>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</si>
  <si>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</si>
  <si>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</si>
  <si>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</si>
  <si>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</si>
  <si>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</si>
  <si>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</si>
  <si>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</si>
  <si>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</si>
  <si>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</si>
  <si>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</si>
  <si>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</si>
  <si>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</si>
  <si>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</si>
  <si>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</si>
  <si>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</si>
  <si>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</si>
  <si>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</si>
  <si>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</si>
  <si>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</si>
  <si>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</si>
  <si>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</si>
  <si>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</si>
  <si>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</si>
  <si>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</si>
  <si>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</si>
  <si>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</si>
  <si>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</si>
  <si>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</si>
  <si>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</si>
  <si>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</si>
  <si>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</si>
  <si>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</si>
  <si>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</si>
  <si>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</si>
  <si>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</si>
  <si>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</si>
  <si>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</si>
  <si>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</si>
  <si>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</si>
  <si>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</si>
  <si>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</si>
  <si>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</si>
  <si>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</si>
  <si>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</si>
  <si>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</si>
  <si>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</si>
  <si>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</si>
  <si>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</si>
  <si>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</si>
  <si>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</si>
  <si>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</si>
  <si>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</si>
  <si>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</si>
  <si>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</si>
  <si>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</si>
  <si>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不可</t>
  </si>
  <si>
    <t>7割程度必要</t>
  </si>
  <si>
    <t>使わない</t>
  </si>
  <si>
    <t>応相談</t>
  </si>
  <si>
    <t>中型トラック</t>
  </si>
  <si>
    <t>有無さえ分ればよい</t>
  </si>
  <si>
    <t>不要</t>
  </si>
  <si>
    <t xml:space="preserve">場合によっては、搬入車両以外に、出演者・スタッフ移動用車両車幅2m車長7mほどの小型バスを、搬入～搬出時に校内のどこかに駐車させていただくことをお願いする場合があります。ご対応可能でしょうか。					</t>
    <phoneticPr fontId="1"/>
  </si>
  <si>
    <t>遮光について、照明効果を上げるためにできる限りの遮光を希望していますが、７割程度の遮光は必須条件ではありません。事前相談の上、遮光の程度を決めたいと思います。あらかじめご承知ください。</t>
    <rPh sb="0" eb="2">
      <t>シャコウ</t>
    </rPh>
    <rPh sb="7" eb="9">
      <t>ショウメイ</t>
    </rPh>
    <rPh sb="9" eb="11">
      <t>コウカ</t>
    </rPh>
    <rPh sb="12" eb="13">
      <t>ア</t>
    </rPh>
    <rPh sb="21" eb="22">
      <t>カギ</t>
    </rPh>
    <rPh sb="24" eb="26">
      <t>シャコウ</t>
    </rPh>
    <rPh sb="27" eb="29">
      <t>キボウ</t>
    </rPh>
    <rPh sb="37" eb="38">
      <t>ワリ</t>
    </rPh>
    <rPh sb="38" eb="40">
      <t>テイド</t>
    </rPh>
    <rPh sb="41" eb="43">
      <t>シャコウ</t>
    </rPh>
    <rPh sb="44" eb="46">
      <t>ヒッス</t>
    </rPh>
    <rPh sb="46" eb="48">
      <t>ジョウケン</t>
    </rPh>
    <rPh sb="56" eb="58">
      <t>ジゼン</t>
    </rPh>
    <rPh sb="58" eb="60">
      <t>ソウダン</t>
    </rPh>
    <rPh sb="61" eb="62">
      <t>ウエ</t>
    </rPh>
    <rPh sb="63" eb="65">
      <t>シャコウ</t>
    </rPh>
    <rPh sb="66" eb="68">
      <t>テイド</t>
    </rPh>
    <rPh sb="69" eb="70">
      <t>キ</t>
    </rPh>
    <rPh sb="74" eb="75">
      <t>オモ</t>
    </rPh>
    <rPh sb="85" eb="87">
      <t>ショウチ</t>
    </rPh>
    <phoneticPr fontId="1"/>
  </si>
  <si>
    <t>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</si>
</sst>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6"/>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36" fillId="0" borderId="5" xfId="0" applyFont="1" applyBorder="1" applyAlignment="1">
      <alignment horizontal="left" vertical="center" wrapText="1"/>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71073</xdr:rowOff>
    </xdr:from>
    <xdr:to>
      <xdr:col>10</xdr:col>
      <xdr:colOff>219075</xdr:colOff>
      <xdr:row>74</xdr:row>
      <xdr:rowOff>111605</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13243"/>
          <a:ext cx="4821606" cy="283150"/>
          <a:chOff x="1076477" y="14927902"/>
          <a:chExt cx="4160761" cy="326042"/>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7902"/>
            <a:ext cx="1056317" cy="3260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12</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12</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lumMod val="50000"/>
                </a:schemeClr>
              </a:solidFill>
            </a:rPr>
            <a:t>後方</a:t>
          </a:r>
          <a:endParaRPr kumimoji="1" lang="en-US" altLang="ja-JP" sz="1100" b="1">
            <a:solidFill>
              <a:schemeClr val="bg1">
                <a:lumMod val="50000"/>
              </a:schemeClr>
            </a:solidFill>
          </a:endParaRPr>
        </a:p>
        <a:p>
          <a:pPr algn="ctr"/>
          <a:endParaRPr kumimoji="1" lang="en-US" altLang="ja-JP" sz="1100" b="1">
            <a:solidFill>
              <a:schemeClr val="bg1">
                <a:lumMod val="50000"/>
              </a:schemeClr>
            </a:solidFill>
          </a:endParaRPr>
        </a:p>
        <a:p>
          <a:pPr algn="ctr"/>
          <a:r>
            <a:rPr kumimoji="1" lang="ja-JP" altLang="en-US" sz="1100" b="1">
              <a:solidFill>
                <a:schemeClr val="bg1">
                  <a:lumMod val="50000"/>
                </a:schemeClr>
              </a:solidFill>
            </a:rPr>
            <a:t>トラック</a:t>
          </a:r>
          <a:endParaRPr kumimoji="1" lang="en-US" altLang="ja-JP" sz="1100" b="1">
            <a:solidFill>
              <a:schemeClr val="bg1">
                <a:lumMod val="50000"/>
              </a:schemeClr>
            </a:solidFill>
          </a:endParaRPr>
        </a:p>
        <a:p>
          <a:pPr algn="ctr"/>
          <a:endParaRPr kumimoji="1" lang="en-US" altLang="ja-JP" sz="1100" b="1">
            <a:solidFill>
              <a:schemeClr val="bg1">
                <a:lumMod val="50000"/>
              </a:schemeClr>
            </a:solidFill>
          </a:endParaRPr>
        </a:p>
        <a:p>
          <a:pPr algn="ctr"/>
          <a:r>
            <a:rPr kumimoji="1" lang="ja-JP" altLang="en-US" sz="1100" b="1">
              <a:solidFill>
                <a:schemeClr val="bg1">
                  <a:lumMod val="50000"/>
                </a:schemeClr>
              </a:solidFill>
            </a:rPr>
            <a:t>前方</a:t>
          </a:r>
          <a:endParaRPr kumimoji="1" lang="en-US" altLang="ja-JP" sz="1100" b="1">
            <a:solidFill>
              <a:schemeClr val="bg1">
                <a:lumMod val="50000"/>
              </a:schemeClr>
            </a:solidFill>
          </a:endParaRPr>
        </a:p>
        <a:p>
          <a:pPr algn="ctr"/>
          <a:endParaRPr kumimoji="1" lang="en-US" altLang="ja-JP" sz="11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8</xdr:col>
      <xdr:colOff>47038</xdr:colOff>
      <xdr:row>72</xdr:row>
      <xdr:rowOff>152870</xdr:rowOff>
    </xdr:from>
    <xdr:to>
      <xdr:col>10</xdr:col>
      <xdr:colOff>72988</xdr:colOff>
      <xdr:row>77</xdr:row>
      <xdr:rowOff>117592</xdr:rowOff>
    </xdr:to>
    <xdr:grpSp>
      <xdr:nvGrpSpPr>
        <xdr:cNvPr id="4" name="グループ化 3">
          <a:extLst>
            <a:ext uri="{FF2B5EF4-FFF2-40B4-BE49-F238E27FC236}">
              <a16:creationId xmlns:a16="http://schemas.microsoft.com/office/drawing/2014/main" id="{0558A543-9219-4E86-B9D3-D55A2FABF7EA}"/>
            </a:ext>
          </a:extLst>
        </xdr:cNvPr>
        <xdr:cNvGrpSpPr/>
      </xdr:nvGrpSpPr>
      <xdr:grpSpPr>
        <a:xfrm>
          <a:off x="4872439" y="18852422"/>
          <a:ext cx="1409771" cy="1177812"/>
          <a:chOff x="5321905" y="13014477"/>
          <a:chExt cx="1177539" cy="1439333"/>
        </a:xfrm>
      </xdr:grpSpPr>
      <xdr:cxnSp macro="">
        <xdr:nvCxnSpPr>
          <xdr:cNvPr id="5" name="直線矢印コネクタ 4">
            <a:extLst>
              <a:ext uri="{FF2B5EF4-FFF2-40B4-BE49-F238E27FC236}">
                <a16:creationId xmlns:a16="http://schemas.microsoft.com/office/drawing/2014/main" id="{553716B2-C0E6-8F73-F1BE-7BFA371618E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8EC10211-0E22-5569-B6C3-BF963E32BF1C}"/>
              </a:ext>
            </a:extLst>
          </xdr:cNvPr>
          <xdr:cNvSpPr txBox="1"/>
        </xdr:nvSpPr>
        <xdr:spPr>
          <a:xfrm>
            <a:off x="5321905" y="13805419"/>
            <a:ext cx="1177539" cy="25001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a:t>　</a:t>
            </a:r>
            <a:r>
              <a:rPr kumimoji="1" lang="en-US" altLang="ja-JP" sz="1100" b="1"/>
              <a:t>2 </a:t>
            </a:r>
            <a:r>
              <a:rPr kumimoji="1" lang="ja-JP" altLang="en-US" sz="1100" b="1"/>
              <a:t>ｍ</a:t>
            </a:r>
            <a:r>
              <a:rPr kumimoji="1" lang="en-US" altLang="ja-JP" sz="1100" b="1"/>
              <a:t>?(</a:t>
            </a:r>
            <a:r>
              <a:rPr kumimoji="1" lang="ja-JP" altLang="en-US" sz="1100" b="1"/>
              <a:t>要相談</a:t>
            </a:r>
            <a:r>
              <a:rPr kumimoji="1" lang="en-US" altLang="ja-JP" sz="1100" b="1"/>
              <a:t>)</a:t>
            </a:r>
            <a:endParaRPr kumimoji="1" lang="ja-JP" altLang="en-US" sz="1100" b="1"/>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9" zoomScale="85" zoomScaleNormal="85" zoomScaleSheetLayoutView="85" workbookViewId="0">
      <selection activeCell="F28" sqref="F28:L28"/>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F28" sqref="F28:L28"/>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166</v>
      </c>
      <c r="D2" s="111"/>
      <c r="E2" s="33" t="s">
        <v>5</v>
      </c>
      <c r="F2" s="35" t="str">
        <f>VLOOKUP($C$2,'R6_制作団体一覧'!A:H,2,FALSE)</f>
        <v>演劇</v>
      </c>
      <c r="G2" s="32" t="s">
        <v>2</v>
      </c>
      <c r="H2" s="36" t="str">
        <f>VLOOKUP($C$2,'R6_制作団体一覧'!A:H,3,FALSE)</f>
        <v>ミュージカル</v>
      </c>
      <c r="I2" s="33" t="s">
        <v>20</v>
      </c>
      <c r="J2" s="35" t="str">
        <f>VLOOKUP($C$2,'R6_制作団体一覧'!A:H,5,FALSE)</f>
        <v>A区分</v>
      </c>
      <c r="K2" s="33" t="s">
        <v>3</v>
      </c>
      <c r="L2" s="35" t="str">
        <f>VLOOKUP($C$2,'R6_制作団体一覧'!A:H,6,FALSE)</f>
        <v>D</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総合劇集団俳優館</v>
      </c>
      <c r="D3" s="108"/>
      <c r="E3" s="108"/>
      <c r="F3" s="108"/>
      <c r="G3" s="108"/>
      <c r="H3" s="33" t="s">
        <v>4</v>
      </c>
      <c r="I3" s="109" t="str">
        <f>VLOOKUP($C$2,'R6_制作団体一覧'!A:H,7,FALSE)</f>
        <v>有限会社総合劇集団俳優館</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v>80</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12</v>
      </c>
      <c r="H14" s="62" t="s">
        <v>43</v>
      </c>
      <c r="I14" s="63" t="s">
        <v>45</v>
      </c>
      <c r="J14" s="64">
        <v>12</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584</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2</v>
      </c>
      <c r="H17" s="62" t="s">
        <v>43</v>
      </c>
      <c r="I17" s="60" t="s">
        <v>46</v>
      </c>
      <c r="J17" s="61">
        <v>2</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585</v>
      </c>
      <c r="G18" s="153"/>
      <c r="H18" s="137" t="s">
        <v>55</v>
      </c>
      <c r="I18" s="138"/>
      <c r="J18" s="138"/>
      <c r="K18" s="140" t="s">
        <v>589</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586</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590</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587</v>
      </c>
      <c r="G21" s="141"/>
      <c r="H21" s="142" t="s">
        <v>59</v>
      </c>
      <c r="I21" s="143"/>
      <c r="J21" s="143"/>
      <c r="K21" s="58">
        <v>6</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5" t="s">
        <v>588</v>
      </c>
      <c r="G22" s="166"/>
      <c r="H22" s="55" t="s">
        <v>62</v>
      </c>
      <c r="I22" s="56">
        <v>1</v>
      </c>
      <c r="J22" s="57" t="s">
        <v>63</v>
      </c>
      <c r="K22" s="138"/>
      <c r="L22" s="161"/>
      <c r="M22" s="30"/>
      <c r="N22" s="54"/>
      <c r="O22" s="54"/>
      <c r="P22" s="54"/>
      <c r="Q22" s="54"/>
      <c r="R22" s="54"/>
      <c r="S22" s="54"/>
      <c r="T22" s="54"/>
      <c r="U22" s="54"/>
      <c r="V22" s="54"/>
      <c r="W22" s="54"/>
      <c r="X22" s="54"/>
      <c r="Y22" s="54"/>
      <c r="Z22" s="54"/>
      <c r="AA22" s="54"/>
    </row>
    <row r="23" spans="1:27" ht="25.15" customHeight="1" x14ac:dyDescent="0.15">
      <c r="A23" s="29"/>
      <c r="B23" s="162" t="s">
        <v>65</v>
      </c>
      <c r="C23" s="163"/>
      <c r="D23" s="163"/>
      <c r="E23" s="164"/>
      <c r="F23" s="72" t="s">
        <v>60</v>
      </c>
      <c r="G23" s="73">
        <v>2</v>
      </c>
      <c r="H23" s="74" t="s">
        <v>43</v>
      </c>
      <c r="I23" s="75" t="s">
        <v>61</v>
      </c>
      <c r="J23" s="73">
        <v>6.5</v>
      </c>
      <c r="K23" s="159" t="s">
        <v>43</v>
      </c>
      <c r="L23" s="16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9" t="s">
        <v>116</v>
      </c>
      <c r="C26" s="169"/>
      <c r="D26" s="169"/>
      <c r="E26" s="169"/>
      <c r="F26" s="169"/>
      <c r="G26" s="169"/>
      <c r="H26" s="169"/>
      <c r="I26" s="169"/>
      <c r="J26" s="169"/>
      <c r="K26" s="169"/>
      <c r="L26" s="169"/>
      <c r="M26" s="28"/>
      <c r="N26" s="54"/>
      <c r="O26" s="54"/>
      <c r="P26" s="54"/>
      <c r="Q26" s="54"/>
      <c r="R26" s="54"/>
      <c r="S26" s="54"/>
      <c r="T26" s="54"/>
      <c r="U26" s="54"/>
      <c r="V26" s="54"/>
      <c r="W26" s="54"/>
      <c r="X26" s="54"/>
      <c r="Y26" s="54"/>
      <c r="Z26" s="54"/>
      <c r="AA26" s="54"/>
    </row>
    <row r="27" spans="1:27" ht="18.75" customHeight="1" x14ac:dyDescent="0.15">
      <c r="A27" s="27"/>
      <c r="B27" s="170" t="s">
        <v>114</v>
      </c>
      <c r="C27" s="170"/>
      <c r="D27" s="170"/>
      <c r="E27" s="170"/>
      <c r="F27" s="171" t="s">
        <v>593</v>
      </c>
      <c r="G27" s="171"/>
      <c r="H27" s="171"/>
      <c r="I27" s="171"/>
      <c r="J27" s="171"/>
      <c r="K27" s="171"/>
      <c r="L27" s="171"/>
      <c r="M27" s="27"/>
      <c r="N27" s="54"/>
      <c r="O27" s="54"/>
      <c r="P27" s="54"/>
      <c r="Q27" s="54"/>
      <c r="R27" s="54"/>
      <c r="S27" s="54"/>
      <c r="T27" s="54"/>
      <c r="U27" s="54"/>
      <c r="V27" s="54"/>
      <c r="W27" s="54"/>
      <c r="X27" s="54"/>
      <c r="Y27" s="54"/>
      <c r="Z27" s="54"/>
      <c r="AA27" s="54"/>
    </row>
    <row r="28" spans="1:27" ht="18.75" customHeight="1" x14ac:dyDescent="0.15">
      <c r="A28" s="27"/>
      <c r="B28" s="167" t="s">
        <v>115</v>
      </c>
      <c r="C28" s="167"/>
      <c r="D28" s="167"/>
      <c r="E28" s="167"/>
      <c r="F28" s="168"/>
      <c r="G28" s="168"/>
      <c r="H28" s="168"/>
      <c r="I28" s="168"/>
      <c r="J28" s="168"/>
      <c r="K28" s="168"/>
      <c r="L28" s="168"/>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t="s">
        <v>591</v>
      </c>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t="s">
        <v>592</v>
      </c>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8"/>
      <c r="C34" s="158"/>
      <c r="D34" s="158"/>
      <c r="E34" s="158"/>
      <c r="F34" s="158"/>
      <c r="G34" s="158"/>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8"/>
      <c r="C35" s="158"/>
      <c r="D35" s="158"/>
      <c r="E35" s="158"/>
      <c r="F35" s="158"/>
      <c r="G35" s="158"/>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8"/>
      <c r="C36" s="158"/>
      <c r="D36" s="158"/>
      <c r="E36" s="158"/>
      <c r="F36" s="158"/>
      <c r="G36" s="158"/>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8"/>
      <c r="C37" s="158"/>
      <c r="D37" s="158"/>
      <c r="E37" s="158"/>
      <c r="F37" s="158"/>
      <c r="G37" s="158"/>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8"/>
      <c r="C38" s="158"/>
      <c r="D38" s="158"/>
      <c r="E38" s="158"/>
      <c r="F38" s="158"/>
      <c r="G38" s="158"/>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8"/>
      <c r="C39" s="158"/>
      <c r="D39" s="158"/>
      <c r="E39" s="158"/>
      <c r="F39" s="158"/>
      <c r="G39" s="158"/>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8"/>
      <c r="C40" s="158"/>
      <c r="D40" s="158"/>
      <c r="E40" s="158"/>
      <c r="F40" s="158"/>
      <c r="G40" s="158"/>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8"/>
      <c r="C41" s="158"/>
      <c r="D41" s="158"/>
      <c r="E41" s="158"/>
      <c r="F41" s="158"/>
      <c r="G41" s="158"/>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2</v>
      </c>
      <c r="H50" s="106"/>
      <c r="I50" s="26" t="s">
        <v>7</v>
      </c>
      <c r="J50" s="105">
        <f>J17</f>
        <v>2</v>
      </c>
      <c r="K50" s="106"/>
      <c r="L50" s="25"/>
      <c r="M50" s="25"/>
      <c r="N50" s="39"/>
      <c r="X50" s="39"/>
      <c r="Y50" s="39"/>
      <c r="Z50" s="39"/>
    </row>
    <row r="51" spans="1:26" ht="16.899999999999999" customHeight="1" x14ac:dyDescent="0.15">
      <c r="A51" s="25"/>
      <c r="B51" s="103" t="s">
        <v>8</v>
      </c>
      <c r="C51" s="103"/>
      <c r="D51" s="103"/>
      <c r="E51" s="103"/>
      <c r="F51" s="103"/>
      <c r="G51" s="101" t="str">
        <f>F21</f>
        <v>応相談</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6</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4:G34"/>
    <mergeCell ref="H32:L32"/>
    <mergeCell ref="H33:L33"/>
    <mergeCell ref="H34:L34"/>
    <mergeCell ref="B33:G33"/>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F28" sqref="F28:L28"/>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D053</v>
      </c>
      <c r="B2" s="83" t="str">
        <f>①ヒアリングシートについて!F2</f>
        <v>演劇</v>
      </c>
      <c r="C2" s="83" t="str">
        <f>①ヒアリングシートについて!H2</f>
        <v>ミュージカル</v>
      </c>
      <c r="D2" s="83" t="str">
        <f>①ヒアリングシートについて!J2</f>
        <v>A区分</v>
      </c>
      <c r="E2" s="83" t="str">
        <f>①ヒアリングシートについて!L2</f>
        <v>D</v>
      </c>
      <c r="F2" s="83" t="str">
        <f>①ヒアリングシートについて!C3</f>
        <v>総合劇集団俳優館</v>
      </c>
      <c r="G2" s="83" t="str">
        <f>①ヒアリングシートについて!I3</f>
        <v>有限会社総合劇集団俳優館</v>
      </c>
      <c r="H2" s="83" t="str">
        <f>①ヒアリングシートについて!F13</f>
        <v>2F以上応相談</v>
      </c>
      <c r="I2" s="83">
        <f>①ヒアリングシートについて!K13</f>
        <v>80</v>
      </c>
      <c r="J2" s="83">
        <f>①ヒアリングシートについて!G14</f>
        <v>12</v>
      </c>
      <c r="K2" s="83">
        <f>①ヒアリングシートについて!J14</f>
        <v>12</v>
      </c>
      <c r="L2" s="83">
        <f>①ヒアリングシートについて!G15</f>
        <v>3</v>
      </c>
      <c r="M2" s="83" t="str">
        <f>①ヒアリングシートについて!G16</f>
        <v>可</v>
      </c>
      <c r="N2" s="83" t="str">
        <f>①ヒアリングシートについて!K16</f>
        <v>不可</v>
      </c>
      <c r="O2" s="83">
        <f>①ヒアリングシートについて!G17</f>
        <v>2</v>
      </c>
      <c r="P2" s="83">
        <f>①ヒアリングシートについて!J17</f>
        <v>2</v>
      </c>
      <c r="Q2" s="83" t="str">
        <f>①ヒアリングシートについて!F18</f>
        <v>7割程度必要</v>
      </c>
      <c r="R2" s="83" t="str">
        <f>①ヒアリングシートについて!K18</f>
        <v>有無さえ分ればよい</v>
      </c>
      <c r="S2" s="83" t="str">
        <f>①ヒアリングシートについて!F19</f>
        <v>使わない</v>
      </c>
      <c r="T2" s="83">
        <f>①ヒアリングシートについて!K19</f>
        <v>0</v>
      </c>
      <c r="U2" s="83" t="str">
        <f>①ヒアリングシートについて!K20</f>
        <v>不要</v>
      </c>
      <c r="V2" s="83" t="str">
        <f>①ヒアリングシートについて!F21</f>
        <v>応相談</v>
      </c>
      <c r="W2" s="83">
        <f>①ヒアリングシートについて!K21</f>
        <v>6</v>
      </c>
      <c r="X2" s="83" t="str">
        <f>①ヒアリングシートについて!F22</f>
        <v>中型トラック</v>
      </c>
      <c r="Y2" s="83">
        <f>①ヒアリングシートについて!I22</f>
        <v>1</v>
      </c>
      <c r="Z2" s="83">
        <f>①ヒアリングシートについて!G23</f>
        <v>2</v>
      </c>
      <c r="AA2" s="83">
        <f>①ヒアリングシートについて!J23</f>
        <v>6.5</v>
      </c>
      <c r="AB2" s="83" t="str">
        <f>①ヒアリングシートについて!F27</f>
        <v>要</v>
      </c>
      <c r="AC2" s="83">
        <f>①ヒアリングシートについて!F28</f>
        <v>0</v>
      </c>
      <c r="AD2" s="83" t="str">
        <f>①ヒアリングシートについて!B32</f>
        <v xml:space="preserve">場合によっては、搬入車両以外に、出演者・スタッフ移動用車両車幅2m車長7mほどの小型バスを、搬入～搬出時に校内のどこかに駐車させていただくことをお願いする場合があります。ご対応可能でしょうか。					</v>
      </c>
      <c r="AE2" s="83" t="str">
        <f>①ヒアリングシートについて!B33</f>
        <v>遮光について、照明効果を上げるためにできる限りの遮光を希望していますが、７割程度の遮光は必須条件ではありません。事前相談の上、遮光の程度を決めたいと思います。あらかじめご承知ください。</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2023-11-09T09:18:14Z</dcterms:modified>
</cp:coreProperties>
</file>