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<sst xmlns="http://schemas.openxmlformats.org/spreadsheetml/2006/main" count="1346" uniqueCount="592">
  <si>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</si>
  <si>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</si>
  <si>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</si>
  <si>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</si>
  <si>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</si>
  <si>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</si>
  <si>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</si>
  <si>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</si>
  <si>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</si>
  <si>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</si>
  <si>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</si>
  <si>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</si>
  <si>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</si>
  <si>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</si>
  <si>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</si>
  <si>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</si>
  <si>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</si>
  <si>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</si>
  <si>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</si>
  <si>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</si>
  <si>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</si>
  <si>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</si>
  <si>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</si>
  <si>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</si>
  <si>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</si>
  <si>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</si>
  <si>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</si>
  <si>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</si>
  <si>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</si>
  <si>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</si>
  <si>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</si>
  <si>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</si>
  <si>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</si>
  <si>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</si>
  <si>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</si>
  <si>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</si>
  <si>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</si>
  <si>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</si>
  <si>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</si>
  <si>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</si>
  <si>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</si>
  <si>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</si>
  <si>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</si>
  <si>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</si>
  <si>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</si>
  <si>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</si>
  <si>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</si>
  <si>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</si>
  <si>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</si>
  <si>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</si>
  <si>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</si>
  <si>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</si>
  <si>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</si>
  <si>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</si>
  <si>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</si>
  <si>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</si>
  <si>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</si>
  <si>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</si>
  <si>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</si>
  <si>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</si>
  <si>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</si>
  <si>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</si>
  <si>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</si>
  <si>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</si>
  <si>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</si>
  <si>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</si>
  <si>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</si>
  <si>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</si>
  <si>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</si>
  <si>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</si>
  <si>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</si>
  <si>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</si>
  <si>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</si>
  <si>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</si>
  <si>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</si>
  <si>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</si>
  <si>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</si>
  <si>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</si>
  <si>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</si>
  <si>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</si>
  <si>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</si>
  <si>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</si>
  <si>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</si>
  <si>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</si>
  <si>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</si>
  <si>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</si>
  <si>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</si>
  <si>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</si>
  <si>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</si>
  <si>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</si>
  <si>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</si>
  <si>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</si>
  <si>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</si>
  <si>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</si>
  <si>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</si>
  <si>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</si>
  <si>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</si>
  <si>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</si>
  <si>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</si>
  <si>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</si>
  <si>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</si>
  <si>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</si>
  <si>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</si>
  <si>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</si>
  <si>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</si>
  <si>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</si>
  <si>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</si>
  <si>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</si>
  <si>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</si>
  <si>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</si>
  <si>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</si>
  <si>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</si>
  <si>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</si>
  <si>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</si>
  <si>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</si>
  <si>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</si>
  <si>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</si>
  <si>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</si>
  <si>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</si>
  <si>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</si>
  <si>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</si>
  <si>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</si>
  <si>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</si>
  <si>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</si>
  <si>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</si>
  <si>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</si>
  <si>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</si>
  <si>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</si>
  <si>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</si>
  <si>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</si>
  <si>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</si>
  <si>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</si>
  <si>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</si>
  <si>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</si>
  <si>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</si>
  <si>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</si>
  <si>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</si>
  <si>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</si>
  <si>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</si>
  <si>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</si>
  <si>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</si>
  <si>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</si>
  <si>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</si>
  <si>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</si>
  <si>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</si>
  <si>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</si>
  <si>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</si>
  <si>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</si>
  <si>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</si>
  <si>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</si>
  <si>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</si>
  <si>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</si>
  <si>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</si>
  <si>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</si>
  <si>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</si>
  <si>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</si>
  <si>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</si>
  <si>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</si>
  <si>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</si>
  <si>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</si>
  <si>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</si>
  <si>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</si>
  <si>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</si>
  <si>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</si>
  <si>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</si>
  <si>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</si>
  <si>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</si>
  <si>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</si>
  <si>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</si>
  <si>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</si>
  <si>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</si>
  <si>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</si>
  <si>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</si>
  <si>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</si>
  <si>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</si>
  <si>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</si>
  <si>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</si>
  <si>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</si>
  <si>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</si>
  <si>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</si>
  <si>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</si>
  <si>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</si>
  <si>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</si>
  <si>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</si>
  <si>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</si>
  <si>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</si>
  <si>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</si>
  <si>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</si>
  <si>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</si>
  <si>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</si>
  <si>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</si>
  <si>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</si>
  <si>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</si>
  <si>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</si>
  <si>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</si>
  <si>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</si>
  <si>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</si>
  <si>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</si>
  <si>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</si>
  <si>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</si>
  <si>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</si>
  <si>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</si>
  <si>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</si>
  <si>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</si>
  <si>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</si>
  <si>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</si>
  <si>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</si>
  <si>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</si>
  <si>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</si>
  <si>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</si>
  <si>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</si>
  <si>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</si>
  <si>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</si>
  <si>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</si>
  <si>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</si>
  <si>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</si>
  <si>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</si>
  <si>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</si>
  <si>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</si>
  <si>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</si>
  <si>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</si>
  <si>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</si>
  <si>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</si>
  <si>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</si>
  <si>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</si>
  <si>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</si>
  <si>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</si>
  <si>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</si>
  <si>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</si>
  <si>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</si>
  <si>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</si>
  <si>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</si>
  <si>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</si>
  <si>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</si>
  <si>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</si>
  <si>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</si>
  <si>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</si>
  <si>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</si>
  <si>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</si>
  <si>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</si>
  <si>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</si>
  <si>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</si>
  <si>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</si>
  <si>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</si>
  <si>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</si>
  <si>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</si>
  <si>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</si>
  <si>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</si>
  <si>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</si>
  <si>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</si>
  <si>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</si>
  <si>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</si>
  <si>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</si>
  <si>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</si>
  <si>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</si>
  <si>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</si>
  <si>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</si>
  <si>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</si>
  <si>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</si>
  <si>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</si>
  <si>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</si>
  <si>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</si>
  <si>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</si>
  <si>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</si>
  <si>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</si>
  <si>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</si>
  <si>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</si>
  <si>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</si>
  <si>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</si>
  <si>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</si>
  <si>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</si>
  <si>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</si>
  <si>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</si>
  <si>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</si>
  <si>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</si>
  <si>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</si>
  <si>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</si>
  <si>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</si>
  <si>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</si>
  <si>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</si>
  <si>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</si>
  <si>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</si>
  <si>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</si>
  <si>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</si>
  <si>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</si>
  <si>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</si>
  <si>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</si>
  <si>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</si>
  <si>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</si>
  <si>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</si>
  <si>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</si>
  <si>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</si>
  <si>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</si>
  <si>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</si>
  <si>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</si>
  <si>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</si>
  <si>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</si>
  <si>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</si>
  <si>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</si>
  <si>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</si>
  <si>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</si>
  <si>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</si>
  <si>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</si>
  <si>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</si>
  <si>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</si>
  <si>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</si>
  <si>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</si>
  <si>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</si>
  <si>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</si>
  <si>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</si>
  <si>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</si>
  <si>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</si>
  <si>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</si>
  <si>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</si>
  <si>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</si>
  <si>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</si>
  <si>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</si>
  <si>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</si>
  <si>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</si>
  <si>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</si>
  <si>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</si>
  <si>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</si>
  <si>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</si>
  <si>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</si>
  <si>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</si>
  <si>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</si>
  <si>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</si>
  <si>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</si>
  <si>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</si>
  <si>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</si>
  <si>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</si>
  <si>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</si>
  <si>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</si>
  <si>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</si>
  <si>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</si>
  <si>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</si>
  <si>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</si>
  <si>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</si>
  <si>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</si>
  <si>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</si>
  <si>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</si>
  <si>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</si>
  <si>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</si>
  <si>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</si>
  <si>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</si>
  <si>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</si>
  <si>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</si>
  <si>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</si>
  <si>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</si>
  <si>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</si>
  <si>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</si>
  <si>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</si>
  <si>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</si>
  <si>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</si>
  <si>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</si>
  <si>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</si>
  <si>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</si>
  <si>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</si>
  <si>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</si>
  <si>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</si>
  <si>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</si>
  <si>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</si>
  <si>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</si>
  <si>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</si>
  <si>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</si>
  <si>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</si>
  <si>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</si>
  <si>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</si>
  <si>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</si>
  <si>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</si>
  <si>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</si>
  <si>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</si>
  <si>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</si>
  <si>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</si>
  <si>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</si>
  <si>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</si>
  <si>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</si>
  <si>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</si>
  <si>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</si>
  <si>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</si>
  <si>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</si>
  <si>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</si>
  <si>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</si>
  <si>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</si>
  <si>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</si>
  <si>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</si>
  <si>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</si>
  <si>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</si>
  <si>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</si>
  <si>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</si>
  <si>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</si>
  <si>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</si>
  <si>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</si>
  <si>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</si>
  <si>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</si>
  <si>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</si>
  <si>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</si>
  <si>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</si>
  <si>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</si>
  <si>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</si>
  <si>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</si>
  <si>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</si>
  <si>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</si>
  <si>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</si>
  <si>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</si>
  <si>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</si>
  <si>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</si>
  <si>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</si>
  <si>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</si>
  <si>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</si>
  <si>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</si>
  <si>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</si>
  <si>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</si>
  <si>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</si>
  <si>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</si>
  <si>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</si>
  <si>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</si>
  <si>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</si>
  <si>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</si>
  <si>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</si>
  <si>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</si>
  <si>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</si>
  <si>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</si>
  <si>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</si>
  <si>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</si>
  <si>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</si>
  <si>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</si>
  <si>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</si>
  <si>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</si>
  <si>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</si>
  <si>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</si>
  <si>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</si>
  <si>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</si>
  <si>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</si>
  <si>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</si>
  <si>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</si>
  <si>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</si>
  <si>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</si>
  <si>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</si>
  <si>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</si>
  <si>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</si>
  <si>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</si>
  <si>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</si>
  <si>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</si>
  <si>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</si>
  <si>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</si>
  <si>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</si>
  <si>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</si>
  <si>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</si>
  <si>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</si>
  <si>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</si>
  <si>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</si>
  <si>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</si>
  <si>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</si>
  <si>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</si>
  <si>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</si>
  <si>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</si>
  <si>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</si>
  <si>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</si>
  <si>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</si>
  <si>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</si>
  <si>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</si>
  <si>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</si>
  <si>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</si>
  <si>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</si>
  <si>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</si>
  <si>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</si>
  <si>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</si>
  <si>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</si>
  <si>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</si>
  <si>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</si>
  <si>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</si>
  <si>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</si>
  <si>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</si>
  <si>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</si>
  <si>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</si>
  <si>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</si>
  <si>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</si>
  <si>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</si>
  <si>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</si>
  <si>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</si>
  <si>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</si>
  <si>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</si>
  <si>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</si>
  <si>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</si>
  <si>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</si>
  <si>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</si>
  <si>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</si>
  <si>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</si>
  <si>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</si>
  <si>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</si>
  <si>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</si>
  <si>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</si>
  <si>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</si>
  <si>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</si>
  <si>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</si>
  <si>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</si>
  <si>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</si>
  <si>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</si>
  <si>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</si>
  <si>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</si>
  <si>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</si>
  <si>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</si>
  <si>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</si>
  <si>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</si>
  <si>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</si>
  <si>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</si>
  <si>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</si>
  <si>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</si>
  <si>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</si>
  <si>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</si>
  <si>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</si>
  <si>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</si>
  <si>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</si>
  <si>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</si>
  <si>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</si>
  <si>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</si>
  <si>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</si>
  <si>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</si>
  <si>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</si>
  <si>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</si>
  <si>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</si>
  <si>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</si>
  <si>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</si>
  <si>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</si>
  <si>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</si>
  <si>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</si>
  <si>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</si>
  <si>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</si>
  <si>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</si>
  <si>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</si>
  <si>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</si>
  <si>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</si>
  <si>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</si>
  <si>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</si>
  <si>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</si>
  <si>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</si>
  <si>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</si>
  <si>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</si>
  <si>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</si>
  <si>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</si>
  <si>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</si>
  <si>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</si>
  <si>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</si>
  <si>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</si>
  <si>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</si>
  <si>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</si>
  <si>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</si>
  <si>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</si>
  <si>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</si>
  <si>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</si>
  <si>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</si>
  <si>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</si>
  <si>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</si>
  <si>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</si>
  <si>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</si>
  <si>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</si>
  <si>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</si>
  <si>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</si>
  <si>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</si>
  <si>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</si>
  <si>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</si>
  <si>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</si>
  <si>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</si>
  <si>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</si>
  <si>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</si>
  <si>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</si>
  <si>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</si>
  <si>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</si>
  <si>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</si>
  <si>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</si>
  <si>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</si>
  <si>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</si>
  <si>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</si>
  <si>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</si>
  <si>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</si>
  <si>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</si>
  <si>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</si>
  <si>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</si>
  <si>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</si>
  <si>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</si>
  <si>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</si>
  <si>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</si>
  <si>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不要</t>
  </si>
  <si>
    <t>中型トラック</t>
  </si>
  <si>
    <t>応相談</t>
  </si>
  <si>
    <t>使わない</t>
  </si>
  <si>
    <t>なくても良い</t>
  </si>
  <si>
    <t>可</t>
  </si>
  <si>
    <t>不可</t>
  </si>
  <si>
    <t>5割程度必要</t>
  </si>
  <si>
    <t>問わない</t>
    <rPh sb="0" eb="1">
      <t>ト</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</si>
</sst>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64922</xdr:rowOff>
    </xdr:from>
    <xdr:to>
      <xdr:col>10</xdr:col>
      <xdr:colOff>219075</xdr:colOff>
      <xdr:row>74</xdr:row>
      <xdr:rowOff>117790</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007092"/>
          <a:ext cx="4821606" cy="295486"/>
          <a:chOff x="1076477" y="14921794"/>
          <a:chExt cx="4160761" cy="33825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1794"/>
            <a:ext cx="1056317" cy="3382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10</a:t>
            </a:r>
            <a:r>
              <a:rPr kumimoji="1" lang="ja-JP" altLang="en-US" sz="1100" b="1"/>
              <a:t>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9</a:t>
            </a:r>
            <a:r>
              <a:rPr kumimoji="1" lang="ja-JP" altLang="en-US" sz="1100" b="1"/>
              <a:t>ｍ</a:t>
            </a:r>
          </a:p>
        </xdr:txBody>
      </xdr:sp>
    </xdr:grp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5</xdr:col>
      <xdr:colOff>618227</xdr:colOff>
      <xdr:row>57</xdr:row>
      <xdr:rowOff>35944</xdr:rowOff>
    </xdr:from>
    <xdr:to>
      <xdr:col>7</xdr:col>
      <xdr:colOff>603976</xdr:colOff>
      <xdr:row>60</xdr:row>
      <xdr:rowOff>37632</xdr:rowOff>
    </xdr:to>
    <xdr:sp macro="" textlink="">
      <xdr:nvSpPr>
        <xdr:cNvPr id="4" name="テキスト ボックス 3">
          <a:extLst>
            <a:ext uri="{FF2B5EF4-FFF2-40B4-BE49-F238E27FC236}">
              <a16:creationId xmlns:a16="http://schemas.microsoft.com/office/drawing/2014/main" id="{67FCAF89-D7BD-4A16-B9F9-3CF7CC82CFF3}"/>
            </a:ext>
          </a:extLst>
        </xdr:cNvPr>
        <xdr:cNvSpPr txBox="1"/>
      </xdr:nvSpPr>
      <xdr:spPr>
        <a:xfrm>
          <a:off x="2961736" y="15204057"/>
          <a:ext cx="1337221" cy="6918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控室として使用</a:t>
          </a:r>
          <a:endParaRPr kumimoji="1" lang="en-US" altLang="ja-JP" sz="1100">
            <a:solidFill>
              <a:schemeClr val="bg2">
                <a:lumMod val="25000"/>
              </a:schemeClr>
            </a:solidFill>
          </a:endParaRPr>
        </a:p>
        <a:p>
          <a:pPr algn="ctr"/>
          <a:r>
            <a:rPr kumimoji="1" lang="en-US" altLang="ja-JP" sz="1100">
              <a:solidFill>
                <a:schemeClr val="bg2">
                  <a:lumMod val="25000"/>
                </a:schemeClr>
              </a:solidFill>
            </a:rPr>
            <a:t>(</a:t>
          </a:r>
          <a:r>
            <a:rPr kumimoji="1" lang="ja-JP" altLang="en-US" sz="1100">
              <a:solidFill>
                <a:schemeClr val="bg2">
                  <a:lumMod val="25000"/>
                </a:schemeClr>
              </a:solidFill>
            </a:rPr>
            <a:t>片付け不要</a:t>
          </a:r>
          <a:r>
            <a:rPr kumimoji="1" lang="en-US" altLang="ja-JP" sz="1100">
              <a:solidFill>
                <a:schemeClr val="bg2">
                  <a:lumMod val="25000"/>
                </a:schemeClr>
              </a:solidFill>
            </a:rPr>
            <a:t>)</a:t>
          </a:r>
          <a:endParaRPr kumimoji="1" lang="ja-JP" altLang="en-US" sz="1100">
            <a:solidFill>
              <a:schemeClr val="bg2">
                <a:lumMod val="25000"/>
              </a:schemeClr>
            </a:solidFill>
          </a:endParaRPr>
        </a:p>
      </xdr:txBody>
    </xdr:sp>
    <xdr:clientData/>
  </xdr:twoCellAnchor>
  <xdr:twoCellAnchor>
    <xdr:from>
      <xdr:col>8</xdr:col>
      <xdr:colOff>445698</xdr:colOff>
      <xdr:row>73</xdr:row>
      <xdr:rowOff>28753</xdr:rowOff>
    </xdr:from>
    <xdr:to>
      <xdr:col>9</xdr:col>
      <xdr:colOff>517585</xdr:colOff>
      <xdr:row>75</xdr:row>
      <xdr:rowOff>201282</xdr:rowOff>
    </xdr:to>
    <xdr:grpSp>
      <xdr:nvGrpSpPr>
        <xdr:cNvPr id="5" name="グループ化 4">
          <a:extLst>
            <a:ext uri="{FF2B5EF4-FFF2-40B4-BE49-F238E27FC236}">
              <a16:creationId xmlns:a16="http://schemas.microsoft.com/office/drawing/2014/main" id="{69892572-F5B9-4C12-8DDD-B6FA5706227B}"/>
            </a:ext>
          </a:extLst>
        </xdr:cNvPr>
        <xdr:cNvGrpSpPr/>
      </xdr:nvGrpSpPr>
      <xdr:grpSpPr>
        <a:xfrm>
          <a:off x="5271099" y="18970923"/>
          <a:ext cx="718868" cy="657765"/>
          <a:chOff x="5313592" y="13014477"/>
          <a:chExt cx="890978" cy="1439333"/>
        </a:xfrm>
      </xdr:grpSpPr>
      <xdr:cxnSp macro="">
        <xdr:nvCxnSpPr>
          <xdr:cNvPr id="8" name="直線矢印コネクタ 7">
            <a:extLst>
              <a:ext uri="{FF2B5EF4-FFF2-40B4-BE49-F238E27FC236}">
                <a16:creationId xmlns:a16="http://schemas.microsoft.com/office/drawing/2014/main" id="{8A1B6311-D632-943D-7ABE-21E68FD226E2}"/>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0D04264E-B89A-B1D7-8401-EC3F210FEDD0}"/>
              </a:ext>
            </a:extLst>
          </xdr:cNvPr>
          <xdr:cNvSpPr txBox="1"/>
        </xdr:nvSpPr>
        <xdr:spPr>
          <a:xfrm>
            <a:off x="5313592" y="13479778"/>
            <a:ext cx="890978" cy="37593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200" b="1"/>
              <a:t>2</a:t>
            </a:r>
            <a:r>
              <a:rPr kumimoji="1" lang="ja-JP" altLang="en-US" sz="1200" b="1"/>
              <a:t>　ｍ</a:t>
            </a:r>
            <a:endParaRPr kumimoji="1" lang="ja-JP" altLang="en-US" sz="1400" b="1"/>
          </a:p>
        </xdr:txBody>
      </xdr:sp>
    </xdr:grpSp>
    <xdr:clientData/>
  </xdr:twoCellAnchor>
  <xdr:twoCellAnchor>
    <xdr:from>
      <xdr:col>2</xdr:col>
      <xdr:colOff>143772</xdr:colOff>
      <xdr:row>76</xdr:row>
      <xdr:rowOff>143774</xdr:rowOff>
    </xdr:from>
    <xdr:to>
      <xdr:col>11</xdr:col>
      <xdr:colOff>115019</xdr:colOff>
      <xdr:row>93</xdr:row>
      <xdr:rowOff>79075</xdr:rowOff>
    </xdr:to>
    <xdr:sp macro="" textlink="">
      <xdr:nvSpPr>
        <xdr:cNvPr id="11" name="台形 10">
          <a:extLst>
            <a:ext uri="{FF2B5EF4-FFF2-40B4-BE49-F238E27FC236}">
              <a16:creationId xmlns:a16="http://schemas.microsoft.com/office/drawing/2014/main" id="{19E7AD5D-2E90-4E2C-871A-BA6F5032D1CD}"/>
            </a:ext>
          </a:extLst>
        </xdr:cNvPr>
        <xdr:cNvSpPr/>
      </xdr:nvSpPr>
      <xdr:spPr>
        <a:xfrm>
          <a:off x="992036" y="19574774"/>
          <a:ext cx="5305247" cy="3723735"/>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10</xdr:col>
      <xdr:colOff>323491</xdr:colOff>
      <xdr:row>77</xdr:row>
      <xdr:rowOff>208472</xdr:rowOff>
    </xdr:from>
    <xdr:to>
      <xdr:col>11</xdr:col>
      <xdr:colOff>253793</xdr:colOff>
      <xdr:row>79</xdr:row>
      <xdr:rowOff>144086</xdr:rowOff>
    </xdr:to>
    <xdr:sp macro="" textlink="">
      <xdr:nvSpPr>
        <xdr:cNvPr id="12" name="楕円 11">
          <a:extLst>
            <a:ext uri="{FF2B5EF4-FFF2-40B4-BE49-F238E27FC236}">
              <a16:creationId xmlns:a16="http://schemas.microsoft.com/office/drawing/2014/main" id="{26E8E39E-DDD8-4590-9A4A-CAE3E1980285}"/>
            </a:ext>
          </a:extLst>
        </xdr:cNvPr>
        <xdr:cNvSpPr/>
      </xdr:nvSpPr>
      <xdr:spPr>
        <a:xfrm>
          <a:off x="5923472" y="19862321"/>
          <a:ext cx="512585" cy="38131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611037</xdr:colOff>
      <xdr:row>77</xdr:row>
      <xdr:rowOff>179717</xdr:rowOff>
    </xdr:from>
    <xdr:to>
      <xdr:col>3</xdr:col>
      <xdr:colOff>174717</xdr:colOff>
      <xdr:row>79</xdr:row>
      <xdr:rowOff>115331</xdr:rowOff>
    </xdr:to>
    <xdr:sp macro="" textlink="">
      <xdr:nvSpPr>
        <xdr:cNvPr id="13" name="楕円 12">
          <a:extLst>
            <a:ext uri="{FF2B5EF4-FFF2-40B4-BE49-F238E27FC236}">
              <a16:creationId xmlns:a16="http://schemas.microsoft.com/office/drawing/2014/main" id="{B0B1E5A2-6604-43AA-887C-948A22B27805}"/>
            </a:ext>
          </a:extLst>
        </xdr:cNvPr>
        <xdr:cNvSpPr/>
      </xdr:nvSpPr>
      <xdr:spPr>
        <a:xfrm>
          <a:off x="841075" y="19833566"/>
          <a:ext cx="512585" cy="38131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10</xdr:col>
      <xdr:colOff>366623</xdr:colOff>
      <xdr:row>79</xdr:row>
      <xdr:rowOff>150963</xdr:rowOff>
    </xdr:from>
    <xdr:to>
      <xdr:col>11</xdr:col>
      <xdr:colOff>250282</xdr:colOff>
      <xdr:row>80</xdr:row>
      <xdr:rowOff>201955</xdr:rowOff>
    </xdr:to>
    <xdr:sp macro="" textlink="">
      <xdr:nvSpPr>
        <xdr:cNvPr id="14" name="テキスト ボックス 13">
          <a:extLst>
            <a:ext uri="{FF2B5EF4-FFF2-40B4-BE49-F238E27FC236}">
              <a16:creationId xmlns:a16="http://schemas.microsoft.com/office/drawing/2014/main" id="{1EDC405F-CA25-4B25-B8BA-B6C4D6817B9C}"/>
            </a:ext>
          </a:extLst>
        </xdr:cNvPr>
        <xdr:cNvSpPr txBox="1"/>
      </xdr:nvSpPr>
      <xdr:spPr>
        <a:xfrm>
          <a:off x="5966604" y="20250510"/>
          <a:ext cx="465942" cy="27384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照明</a:t>
          </a:r>
        </a:p>
      </xdr:txBody>
    </xdr:sp>
    <xdr:clientData/>
  </xdr:twoCellAnchor>
  <xdr:twoCellAnchor>
    <xdr:from>
      <xdr:col>2</xdr:col>
      <xdr:colOff>35943</xdr:colOff>
      <xdr:row>79</xdr:row>
      <xdr:rowOff>136585</xdr:rowOff>
    </xdr:from>
    <xdr:to>
      <xdr:col>3</xdr:col>
      <xdr:colOff>171206</xdr:colOff>
      <xdr:row>80</xdr:row>
      <xdr:rowOff>187577</xdr:rowOff>
    </xdr:to>
    <xdr:sp macro="" textlink="">
      <xdr:nvSpPr>
        <xdr:cNvPr id="15" name="テキスト ボックス 14">
          <a:extLst>
            <a:ext uri="{FF2B5EF4-FFF2-40B4-BE49-F238E27FC236}">
              <a16:creationId xmlns:a16="http://schemas.microsoft.com/office/drawing/2014/main" id="{854FF9C3-4BD7-456E-814B-81FCFFBF7D64}"/>
            </a:ext>
          </a:extLst>
        </xdr:cNvPr>
        <xdr:cNvSpPr txBox="1"/>
      </xdr:nvSpPr>
      <xdr:spPr>
        <a:xfrm>
          <a:off x="884207" y="20236132"/>
          <a:ext cx="465942" cy="27384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a:t>照明</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E7" sqref="E7:K7"/>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1" sqref="B1:L1"/>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164</v>
      </c>
      <c r="D2" s="154"/>
      <c r="E2" s="33" t="s">
        <v>5</v>
      </c>
      <c r="F2" s="35" t="str">
        <f>VLOOKUP($C$2,'R6_制作団体一覧'!A:H,2,FALSE)</f>
        <v>演劇</v>
      </c>
      <c r="G2" s="32" t="s">
        <v>2</v>
      </c>
      <c r="H2" s="36" t="str">
        <f>VLOOKUP($C$2,'R6_制作団体一覧'!A:H,3,FALSE)</f>
        <v>児童劇</v>
      </c>
      <c r="I2" s="33" t="s">
        <v>20</v>
      </c>
      <c r="J2" s="35" t="str">
        <f>VLOOKUP($C$2,'R6_制作団体一覧'!A:H,5,FALSE)</f>
        <v>B区分</v>
      </c>
      <c r="K2" s="33" t="s">
        <v>3</v>
      </c>
      <c r="L2" s="35" t="str">
        <f>VLOOKUP($C$2,'R6_制作団体一覧'!A:H,6,FALSE)</f>
        <v>D</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人形劇団ひとみ座</v>
      </c>
      <c r="D3" s="151"/>
      <c r="E3" s="151"/>
      <c r="F3" s="151"/>
      <c r="G3" s="151"/>
      <c r="H3" s="33" t="s">
        <v>4</v>
      </c>
      <c r="I3" s="152" t="str">
        <f>VLOOKUP($C$2,'R6_制作団体一覧'!A:H,7,FALSE)</f>
        <v>有限会社　ひとみ座</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v>50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10</v>
      </c>
      <c r="H14" s="62" t="s">
        <v>43</v>
      </c>
      <c r="I14" s="63" t="s">
        <v>45</v>
      </c>
      <c r="J14" s="64">
        <v>9</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4</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588</v>
      </c>
      <c r="H16" s="165"/>
      <c r="I16" s="166" t="s">
        <v>49</v>
      </c>
      <c r="J16" s="167"/>
      <c r="K16" s="121" t="s">
        <v>589</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1.8</v>
      </c>
      <c r="H17" s="62" t="s">
        <v>43</v>
      </c>
      <c r="I17" s="60" t="s">
        <v>46</v>
      </c>
      <c r="J17" s="61">
        <v>1.8</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590</v>
      </c>
      <c r="G18" s="145"/>
      <c r="H18" s="116" t="s">
        <v>55</v>
      </c>
      <c r="I18" s="111"/>
      <c r="J18" s="111"/>
      <c r="K18" s="129" t="s">
        <v>587</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586</v>
      </c>
      <c r="G19" s="142"/>
      <c r="H19" s="133" t="s">
        <v>53</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t="s">
        <v>583</v>
      </c>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585</v>
      </c>
      <c r="G21" s="130"/>
      <c r="H21" s="131" t="s">
        <v>59</v>
      </c>
      <c r="I21" s="132"/>
      <c r="J21" s="132"/>
      <c r="K21" s="58" t="s">
        <v>591</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584</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v>
      </c>
      <c r="H23" s="74" t="s">
        <v>43</v>
      </c>
      <c r="I23" s="75" t="s">
        <v>61</v>
      </c>
      <c r="J23" s="73">
        <v>6.5</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583</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1.8</v>
      </c>
      <c r="H50" s="149"/>
      <c r="I50" s="26" t="s">
        <v>7</v>
      </c>
      <c r="J50" s="148">
        <f>J17</f>
        <v>1.8</v>
      </c>
      <c r="K50" s="149"/>
      <c r="L50" s="25"/>
      <c r="M50" s="25"/>
      <c r="N50" s="39"/>
      <c r="X50" s="39"/>
      <c r="Y50" s="39"/>
      <c r="Z50" s="39"/>
    </row>
    <row r="51" spans="1:26" ht="16.899999999999999"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t="str">
        <f>K21</f>
        <v>問わない</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9">
      <formula>#REF!="令和2年度の応募時に提出した"</formula>
    </cfRule>
    <cfRule type="expression" dxfId="18" priority="20">
      <formula>#REF!="令和元年度の応募時に提出した"</formula>
    </cfRule>
  </conditionalFormatting>
  <conditionalFormatting sqref="B13:B14 F13:F16 B16:B19 F18:F19 H19 K19">
    <cfRule type="expression" dxfId="17" priority="17">
      <formula>#REF!="令和4年度の応募時に提出した"</formula>
    </cfRule>
    <cfRule type="expression" dxfId="16" priority="18">
      <formula>#REF!="令和3年度の応募時に提出した"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1">
      <formula>#REF!="令和2年度の応募時に提出した"</formula>
    </cfRule>
    <cfRule type="expression" dxfId="10" priority="12">
      <formula>#REF!="令和元年度の応募時に提出した"</formula>
    </cfRule>
  </conditionalFormatting>
  <conditionalFormatting sqref="F17">
    <cfRule type="expression" dxfId="9" priority="9">
      <formula>#REF!="令和4年度の応募時に提出した"</formula>
    </cfRule>
    <cfRule type="expression" dxfId="8" priority="10">
      <formula>#REF!="令和3年度の応募時に提出した"</formula>
    </cfRule>
  </conditionalFormatting>
  <conditionalFormatting sqref="H19:H20">
    <cfRule type="expression" dxfId="7" priority="15">
      <formula>#REF!="令和2年度の応募時に提出した"</formula>
    </cfRule>
    <cfRule type="expression" dxfId="6" priority="16">
      <formula>#REF!="令和元年度の応募時に提出した"</formula>
    </cfRule>
  </conditionalFormatting>
  <conditionalFormatting sqref="H20">
    <cfRule type="expression" dxfId="5" priority="13">
      <formula>#REF!="令和4年度の応募時に提出した"</formula>
    </cfRule>
    <cfRule type="expression" dxfId="4" priority="14">
      <formula>#REF!="令和3年度の応募時に提出した"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D051</v>
      </c>
      <c r="B2" s="83" t="str">
        <f>①ヒアリングシートについて!F2</f>
        <v>演劇</v>
      </c>
      <c r="C2" s="83" t="str">
        <f>①ヒアリングシートについて!H2</f>
        <v>児童劇</v>
      </c>
      <c r="D2" s="83" t="str">
        <f>①ヒアリングシートについて!J2</f>
        <v>B区分</v>
      </c>
      <c r="E2" s="83" t="str">
        <f>①ヒアリングシートについて!L2</f>
        <v>D</v>
      </c>
      <c r="F2" s="83" t="str">
        <f>①ヒアリングシートについて!C3</f>
        <v>人形劇団ひとみ座</v>
      </c>
      <c r="G2" s="83" t="str">
        <f>①ヒアリングシートについて!I3</f>
        <v>有限会社　ひとみ座</v>
      </c>
      <c r="H2" s="83" t="str">
        <f>①ヒアリングシートについて!F13</f>
        <v>制限なし</v>
      </c>
      <c r="I2" s="83">
        <f>①ヒアリングシートについて!K13</f>
        <v>50</v>
      </c>
      <c r="J2" s="83">
        <f>①ヒアリングシートについて!G14</f>
        <v>10</v>
      </c>
      <c r="K2" s="83">
        <f>①ヒアリングシートについて!J14</f>
        <v>9</v>
      </c>
      <c r="L2" s="83">
        <f>①ヒアリングシートについて!G15</f>
        <v>4</v>
      </c>
      <c r="M2" s="83" t="str">
        <f>①ヒアリングシートについて!G16</f>
        <v>可</v>
      </c>
      <c r="N2" s="83" t="str">
        <f>①ヒアリングシートについて!K16</f>
        <v>不可</v>
      </c>
      <c r="O2" s="83">
        <f>①ヒアリングシートについて!G17</f>
        <v>1.8</v>
      </c>
      <c r="P2" s="83">
        <f>①ヒアリングシートについて!J17</f>
        <v>1.8</v>
      </c>
      <c r="Q2" s="83" t="str">
        <f>①ヒアリングシートについて!F18</f>
        <v>5割程度必要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不要</v>
      </c>
      <c r="V2" s="83" t="str">
        <f>①ヒアリングシートについて!F21</f>
        <v>応相談</v>
      </c>
      <c r="W2" s="83" t="str">
        <f>①ヒアリングシートについて!K21</f>
        <v>問わない</v>
      </c>
      <c r="X2" s="83" t="str">
        <f>①ヒアリングシートについて!F22</f>
        <v>中型トラック</v>
      </c>
      <c r="Y2" s="83">
        <f>①ヒアリングシートについて!I22</f>
        <v>1</v>
      </c>
      <c r="Z2" s="83">
        <f>①ヒアリングシートについて!G23</f>
        <v>2</v>
      </c>
      <c r="AA2" s="83">
        <f>①ヒアリングシートについて!J23</f>
        <v>6.5</v>
      </c>
      <c r="AB2" s="83" t="str">
        <f>①ヒアリングシートについて!F27</f>
        <v>不要</v>
      </c>
      <c r="AC2" s="83">
        <f>①ヒアリングシートについて!F28</f>
        <v>0</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2023-11-07T06:48:58Z</dcterms:modified>
</cp:coreProperties>
</file>