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<sst xmlns="http://schemas.openxmlformats.org/spreadsheetml/2006/main" count="1347" uniqueCount="593">
  <si>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</si>
  <si>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</si>
  <si>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</si>
  <si>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</si>
  <si>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</si>
  <si>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</si>
  <si>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</si>
  <si>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</si>
  <si>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</si>
  <si>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</si>
  <si>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</si>
  <si>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</si>
  <si>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</si>
  <si>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</si>
  <si>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</si>
  <si>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</si>
  <si>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</si>
  <si>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</si>
  <si>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</si>
  <si>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</si>
  <si>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</si>
  <si>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</si>
  <si>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</si>
  <si>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</si>
  <si>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</si>
  <si>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</si>
  <si>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</si>
  <si>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</si>
  <si>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</si>
  <si>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</si>
  <si>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</si>
  <si>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</si>
  <si>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</si>
  <si>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</si>
  <si>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</si>
  <si>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</si>
  <si>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</si>
  <si>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</si>
  <si>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</si>
  <si>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</si>
  <si>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</si>
  <si>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</si>
  <si>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</si>
  <si>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</si>
  <si>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</si>
  <si>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</si>
  <si>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</si>
  <si>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</si>
  <si>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</si>
  <si>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</si>
  <si>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</si>
  <si>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</si>
  <si>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</si>
  <si>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</si>
  <si>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</si>
  <si>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</si>
  <si>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</si>
  <si>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</si>
  <si>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</si>
  <si>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</si>
  <si>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</si>
  <si>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</si>
  <si>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</si>
  <si>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</si>
  <si>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</si>
  <si>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</si>
  <si>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</si>
  <si>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</si>
  <si>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</si>
  <si>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</si>
  <si>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</si>
  <si>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</si>
  <si>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</si>
  <si>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</si>
  <si>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</si>
  <si>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</si>
  <si>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</si>
  <si>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</si>
  <si>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</si>
  <si>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</si>
  <si>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</si>
  <si>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</si>
  <si>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</si>
  <si>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</si>
  <si>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</si>
  <si>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</si>
  <si>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</si>
  <si>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</si>
  <si>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</si>
  <si>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</si>
  <si>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</si>
  <si>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</si>
  <si>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</si>
  <si>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</si>
  <si>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</si>
  <si>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</si>
  <si>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</si>
  <si>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</si>
  <si>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</si>
  <si>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</si>
  <si>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</si>
  <si>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</si>
  <si>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</si>
  <si>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</si>
  <si>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</si>
  <si>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</si>
  <si>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</si>
  <si>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</si>
  <si>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</si>
  <si>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</si>
  <si>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</si>
  <si>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</si>
  <si>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</si>
  <si>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</si>
  <si>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</si>
  <si>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</si>
  <si>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</si>
  <si>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</si>
  <si>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</si>
  <si>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</si>
  <si>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</si>
  <si>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</si>
  <si>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</si>
  <si>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</si>
  <si>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</si>
  <si>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</si>
  <si>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</si>
  <si>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</si>
  <si>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</si>
  <si>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</si>
  <si>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</si>
  <si>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</si>
  <si>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</si>
  <si>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</si>
  <si>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</si>
  <si>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</si>
  <si>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</si>
  <si>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</si>
  <si>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</si>
  <si>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</si>
  <si>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</si>
  <si>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</si>
  <si>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</si>
  <si>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</si>
  <si>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</si>
  <si>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</si>
  <si>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</si>
  <si>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</si>
  <si>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</si>
  <si>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</si>
  <si>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</si>
  <si>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</si>
  <si>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</si>
  <si>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</si>
  <si>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</si>
  <si>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</si>
  <si>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</si>
  <si>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</si>
  <si>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</si>
  <si>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</si>
  <si>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</si>
  <si>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</si>
  <si>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</si>
  <si>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</si>
  <si>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</si>
  <si>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</si>
  <si>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</si>
  <si>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</si>
  <si>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</si>
  <si>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</si>
  <si>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</si>
  <si>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</si>
  <si>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</si>
  <si>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</si>
  <si>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</si>
  <si>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</si>
  <si>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</si>
  <si>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</si>
  <si>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</si>
  <si>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</si>
  <si>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</si>
  <si>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</si>
  <si>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</si>
  <si>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</si>
  <si>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</si>
  <si>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</si>
  <si>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</si>
  <si>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</si>
  <si>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</si>
  <si>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</si>
  <si>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</si>
  <si>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</si>
  <si>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</si>
  <si>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</si>
  <si>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</si>
  <si>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</si>
  <si>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</si>
  <si>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</si>
  <si>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</si>
  <si>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</si>
  <si>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</si>
  <si>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</si>
  <si>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</si>
  <si>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</si>
  <si>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</si>
  <si>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</si>
  <si>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</si>
  <si>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</si>
  <si>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</si>
  <si>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</si>
  <si>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</si>
  <si>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</si>
  <si>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</si>
  <si>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</si>
  <si>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</si>
  <si>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</si>
  <si>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</si>
  <si>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</si>
  <si>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</si>
  <si>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</si>
  <si>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</si>
  <si>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</si>
  <si>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</si>
  <si>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</si>
  <si>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</si>
  <si>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</si>
  <si>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</si>
  <si>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</si>
  <si>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</si>
  <si>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</si>
  <si>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</si>
  <si>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</si>
  <si>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</si>
  <si>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</si>
  <si>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</si>
  <si>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</si>
  <si>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</si>
  <si>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</si>
  <si>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</si>
  <si>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</si>
  <si>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</si>
  <si>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</si>
  <si>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</si>
  <si>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</si>
  <si>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</si>
  <si>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</si>
  <si>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</si>
  <si>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</si>
  <si>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</si>
  <si>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</si>
  <si>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</si>
  <si>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</si>
  <si>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</si>
  <si>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</si>
  <si>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</si>
  <si>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</si>
  <si>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</si>
  <si>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</si>
  <si>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</si>
  <si>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</si>
  <si>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</si>
  <si>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</si>
  <si>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</si>
  <si>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</si>
  <si>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</si>
  <si>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</si>
  <si>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</si>
  <si>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</si>
  <si>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</si>
  <si>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</si>
  <si>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</si>
  <si>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</si>
  <si>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</si>
  <si>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</si>
  <si>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</si>
  <si>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</si>
  <si>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</si>
  <si>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</si>
  <si>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</si>
  <si>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</si>
  <si>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</si>
  <si>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</si>
  <si>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</si>
  <si>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</si>
  <si>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</si>
  <si>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</si>
  <si>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</si>
  <si>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</si>
  <si>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</si>
  <si>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</si>
  <si>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</si>
  <si>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</si>
  <si>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</si>
  <si>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</si>
  <si>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</si>
  <si>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</si>
  <si>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</si>
  <si>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</si>
  <si>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</si>
  <si>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</si>
  <si>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</si>
  <si>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</si>
  <si>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</si>
  <si>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</si>
  <si>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</si>
  <si>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</si>
  <si>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</si>
  <si>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</si>
  <si>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</si>
  <si>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</si>
  <si>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</si>
  <si>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</si>
  <si>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</si>
  <si>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</si>
  <si>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</si>
  <si>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</si>
  <si>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</si>
  <si>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</si>
  <si>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</si>
  <si>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</si>
  <si>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</si>
  <si>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</si>
  <si>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</si>
  <si>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</si>
  <si>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</si>
  <si>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</si>
  <si>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</si>
  <si>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</si>
  <si>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</si>
  <si>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</si>
  <si>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</si>
  <si>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</si>
  <si>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</si>
  <si>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</si>
  <si>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</si>
  <si>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</si>
  <si>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</si>
  <si>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</si>
  <si>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</si>
  <si>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</si>
  <si>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</si>
  <si>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</si>
  <si>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</si>
  <si>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</si>
  <si>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</si>
  <si>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</si>
  <si>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</si>
  <si>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</si>
  <si>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</si>
  <si>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</si>
  <si>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</si>
  <si>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</si>
  <si>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</si>
  <si>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</si>
  <si>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</si>
  <si>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</si>
  <si>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</si>
  <si>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</si>
  <si>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</si>
  <si>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</si>
  <si>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</si>
  <si>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</si>
  <si>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</si>
  <si>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</si>
  <si>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</si>
  <si>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</si>
  <si>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</si>
  <si>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</si>
  <si>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</si>
  <si>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</si>
  <si>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</si>
  <si>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</si>
  <si>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</si>
  <si>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</si>
  <si>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</si>
  <si>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</si>
  <si>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</si>
  <si>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</si>
  <si>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</si>
  <si>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</si>
  <si>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</si>
  <si>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</si>
  <si>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</si>
  <si>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</si>
  <si>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</si>
  <si>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</si>
  <si>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</si>
  <si>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</si>
  <si>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</si>
  <si>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</si>
  <si>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</si>
  <si>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</si>
  <si>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</si>
  <si>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</si>
  <si>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</si>
  <si>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</si>
  <si>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</si>
  <si>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</si>
  <si>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</si>
  <si>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</si>
  <si>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</si>
  <si>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</si>
  <si>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</si>
  <si>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</si>
  <si>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</si>
  <si>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</si>
  <si>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</si>
  <si>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</si>
  <si>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</si>
  <si>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</si>
  <si>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</si>
  <si>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</si>
  <si>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</si>
  <si>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</si>
  <si>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</si>
  <si>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</si>
  <si>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</si>
  <si>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</si>
  <si>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</si>
  <si>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</si>
  <si>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</si>
  <si>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</si>
  <si>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</si>
  <si>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</si>
  <si>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</si>
  <si>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</si>
  <si>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</si>
  <si>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</si>
  <si>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</si>
  <si>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</si>
  <si>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</si>
  <si>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</si>
  <si>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</si>
  <si>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</si>
  <si>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</si>
  <si>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</si>
  <si>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</si>
  <si>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</si>
  <si>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</si>
  <si>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</si>
  <si>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</si>
  <si>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</si>
  <si>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</si>
  <si>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</si>
  <si>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</si>
  <si>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</si>
  <si>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</si>
  <si>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</si>
  <si>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</si>
  <si>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</si>
  <si>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</si>
  <si>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</si>
  <si>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</si>
  <si>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</si>
  <si>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</si>
  <si>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</si>
  <si>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</si>
  <si>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</si>
  <si>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</si>
  <si>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</si>
  <si>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</si>
  <si>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</si>
  <si>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</si>
  <si>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</si>
  <si>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</si>
  <si>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</si>
  <si>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</si>
  <si>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</si>
  <si>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</si>
  <si>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</si>
  <si>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</si>
  <si>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</si>
  <si>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</si>
  <si>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</si>
  <si>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</si>
  <si>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</si>
  <si>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</si>
  <si>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</si>
  <si>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</si>
  <si>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</si>
  <si>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</si>
  <si>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</si>
  <si>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</si>
  <si>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</si>
  <si>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</si>
  <si>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</si>
  <si>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</si>
  <si>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</si>
  <si>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</si>
  <si>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</si>
  <si>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</si>
  <si>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</si>
  <si>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</si>
  <si>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</si>
  <si>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</si>
  <si>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</si>
  <si>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</si>
  <si>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</si>
  <si>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</si>
  <si>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</si>
  <si>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</si>
  <si>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</si>
  <si>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</si>
  <si>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</si>
  <si>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</si>
  <si>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</si>
  <si>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</si>
  <si>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</si>
  <si>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</si>
  <si>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</si>
  <si>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</si>
  <si>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</si>
  <si>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</si>
  <si>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</si>
  <si>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</si>
  <si>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</si>
  <si>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</si>
  <si>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</si>
  <si>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</si>
  <si>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</si>
  <si>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</si>
  <si>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</si>
  <si>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</si>
  <si>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</si>
  <si>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</si>
  <si>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</si>
  <si>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</si>
  <si>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</si>
  <si>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</si>
  <si>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</si>
  <si>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</si>
  <si>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</si>
  <si>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</si>
  <si>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</si>
  <si>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</si>
  <si>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</si>
  <si>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</si>
  <si>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</si>
  <si>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</si>
  <si>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</si>
  <si>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</si>
  <si>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</si>
  <si>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</si>
  <si>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</si>
  <si>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</si>
  <si>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</si>
  <si>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</si>
  <si>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</si>
  <si>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</si>
  <si>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</si>
  <si>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</si>
  <si>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</si>
  <si>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</si>
  <si>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</si>
  <si>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</si>
  <si>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</si>
  <si>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</si>
  <si>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</si>
  <si>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</si>
  <si>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</si>
  <si>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</si>
  <si>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</si>
  <si>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</si>
  <si>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</si>
  <si>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</si>
  <si>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</si>
  <si>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</si>
  <si>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</si>
  <si>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</si>
  <si>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</si>
  <si>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</si>
  <si>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</si>
  <si>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</si>
  <si>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</si>
  <si>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</si>
  <si>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</si>
  <si>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</si>
  <si>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</si>
  <si>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</si>
  <si>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</si>
  <si>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</si>
  <si>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</si>
  <si>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不要</t>
  </si>
  <si>
    <t>制限なし</t>
  </si>
  <si>
    <t>可</t>
  </si>
  <si>
    <t>条件が合えば可</t>
  </si>
  <si>
    <t>なくても良い</t>
  </si>
  <si>
    <t>使わない</t>
  </si>
  <si>
    <t>中型トラック</t>
  </si>
  <si>
    <t>必須</t>
  </si>
  <si>
    <t>応相談</t>
    <rPh sb="0" eb="3">
      <t>オウソウダン</t>
    </rPh>
    <phoneticPr fontId="1"/>
  </si>
  <si>
    <t>演奏者は大型バス2台で伺います。</t>
    <rPh sb="0" eb="3">
      <t>エンソウシャ</t>
    </rPh>
    <rPh sb="4" eb="6">
      <t>オオガタ</t>
    </rPh>
    <rPh sb="9" eb="10">
      <t>ダイ</t>
    </rPh>
    <rPh sb="11" eb="12">
      <t>ウカガ</t>
    </rPh>
    <phoneticPr fontId="1"/>
  </si>
  <si>
    <t>指揮者用控室小部屋1部屋、楽団員控室男女各1部屋のご用意をお願い致します。</t>
    <rPh sb="0" eb="3">
      <t>シキシャ</t>
    </rPh>
    <rPh sb="3" eb="4">
      <t>ヨウ</t>
    </rPh>
    <rPh sb="4" eb="6">
      <t>ヒカエシツ</t>
    </rPh>
    <rPh sb="6" eb="9">
      <t>コベヤ</t>
    </rPh>
    <rPh sb="10" eb="12">
      <t>ヘヤ</t>
    </rPh>
    <rPh sb="13" eb="16">
      <t>ガクダンイン</t>
    </rPh>
    <rPh sb="16" eb="18">
      <t>ヒカエシツ</t>
    </rPh>
    <rPh sb="18" eb="20">
      <t>ダンジョ</t>
    </rPh>
    <rPh sb="20" eb="21">
      <t>カク</t>
    </rPh>
    <rPh sb="22" eb="24">
      <t>ヘヤ</t>
    </rPh>
    <rPh sb="26" eb="28">
      <t>ヨウイ</t>
    </rPh>
    <rPh sb="30" eb="31">
      <t>ネガ</t>
    </rPh>
    <rPh sb="32" eb="33">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</si>
</sst>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1" fillId="0" borderId="5" xfId="0" applyFont="1" applyBorder="1" applyAlignment="1">
      <alignment horizontal="left"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563294"/>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xdr:col>
      <xdr:colOff>437030</xdr:colOff>
      <xdr:row>63</xdr:row>
      <xdr:rowOff>120954</xdr:rowOff>
    </xdr:from>
    <xdr:to>
      <xdr:col>11</xdr:col>
      <xdr:colOff>549088</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94765" y="16660836"/>
          <a:ext cx="6712323" cy="209372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459442</xdr:colOff>
      <xdr:row>73</xdr:row>
      <xdr:rowOff>71155</xdr:rowOff>
    </xdr:from>
    <xdr:to>
      <xdr:col>11</xdr:col>
      <xdr:colOff>526677</xdr:colOff>
      <xdr:row>74</xdr:row>
      <xdr:rowOff>111549</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720032" y="19094197"/>
          <a:ext cx="6662848" cy="283012"/>
          <a:chOff x="1076477" y="14927968"/>
          <a:chExt cx="4160761" cy="325910"/>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7968"/>
            <a:ext cx="1056317" cy="32591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18</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99958"/>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a:t>
            </a:r>
            <a:r>
              <a:rPr kumimoji="1" lang="ja-JP" altLang="en-US" sz="1100" b="1"/>
              <a:t>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418325"/>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411442</xdr:colOff>
      <xdr:row>66</xdr:row>
      <xdr:rowOff>35532</xdr:rowOff>
    </xdr:from>
    <xdr:to>
      <xdr:col>22</xdr:col>
      <xdr:colOff>46413</xdr:colOff>
      <xdr:row>74</xdr:row>
      <xdr:rowOff>120197</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2146961" y="17360249"/>
          <a:ext cx="731244" cy="2025608"/>
          <a:chOff x="5313592" y="13186650"/>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81277" y="13186650"/>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405073"/>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405073"/>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405073"/>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84506"/>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959716"/>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553494"/>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130705"/>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539104"/>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542416"/>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67235</xdr:colOff>
      <xdr:row>63</xdr:row>
      <xdr:rowOff>234009</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11811000" y="16773891"/>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18</xdr:col>
      <xdr:colOff>437029</xdr:colOff>
      <xdr:row>64</xdr:row>
      <xdr:rowOff>58759</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11082617" y="16833965"/>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93797"/>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E7" sqref="E7:K7"/>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F28" sqref="F28:L28"/>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19.899999999999999" customHeight="1" x14ac:dyDescent="0.15">
      <c r="A2" s="34"/>
      <c r="B2" s="32" t="s">
        <v>0</v>
      </c>
      <c r="C2" s="154" t="s">
        <v>160</v>
      </c>
      <c r="D2" s="155"/>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D</v>
      </c>
      <c r="M2" s="34"/>
      <c r="N2" s="54"/>
      <c r="O2" s="54"/>
      <c r="P2" s="54"/>
      <c r="Q2" s="54"/>
      <c r="R2" s="54"/>
      <c r="S2" s="54"/>
      <c r="T2" s="54"/>
      <c r="U2" s="54"/>
      <c r="V2" s="54"/>
      <c r="W2" s="54"/>
      <c r="X2" s="54"/>
      <c r="Y2" s="54"/>
      <c r="Z2" s="54"/>
      <c r="AA2" s="54"/>
    </row>
    <row r="3" spans="1:27" ht="19.899999999999999" customHeight="1" x14ac:dyDescent="0.15">
      <c r="A3" s="34"/>
      <c r="B3" s="33" t="s">
        <v>1</v>
      </c>
      <c r="C3" s="152" t="str">
        <f>VLOOKUP($C$2,'R6_制作団体一覧'!A:H,8,FALSE)</f>
        <v>公益財団法人富士山静岡交響楽団</v>
      </c>
      <c r="D3" s="152"/>
      <c r="E3" s="152"/>
      <c r="F3" s="152"/>
      <c r="G3" s="152"/>
      <c r="H3" s="33" t="s">
        <v>4</v>
      </c>
      <c r="I3" s="153" t="str">
        <f>VLOOKUP($C$2,'R6_制作団体一覧'!A:H,7,FALSE)</f>
        <v>公益財団法人富士山静岡交響楽団</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583</v>
      </c>
      <c r="G13" s="159"/>
      <c r="H13" s="124" t="s">
        <v>51</v>
      </c>
      <c r="I13" s="125"/>
      <c r="J13" s="125"/>
      <c r="K13" s="58"/>
      <c r="L13" s="59"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v>18</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46</v>
      </c>
      <c r="G15" s="67"/>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6" t="s">
        <v>584</v>
      </c>
      <c r="H16" s="166"/>
      <c r="I16" s="167" t="s">
        <v>49</v>
      </c>
      <c r="J16" s="168"/>
      <c r="K16" s="122" t="s">
        <v>585</v>
      </c>
      <c r="L16" s="123"/>
      <c r="M16" s="41"/>
      <c r="N16" s="54"/>
      <c r="O16" s="54"/>
      <c r="P16" s="54"/>
      <c r="Q16" s="54"/>
      <c r="R16" s="54"/>
      <c r="S16" s="54"/>
      <c r="T16" s="54"/>
      <c r="U16" s="54"/>
      <c r="V16" s="54"/>
      <c r="W16" s="54"/>
      <c r="X16" s="54"/>
      <c r="Y16" s="54"/>
      <c r="Z16" s="54"/>
      <c r="AA16" s="54"/>
    </row>
    <row r="17" spans="1:27" ht="22.9" customHeight="1" x14ac:dyDescent="0.15">
      <c r="A17" s="41"/>
      <c r="B17" s="128" t="s">
        <v>56</v>
      </c>
      <c r="C17" s="129"/>
      <c r="D17" s="129"/>
      <c r="E17" s="129"/>
      <c r="F17" s="60" t="s">
        <v>57</v>
      </c>
      <c r="G17" s="61">
        <v>1.5</v>
      </c>
      <c r="H17" s="62" t="s">
        <v>43</v>
      </c>
      <c r="I17" s="60" t="s">
        <v>46</v>
      </c>
      <c r="J17" s="61">
        <v>1.8</v>
      </c>
      <c r="K17" s="126" t="s">
        <v>43</v>
      </c>
      <c r="L17" s="127"/>
      <c r="M17" s="41"/>
      <c r="N17" s="54"/>
      <c r="O17" s="54"/>
      <c r="P17" s="54"/>
      <c r="Q17" s="54"/>
      <c r="R17" s="54"/>
      <c r="S17" s="54"/>
      <c r="T17" s="54"/>
      <c r="U17" s="54"/>
      <c r="V17" s="54"/>
      <c r="W17" s="54"/>
      <c r="X17" s="54"/>
      <c r="Y17" s="54"/>
      <c r="Z17" s="54"/>
      <c r="AA17" s="54"/>
    </row>
    <row r="18" spans="1:27" ht="22.9" customHeight="1" x14ac:dyDescent="0.15">
      <c r="A18" s="27"/>
      <c r="B18" s="128" t="s">
        <v>50</v>
      </c>
      <c r="C18" s="129"/>
      <c r="D18" s="129"/>
      <c r="E18" s="157"/>
      <c r="F18" s="146" t="s">
        <v>582</v>
      </c>
      <c r="G18" s="146"/>
      <c r="H18" s="116" t="s">
        <v>55</v>
      </c>
      <c r="I18" s="111"/>
      <c r="J18" s="111"/>
      <c r="K18" s="130" t="s">
        <v>586</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587</v>
      </c>
      <c r="G19" s="143"/>
      <c r="H19" s="134" t="s">
        <v>53</v>
      </c>
      <c r="I19" s="135"/>
      <c r="J19" s="135"/>
      <c r="K19" s="146"/>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c r="L20" s="131"/>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0" t="s">
        <v>589</v>
      </c>
      <c r="G21" s="131"/>
      <c r="H21" s="132" t="s">
        <v>59</v>
      </c>
      <c r="I21" s="133"/>
      <c r="J21" s="133"/>
      <c r="K21" s="58" t="s">
        <v>590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588</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2.5</v>
      </c>
      <c r="H23" s="74" t="s">
        <v>43</v>
      </c>
      <c r="I23" s="75" t="s">
        <v>61</v>
      </c>
      <c r="J23" s="73">
        <v>7</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582</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591</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21" t="s">
        <v>592</v>
      </c>
      <c r="C33" s="121"/>
      <c r="D33" s="121"/>
      <c r="E33" s="121"/>
      <c r="F33" s="121"/>
      <c r="G33" s="121"/>
      <c r="H33" s="106"/>
      <c r="I33" s="106"/>
      <c r="J33" s="106"/>
      <c r="K33" s="106"/>
      <c r="L33" s="106"/>
      <c r="M33" s="27"/>
      <c r="N33" s="54"/>
      <c r="O33" s="54"/>
      <c r="P33" s="54"/>
      <c r="Q33" s="54"/>
      <c r="R33" s="54"/>
      <c r="S33" s="54"/>
      <c r="T33" s="54"/>
      <c r="U33" s="54"/>
      <c r="V33" s="54"/>
      <c r="W33" s="54"/>
      <c r="X33" s="54"/>
      <c r="Y33" s="54"/>
      <c r="Z33" s="54"/>
      <c r="AA33" s="54"/>
    </row>
    <row r="34" spans="1:27" ht="33.75" customHeight="1" x14ac:dyDescent="0.15">
      <c r="A34" s="51">
        <v>3</v>
      </c>
      <c r="B34" s="121"/>
      <c r="C34" s="121"/>
      <c r="D34" s="121"/>
      <c r="E34" s="121"/>
      <c r="F34" s="121"/>
      <c r="G34" s="121"/>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0" t="s">
        <v>9</v>
      </c>
      <c r="C50" s="170"/>
      <c r="D50" s="170"/>
      <c r="E50" s="170"/>
      <c r="F50" s="48" t="s">
        <v>6</v>
      </c>
      <c r="G50" s="149">
        <f>G17</f>
        <v>1.5</v>
      </c>
      <c r="H50" s="150"/>
      <c r="I50" s="26" t="s">
        <v>7</v>
      </c>
      <c r="J50" s="149">
        <f>J17</f>
        <v>1.8</v>
      </c>
      <c r="K50" s="150"/>
      <c r="L50" s="25"/>
      <c r="M50" s="25"/>
      <c r="N50" s="39"/>
      <c r="X50" s="39"/>
      <c r="Y50" s="39"/>
      <c r="Z50" s="39"/>
    </row>
    <row r="51" spans="1:26" ht="16.899999999999999" customHeight="1" x14ac:dyDescent="0.15">
      <c r="A51" s="25"/>
      <c r="B51" s="171" t="s">
        <v>8</v>
      </c>
      <c r="C51" s="171"/>
      <c r="D51" s="171"/>
      <c r="E51" s="171"/>
      <c r="F51" s="171"/>
      <c r="G51" s="169" t="str">
        <f>F21</f>
        <v>必須</v>
      </c>
      <c r="H51" s="169"/>
      <c r="I51" s="169"/>
      <c r="J51" s="169"/>
      <c r="K51" s="169"/>
      <c r="L51" s="25"/>
      <c r="M51" s="25"/>
      <c r="N51" s="39"/>
      <c r="X51" s="39"/>
      <c r="Y51" s="39"/>
      <c r="Z51" s="39"/>
    </row>
    <row r="52" spans="1:26" ht="16.899999999999999" customHeight="1" x14ac:dyDescent="0.15">
      <c r="A52" s="25"/>
      <c r="B52" s="171" t="s">
        <v>12</v>
      </c>
      <c r="C52" s="171"/>
      <c r="D52" s="171"/>
      <c r="E52" s="171"/>
      <c r="F52" s="171"/>
      <c r="G52" s="169" t="str">
        <f>K21</f>
        <v>応相談</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D047</v>
      </c>
      <c r="B2" s="83" t="str">
        <f>①ヒアリングシートについて!F2</f>
        <v>音楽</v>
      </c>
      <c r="C2" s="83" t="str">
        <f>①ヒアリングシートについて!H2</f>
        <v>オーケストラ等</v>
      </c>
      <c r="D2" s="83" t="str">
        <f>①ヒアリングシートについて!J2</f>
        <v>A区分</v>
      </c>
      <c r="E2" s="83" t="str">
        <f>①ヒアリングシートについて!L2</f>
        <v>D</v>
      </c>
      <c r="F2" s="83" t="str">
        <f>①ヒアリングシートについて!C3</f>
        <v>公益財団法人富士山静岡交響楽団</v>
      </c>
      <c r="G2" s="83" t="str">
        <f>①ヒアリングシートについて!I3</f>
        <v>公益財団法人富士山静岡交響楽団</v>
      </c>
      <c r="H2" s="83" t="str">
        <f>①ヒアリングシートについて!F13</f>
        <v>制限なし</v>
      </c>
      <c r="I2" s="83">
        <f>①ヒアリングシートについて!K13</f>
        <v>0</v>
      </c>
      <c r="J2" s="83">
        <f>①ヒアリングシートについて!G14</f>
        <v>18</v>
      </c>
      <c r="K2" s="83">
        <f>①ヒアリングシートについて!J14</f>
        <v>9</v>
      </c>
      <c r="L2" s="83">
        <f>①ヒアリングシートについて!G15</f>
        <v>0</v>
      </c>
      <c r="M2" s="83" t="str">
        <f>①ヒアリングシートについて!G16</f>
        <v>可</v>
      </c>
      <c r="N2" s="83" t="str">
        <f>①ヒアリングシートについて!K16</f>
        <v>条件が合えば可</v>
      </c>
      <c r="O2" s="83">
        <f>①ヒアリングシートについて!G17</f>
        <v>1.5</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f>①ヒアリングシートについて!K20</f>
        <v>0</v>
      </c>
      <c r="V2" s="83" t="str">
        <f>①ヒアリングシートについて!F21</f>
        <v>必須</v>
      </c>
      <c r="W2" s="83" t="str">
        <f>①ヒアリングシートについて!K21</f>
        <v>応相談</v>
      </c>
      <c r="X2" s="83" t="str">
        <f>①ヒアリングシートについて!F22</f>
        <v>中型トラック</v>
      </c>
      <c r="Y2" s="83">
        <f>①ヒアリングシートについて!I22</f>
        <v>1</v>
      </c>
      <c r="Z2" s="83">
        <f>①ヒアリングシートについて!G23</f>
        <v>2.5</v>
      </c>
      <c r="AA2" s="83">
        <f>①ヒアリングシートについて!J23</f>
        <v>7</v>
      </c>
      <c r="AB2" s="83" t="str">
        <f>①ヒアリングシートについて!F27</f>
        <v>不要</v>
      </c>
      <c r="AC2" s="83">
        <f>①ヒアリングシートについて!F28</f>
        <v>0</v>
      </c>
      <c r="AD2" s="83" t="str">
        <f>①ヒアリングシートについて!B32</f>
        <v>演奏者は大型バス2台で伺います。</v>
      </c>
      <c r="AE2" s="83" t="str">
        <f>①ヒアリングシートについて!B33</f>
        <v>指揮者用控室小部屋1部屋、楽団員控室男女各1部屋のご用意をお願い致します。</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2023-11-01T09:07:24Z</cp:lastPrinted>
  <dcterms:created xsi:type="dcterms:W3CDTF">2017-09-27T00:12:11Z</dcterms:created>
  <dcterms:modified xsi:type="dcterms:W3CDTF">2023-11-06T01:55:30Z</dcterms:modified>
</cp:coreProperties>
</file>