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1" i="3"/>
  <c r="J50" i="3"/>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<sst xmlns="http://schemas.openxmlformats.org/spreadsheetml/2006/main" count="1346" uniqueCount="592">
  <si>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</si>
  <si>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</si>
  <si>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</si>
  <si>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</si>
  <si>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</si>
  <si>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</si>
  <si>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</si>
  <si>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</si>
  <si>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</si>
  <si>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</si>
  <si>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</si>
  <si>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</si>
  <si>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</si>
  <si>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</si>
  <si>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</si>
  <si>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</si>
  <si>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</si>
  <si>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</si>
  <si>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</si>
  <si>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</si>
  <si>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</si>
  <si>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</si>
  <si>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</si>
  <si>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</si>
  <si>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</si>
  <si>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</si>
  <si>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</si>
  <si>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</si>
  <si>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</si>
  <si>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</si>
  <si>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</si>
  <si>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</si>
  <si>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</si>
  <si>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</si>
  <si>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</si>
  <si>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</si>
  <si>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</si>
  <si>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</si>
  <si>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</si>
  <si>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</si>
  <si>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</si>
  <si>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</si>
  <si>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</si>
  <si>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</si>
  <si>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</si>
  <si>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</si>
  <si>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</si>
  <si>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</si>
  <si>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</si>
  <si>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</si>
  <si>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</si>
  <si>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</si>
  <si>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</si>
  <si>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</si>
  <si>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</si>
  <si>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</si>
  <si>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</si>
  <si>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</si>
  <si>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</si>
  <si>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</si>
  <si>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</si>
  <si>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</si>
  <si>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</si>
  <si>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</si>
  <si>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</si>
  <si>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</si>
  <si>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</si>
  <si>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</si>
  <si>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</si>
  <si>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</si>
  <si>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</si>
  <si>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</si>
  <si>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</si>
  <si>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</si>
  <si>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</si>
  <si>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</si>
  <si>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</si>
  <si>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</si>
  <si>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</si>
  <si>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</si>
  <si>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</si>
  <si>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</si>
  <si>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</si>
  <si>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</si>
  <si>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</si>
  <si>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</si>
  <si>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</si>
  <si>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</si>
  <si>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</si>
  <si>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</si>
  <si>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</si>
  <si>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</si>
  <si>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</si>
  <si>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</si>
  <si>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</si>
  <si>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</si>
  <si>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</si>
  <si>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</si>
  <si>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</si>
  <si>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</si>
  <si>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</si>
  <si>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</si>
  <si>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</si>
  <si>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</si>
  <si>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</si>
  <si>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</si>
  <si>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</si>
  <si>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</si>
  <si>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</si>
  <si>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</si>
  <si>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</si>
  <si>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</si>
  <si>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</si>
  <si>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</si>
  <si>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</si>
  <si>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</si>
  <si>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</si>
  <si>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</si>
  <si>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</si>
  <si>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</si>
  <si>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</si>
  <si>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</si>
  <si>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</si>
  <si>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</si>
  <si>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</si>
  <si>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</si>
  <si>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</si>
  <si>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</si>
  <si>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</si>
  <si>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</si>
  <si>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</si>
  <si>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</si>
  <si>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</si>
  <si>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</si>
  <si>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</si>
  <si>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</si>
  <si>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</si>
  <si>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</si>
  <si>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</si>
  <si>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</si>
  <si>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</si>
  <si>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</si>
  <si>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</si>
  <si>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</si>
  <si>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</si>
  <si>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</si>
  <si>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</si>
  <si>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</si>
  <si>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</si>
  <si>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</si>
  <si>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</si>
  <si>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</si>
  <si>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</si>
  <si>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</si>
  <si>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</si>
  <si>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</si>
  <si>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</si>
  <si>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</si>
  <si>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</si>
  <si>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</si>
  <si>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</si>
  <si>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</si>
  <si>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</si>
  <si>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</si>
  <si>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</si>
  <si>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</si>
  <si>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</si>
  <si>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</si>
  <si>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</si>
  <si>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</si>
  <si>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</si>
  <si>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</si>
  <si>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</si>
  <si>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</si>
  <si>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</si>
  <si>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</si>
  <si>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</si>
  <si>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</si>
  <si>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</si>
  <si>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</si>
  <si>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</si>
  <si>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</si>
  <si>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</si>
  <si>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</si>
  <si>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</si>
  <si>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</si>
  <si>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</si>
  <si>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</si>
  <si>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</si>
  <si>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</si>
  <si>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</si>
  <si>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</si>
  <si>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</si>
  <si>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</si>
  <si>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</si>
  <si>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</si>
  <si>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</si>
  <si>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</si>
  <si>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</si>
  <si>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</si>
  <si>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</si>
  <si>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</si>
  <si>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</si>
  <si>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</si>
  <si>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</si>
  <si>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</si>
  <si>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</si>
  <si>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</si>
  <si>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</si>
  <si>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</si>
  <si>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</si>
  <si>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</si>
  <si>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</si>
  <si>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</si>
  <si>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</si>
  <si>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</si>
  <si>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</si>
  <si>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</si>
  <si>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</si>
  <si>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</si>
  <si>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</si>
  <si>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</si>
  <si>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</si>
  <si>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</si>
  <si>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</si>
  <si>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</si>
  <si>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</si>
  <si>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</si>
  <si>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</si>
  <si>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</si>
  <si>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</si>
  <si>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</si>
  <si>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</si>
  <si>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</si>
  <si>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</si>
  <si>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</si>
  <si>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</si>
  <si>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</si>
  <si>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</si>
  <si>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</si>
  <si>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</si>
  <si>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</si>
  <si>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</si>
  <si>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</si>
  <si>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</si>
  <si>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</si>
  <si>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</si>
  <si>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</si>
  <si>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</si>
  <si>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</si>
  <si>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</si>
  <si>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</si>
  <si>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</si>
  <si>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</si>
  <si>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</si>
  <si>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</si>
  <si>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</si>
  <si>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</si>
  <si>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</si>
  <si>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</si>
  <si>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</si>
  <si>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</si>
  <si>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</si>
  <si>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</si>
  <si>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</si>
  <si>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</si>
  <si>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</si>
  <si>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</si>
  <si>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</si>
  <si>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</si>
  <si>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</si>
  <si>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</si>
  <si>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</si>
  <si>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</si>
  <si>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</si>
  <si>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</si>
  <si>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</si>
  <si>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</si>
  <si>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</si>
  <si>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</si>
  <si>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</si>
  <si>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</si>
  <si>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</si>
  <si>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</si>
  <si>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</si>
  <si>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</si>
  <si>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</si>
  <si>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</si>
  <si>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</si>
  <si>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</si>
  <si>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</si>
  <si>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</si>
  <si>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</si>
  <si>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</si>
  <si>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</si>
  <si>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</si>
  <si>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</si>
  <si>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</si>
  <si>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</si>
  <si>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</si>
  <si>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</si>
  <si>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</si>
  <si>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</si>
  <si>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</si>
  <si>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</si>
  <si>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</si>
  <si>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</si>
  <si>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</si>
  <si>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</si>
  <si>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</si>
  <si>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</si>
  <si>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</si>
  <si>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</si>
  <si>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</si>
  <si>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</si>
  <si>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</si>
  <si>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</si>
  <si>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</si>
  <si>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</si>
  <si>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</si>
  <si>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</si>
  <si>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</si>
  <si>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</si>
  <si>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</si>
  <si>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</si>
  <si>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</si>
  <si>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</si>
  <si>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</si>
  <si>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</si>
  <si>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</si>
  <si>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</si>
  <si>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</si>
  <si>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</si>
  <si>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</si>
  <si>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</si>
  <si>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</si>
  <si>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</si>
  <si>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</si>
  <si>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</si>
  <si>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</si>
  <si>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</si>
  <si>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</si>
  <si>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</si>
  <si>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</si>
  <si>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</si>
  <si>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</si>
  <si>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</si>
  <si>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</si>
  <si>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</si>
  <si>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</si>
  <si>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</si>
  <si>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</si>
  <si>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</si>
  <si>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</si>
  <si>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</si>
  <si>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</si>
  <si>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</si>
  <si>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</si>
  <si>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</si>
  <si>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</si>
  <si>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</si>
  <si>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</si>
  <si>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</si>
  <si>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</si>
  <si>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</si>
  <si>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</si>
  <si>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</si>
  <si>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</si>
  <si>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</si>
  <si>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</si>
  <si>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</si>
  <si>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</si>
  <si>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</si>
  <si>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</si>
  <si>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</si>
  <si>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</si>
  <si>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</si>
  <si>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</si>
  <si>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</si>
  <si>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</si>
  <si>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</si>
  <si>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</si>
  <si>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</si>
  <si>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</si>
  <si>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</si>
  <si>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</si>
  <si>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</si>
  <si>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</si>
  <si>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</si>
  <si>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</si>
  <si>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</si>
  <si>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</si>
  <si>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</si>
  <si>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</si>
  <si>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</si>
  <si>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</si>
  <si>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</si>
  <si>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</si>
  <si>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</si>
  <si>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</si>
  <si>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</si>
  <si>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</si>
  <si>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</si>
  <si>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</si>
  <si>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</si>
  <si>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</si>
  <si>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</si>
  <si>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</si>
  <si>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</si>
  <si>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</si>
  <si>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</si>
  <si>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</si>
  <si>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</si>
  <si>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</si>
  <si>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</si>
  <si>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</si>
  <si>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</si>
  <si>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</si>
  <si>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</si>
  <si>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</si>
  <si>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</si>
  <si>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</si>
  <si>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</si>
  <si>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</si>
  <si>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</si>
  <si>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</si>
  <si>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</si>
  <si>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</si>
  <si>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</si>
  <si>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</si>
  <si>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</si>
  <si>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</si>
  <si>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</si>
  <si>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</si>
  <si>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</si>
  <si>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</si>
  <si>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</si>
  <si>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</si>
  <si>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</si>
  <si>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</si>
  <si>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</si>
  <si>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</si>
  <si>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</si>
  <si>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</si>
  <si>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</si>
  <si>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</si>
  <si>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</si>
  <si>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</si>
  <si>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</si>
  <si>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</si>
  <si>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</si>
  <si>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</si>
  <si>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</si>
  <si>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</si>
  <si>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</si>
  <si>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</si>
  <si>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</si>
  <si>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</si>
  <si>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</si>
  <si>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</si>
  <si>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</si>
  <si>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</si>
  <si>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</si>
  <si>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</si>
  <si>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</si>
  <si>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</si>
  <si>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</si>
  <si>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</si>
  <si>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</si>
  <si>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</si>
  <si>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</si>
  <si>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</si>
  <si>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</si>
  <si>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</si>
  <si>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</si>
  <si>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</si>
  <si>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</si>
  <si>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</si>
  <si>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</si>
  <si>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</si>
  <si>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</si>
  <si>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</si>
  <si>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</si>
  <si>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</si>
  <si>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</si>
  <si>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</si>
  <si>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</si>
  <si>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</si>
  <si>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</si>
  <si>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</si>
  <si>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</si>
  <si>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</si>
  <si>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</si>
  <si>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</si>
  <si>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</si>
  <si>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</si>
  <si>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</si>
  <si>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</si>
  <si>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</si>
  <si>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</si>
  <si>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</si>
  <si>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</si>
  <si>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</si>
  <si>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</si>
  <si>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</si>
  <si>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</si>
  <si>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</si>
  <si>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</si>
  <si>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</si>
  <si>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</si>
  <si>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</si>
  <si>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</si>
  <si>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</si>
  <si>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</si>
  <si>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</si>
  <si>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</si>
  <si>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</si>
  <si>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</si>
  <si>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</si>
  <si>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</si>
  <si>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</si>
  <si>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</si>
  <si>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</si>
  <si>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</si>
  <si>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</si>
  <si>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</si>
  <si>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</si>
  <si>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</si>
  <si>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</si>
  <si>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</si>
  <si>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</si>
  <si>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</si>
  <si>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</si>
  <si>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</si>
  <si>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</si>
  <si>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</si>
  <si>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</si>
  <si>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</si>
  <si>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</si>
  <si>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</si>
  <si>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</si>
  <si>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</si>
  <si>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</si>
  <si>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</si>
  <si>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</si>
  <si>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</si>
  <si>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</si>
  <si>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</si>
  <si>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</si>
  <si>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</si>
  <si>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</si>
  <si>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</si>
  <si>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</si>
  <si>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</si>
  <si>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</si>
  <si>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</si>
  <si>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</si>
  <si>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</si>
  <si>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</si>
  <si>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</si>
  <si>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</si>
  <si>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</si>
  <si>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</si>
  <si>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</si>
  <si>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</si>
  <si>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</si>
  <si>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</si>
  <si>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</si>
  <si>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</si>
  <si>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</si>
  <si>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</si>
  <si>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</si>
  <si>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</si>
  <si>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</si>
  <si>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</si>
  <si>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</si>
  <si>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</si>
  <si>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</si>
  <si>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</si>
  <si>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</si>
  <si>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</si>
  <si>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</si>
  <si>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</si>
  <si>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可</t>
  </si>
  <si>
    <t>条件が合えば可</t>
  </si>
  <si>
    <t>7割程度必要</t>
  </si>
  <si>
    <t>なくても良い</t>
  </si>
  <si>
    <t>使わない</t>
  </si>
  <si>
    <t>要</t>
  </si>
  <si>
    <t>必須</t>
  </si>
  <si>
    <t>中型トラック</t>
  </si>
  <si>
    <t>フロアからステージまでの高さが分かれば教えて下さい</t>
    <rPh sb="12" eb="13">
      <t>タカ</t>
    </rPh>
    <rPh sb="15" eb="16">
      <t>ワ</t>
    </rPh>
    <rPh sb="19" eb="20">
      <t>オシ</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</si>
</sst>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53161</xdr:colOff>
      <xdr:row>54</xdr:row>
      <xdr:rowOff>98886</xdr:rowOff>
    </xdr:from>
    <xdr:to>
      <xdr:col>9</xdr:col>
      <xdr:colOff>634031</xdr:colOff>
      <xdr:row>63</xdr:row>
      <xdr:rowOff>21144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04016" y="14536168"/>
          <a:ext cx="3751023" cy="195232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239759</xdr:colOff>
      <xdr:row>84</xdr:row>
      <xdr:rowOff>135996</xdr:rowOff>
    </xdr:from>
    <xdr:to>
      <xdr:col>9</xdr:col>
      <xdr:colOff>651480</xdr:colOff>
      <xdr:row>85</xdr:row>
      <xdr:rowOff>190675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189688" y="21746963"/>
          <a:ext cx="3934174" cy="297297"/>
          <a:chOff x="1076477" y="15001005"/>
          <a:chExt cx="4160761" cy="27409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797988" y="15001005"/>
            <a:ext cx="2635182" cy="2740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広さは鑑賞人数により変動します。</a:t>
            </a:r>
          </a:p>
        </xdr:txBody>
      </xdr:sp>
    </xdr:grpSp>
    <xdr:clientData/>
  </xdr:twoCellAnchor>
  <xdr:twoCellAnchor>
    <xdr:from>
      <xdr:col>9</xdr:col>
      <xdr:colOff>198116</xdr:colOff>
      <xdr:row>54</xdr:row>
      <xdr:rowOff>136097</xdr:rowOff>
    </xdr:from>
    <xdr:to>
      <xdr:col>10</xdr:col>
      <xdr:colOff>201350</xdr:colOff>
      <xdr:row>62</xdr:row>
      <xdr:rowOff>180045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670498" y="14594328"/>
          <a:ext cx="740074" cy="185909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4.5</a:t>
            </a:r>
            <a:r>
              <a:rPr kumimoji="1" lang="ja-JP" altLang="en-US" sz="1100" b="1"/>
              <a:t>ｍ</a:t>
            </a:r>
          </a:p>
        </xdr:txBody>
      </xdr:sp>
    </xdr:grpSp>
    <xdr:clientData/>
  </xdr:twoCellAnchor>
  <xdr:twoCellAnchor>
    <xdr:from>
      <xdr:col>4</xdr:col>
      <xdr:colOff>177954</xdr:colOff>
      <xdr:row>71</xdr:row>
      <xdr:rowOff>81434</xdr:rowOff>
    </xdr:from>
    <xdr:to>
      <xdr:col>10</xdr:col>
      <xdr:colOff>1</xdr:colOff>
      <xdr:row>84</xdr:row>
      <xdr:rowOff>24651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928809" y="18317083"/>
          <a:ext cx="3655314" cy="28167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481573</xdr:colOff>
      <xdr:row>70</xdr:row>
      <xdr:rowOff>31476</xdr:rowOff>
    </xdr:from>
    <xdr:to>
      <xdr:col>12</xdr:col>
      <xdr:colOff>19293</xdr:colOff>
      <xdr:row>73</xdr:row>
      <xdr:rowOff>108357</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rot="2866286">
          <a:off x="6762676" y="18173911"/>
          <a:ext cx="804735" cy="948498"/>
          <a:chOff x="5333920"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33920" y="1361793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1.8</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9</xdr:col>
      <xdr:colOff>422002</xdr:colOff>
      <xdr:row>64</xdr:row>
      <xdr:rowOff>37606</xdr:rowOff>
    </xdr:from>
    <xdr:to>
      <xdr:col>10</xdr:col>
      <xdr:colOff>569803</xdr:colOff>
      <xdr:row>72</xdr:row>
      <xdr:rowOff>43978</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rot="2880427">
          <a:off x="4861129" y="17207869"/>
          <a:ext cx="1774677" cy="81091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454590</xdr:colOff>
      <xdr:row>61</xdr:row>
      <xdr:rowOff>107636</xdr:rowOff>
    </xdr:from>
    <xdr:to>
      <xdr:col>25</xdr:col>
      <xdr:colOff>206799</xdr:colOff>
      <xdr:row>62</xdr:row>
      <xdr:rowOff>181198</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9997562" y="16138391"/>
          <a:ext cx="4685440" cy="316180"/>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282345</xdr:colOff>
      <xdr:row>65</xdr:row>
      <xdr:rowOff>175566</xdr:rowOff>
    </xdr:from>
    <xdr:to>
      <xdr:col>9</xdr:col>
      <xdr:colOff>515742</xdr:colOff>
      <xdr:row>73</xdr:row>
      <xdr:rowOff>179985</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rot="2881003">
          <a:off x="4898744" y="18032775"/>
          <a:ext cx="1945363" cy="233397"/>
          <a:chOff x="1076477" y="14846330"/>
          <a:chExt cx="4160761" cy="451071"/>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2349061" y="14846330"/>
            <a:ext cx="1591184" cy="45107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4.5</a:t>
            </a:r>
            <a:r>
              <a:rPr kumimoji="1" lang="ja-JP" altLang="en-US" sz="1400" b="1"/>
              <a:t>ｍ</a:t>
            </a:r>
          </a:p>
        </xdr:txBody>
      </xdr:sp>
    </xdr:grpSp>
    <xdr:clientData/>
  </xdr:twoCellAnchor>
  <xdr:twoCellAnchor>
    <xdr:from>
      <xdr:col>4</xdr:col>
      <xdr:colOff>118025</xdr:colOff>
      <xdr:row>61</xdr:row>
      <xdr:rowOff>84904</xdr:rowOff>
    </xdr:from>
    <xdr:to>
      <xdr:col>9</xdr:col>
      <xdr:colOff>604946</xdr:colOff>
      <xdr:row>63</xdr:row>
      <xdr:rowOff>23269</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2067954" y="16115659"/>
          <a:ext cx="4009374" cy="423601"/>
          <a:chOff x="1076477" y="14811898"/>
          <a:chExt cx="4160761" cy="577383"/>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2749539" y="14811898"/>
            <a:ext cx="731471" cy="5773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400" b="1"/>
              <a:t>9</a:t>
            </a:r>
            <a:r>
              <a:rPr kumimoji="1" lang="ja-JP" altLang="en-US" sz="1400" b="1"/>
              <a:t>ｍ</a:t>
            </a:r>
          </a:p>
        </xdr:txBody>
      </xdr:sp>
    </xdr:grpSp>
    <xdr:clientData/>
  </xdr:twoCellAnchor>
  <xdr:twoCellAnchor>
    <xdr:from>
      <xdr:col>1</xdr:col>
      <xdr:colOff>508336</xdr:colOff>
      <xdr:row>72</xdr:row>
      <xdr:rowOff>173617</xdr:rowOff>
    </xdr:from>
    <xdr:to>
      <xdr:col>4</xdr:col>
      <xdr:colOff>23267</xdr:colOff>
      <xdr:row>79</xdr:row>
      <xdr:rowOff>5815</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35191" y="18630304"/>
          <a:ext cx="1038931" cy="13794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522397</xdr:colOff>
      <xdr:row>64</xdr:row>
      <xdr:rowOff>194382</xdr:rowOff>
    </xdr:from>
    <xdr:to>
      <xdr:col>5</xdr:col>
      <xdr:colOff>265068</xdr:colOff>
      <xdr:row>67</xdr:row>
      <xdr:rowOff>216765</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691573" y="16882764"/>
          <a:ext cx="906029" cy="6854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50</xdr:row>
      <xdr:rowOff>162870</xdr:rowOff>
    </xdr:from>
    <xdr:to>
      <xdr:col>14</xdr:col>
      <xdr:colOff>152401</xdr:colOff>
      <xdr:row>51</xdr:row>
      <xdr:rowOff>149745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171880" y="13716000"/>
          <a:ext cx="577254"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307077</xdr:colOff>
      <xdr:row>50</xdr:row>
      <xdr:rowOff>116336</xdr:rowOff>
    </xdr:from>
    <xdr:to>
      <xdr:col>15</xdr:col>
      <xdr:colOff>389904</xdr:colOff>
      <xdr:row>51</xdr:row>
      <xdr:rowOff>106524</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903810" y="13669466"/>
          <a:ext cx="577254"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70119</xdr:colOff>
      <xdr:row>57</xdr:row>
      <xdr:rowOff>30059</xdr:rowOff>
    </xdr:from>
    <xdr:to>
      <xdr:col>15</xdr:col>
      <xdr:colOff>76745</xdr:colOff>
      <xdr:row>64</xdr:row>
      <xdr:rowOff>180714</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7303997" y="16005188"/>
          <a:ext cx="172119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22"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Q13" sqref="Q1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155</v>
      </c>
      <c r="D2" s="154"/>
      <c r="E2" s="33" t="s">
        <v>5</v>
      </c>
      <c r="F2" s="35" t="str">
        <f>VLOOKUP($C$2,'R6_制作団体一覧'!A:H,2,FALSE)</f>
        <v>伝統芸能</v>
      </c>
      <c r="G2" s="32" t="s">
        <v>2</v>
      </c>
      <c r="H2" s="36" t="str">
        <f>VLOOKUP($C$2,'R6_制作団体一覧'!A:H,3,FALSE)</f>
        <v>人形浄瑠璃</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糸あやつり人形一糸座</v>
      </c>
      <c r="D3" s="151"/>
      <c r="E3" s="151"/>
      <c r="F3" s="151"/>
      <c r="G3" s="151"/>
      <c r="H3" s="33" t="s">
        <v>4</v>
      </c>
      <c r="I3" s="152" t="str">
        <f>VLOOKUP($C$2,'R6_制作団体一覧'!A:H,7,FALSE)</f>
        <v>一般社団法人一糸座</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588</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2.2000000000000002</v>
      </c>
      <c r="H23" s="74" t="s">
        <v>43</v>
      </c>
      <c r="I23" s="75" t="s">
        <v>61</v>
      </c>
      <c r="J23" s="73">
        <v>6.7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591</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C041</v>
      </c>
      <c r="B2" s="83" t="str">
        <f>①ヒアリングシートについて!F2</f>
        <v>伝統芸能</v>
      </c>
      <c r="C2" s="83" t="str">
        <f>①ヒアリングシートについて!H2</f>
        <v>人形浄瑠璃</v>
      </c>
      <c r="D2" s="83" t="str">
        <f>①ヒアリングシートについて!J2</f>
        <v>A区分</v>
      </c>
      <c r="E2" s="83" t="str">
        <f>①ヒアリングシートについて!L2</f>
        <v>C</v>
      </c>
      <c r="F2" s="83" t="str">
        <f>①ヒアリングシートについて!C3</f>
        <v>糸あやつり人形一糸座</v>
      </c>
      <c r="G2" s="83" t="str">
        <f>①ヒアリングシートについて!I3</f>
        <v>一般社団法人一糸座</v>
      </c>
      <c r="H2" s="83" t="str">
        <f>①ヒアリングシートについて!F13</f>
        <v>2F以上可(エレベーター必須)</v>
      </c>
      <c r="I2" s="83">
        <f>①ヒアリングシートについて!K13</f>
        <v>60</v>
      </c>
      <c r="J2" s="83">
        <f>①ヒアリングシートについて!G14</f>
        <v>8</v>
      </c>
      <c r="K2" s="83">
        <f>①ヒアリングシートについて!J14</f>
        <v>4</v>
      </c>
      <c r="L2" s="83">
        <f>①ヒアリングシートについて!G15</f>
        <v>3</v>
      </c>
      <c r="M2" s="83" t="str">
        <f>①ヒアリングシートについて!G16</f>
        <v>条件が合えば可</v>
      </c>
      <c r="N2" s="83" t="str">
        <f>①ヒアリングシートについて!K16</f>
        <v>可</v>
      </c>
      <c r="O2" s="83">
        <f>①ヒアリングシートについて!G17</f>
        <v>1.8</v>
      </c>
      <c r="P2" s="83">
        <f>①ヒアリングシートについて!J17</f>
        <v>1.8</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6.7</v>
      </c>
      <c r="AB2" s="83" t="str">
        <f>①ヒアリングシートについて!F27</f>
        <v>要</v>
      </c>
      <c r="AC2" s="83" t="str">
        <f>①ヒアリングシートについて!F28</f>
        <v>フロアからステージまでの高さが分かれば教えて下さい</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2023-11-07T06:30:48Z</dcterms:modified>
</cp:coreProperties>
</file>