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18825" windowHeight="1197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<sst xmlns="http://schemas.openxmlformats.org/spreadsheetml/2006/main" count="1348" uniqueCount="594">
  <si>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</si>
  <si>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</si>
  <si>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</si>
  <si>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</si>
  <si>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</si>
  <si>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</si>
  <si>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</si>
  <si>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</si>
  <si>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</si>
  <si>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</si>
  <si>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</si>
  <si>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</si>
  <si>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</si>
  <si>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</si>
  <si>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</si>
  <si>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</si>
  <si>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</si>
  <si>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</si>
  <si>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</si>
  <si>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</si>
  <si>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</si>
  <si>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</si>
  <si>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</si>
  <si>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</si>
  <si>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</si>
  <si>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</si>
  <si>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</si>
  <si>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</si>
  <si>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</si>
  <si>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</si>
  <si>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</si>
  <si>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</si>
  <si>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</si>
  <si>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</si>
  <si>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</si>
  <si>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</si>
  <si>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</si>
  <si>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</si>
  <si>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</si>
  <si>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</si>
  <si>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</si>
  <si>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</si>
  <si>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</si>
  <si>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</si>
  <si>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</si>
  <si>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</si>
  <si>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</si>
  <si>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</si>
  <si>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</si>
  <si>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</si>
  <si>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</si>
  <si>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</si>
  <si>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</si>
  <si>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</si>
  <si>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</si>
  <si>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</si>
  <si>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</si>
  <si>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</si>
  <si>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</si>
  <si>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</si>
  <si>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</si>
  <si>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</si>
  <si>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</si>
  <si>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</si>
  <si>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</si>
  <si>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</si>
  <si>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</si>
  <si>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</si>
  <si>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</si>
  <si>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</si>
  <si>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</si>
  <si>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</si>
  <si>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</si>
  <si>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</si>
  <si>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</si>
  <si>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</si>
  <si>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</si>
  <si>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</si>
  <si>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</si>
  <si>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</si>
  <si>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</si>
  <si>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</si>
  <si>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</si>
  <si>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</si>
  <si>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</si>
  <si>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</si>
  <si>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</si>
  <si>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</si>
  <si>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</si>
  <si>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</si>
  <si>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</si>
  <si>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</si>
  <si>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</si>
  <si>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</si>
  <si>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</si>
  <si>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</si>
  <si>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</si>
  <si>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</si>
  <si>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</si>
  <si>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</si>
  <si>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</si>
  <si>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</si>
  <si>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</si>
  <si>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</si>
  <si>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</si>
  <si>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</si>
  <si>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</si>
  <si>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</si>
  <si>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</si>
  <si>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</si>
  <si>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</si>
  <si>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</si>
  <si>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</si>
  <si>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</si>
  <si>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</si>
  <si>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</si>
  <si>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</si>
  <si>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</si>
  <si>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</si>
  <si>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</si>
  <si>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</si>
  <si>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</si>
  <si>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</si>
  <si>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</si>
  <si>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</si>
  <si>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</si>
  <si>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</si>
  <si>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</si>
  <si>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</si>
  <si>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</si>
  <si>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</si>
  <si>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</si>
  <si>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</si>
  <si>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</si>
  <si>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</si>
  <si>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</si>
  <si>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</si>
  <si>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</si>
  <si>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</si>
  <si>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</si>
  <si>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</si>
  <si>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</si>
  <si>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</si>
  <si>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</si>
  <si>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</si>
  <si>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</si>
  <si>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</si>
  <si>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</si>
  <si>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</si>
  <si>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</si>
  <si>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</si>
  <si>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</si>
  <si>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</si>
  <si>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</si>
  <si>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</si>
  <si>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</si>
  <si>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</si>
  <si>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</si>
  <si>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</si>
  <si>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</si>
  <si>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</si>
  <si>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</si>
  <si>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</si>
  <si>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</si>
  <si>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</si>
  <si>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</si>
  <si>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</si>
  <si>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</si>
  <si>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</si>
  <si>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</si>
  <si>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</si>
  <si>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</si>
  <si>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</si>
  <si>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</si>
  <si>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</si>
  <si>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</si>
  <si>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</si>
  <si>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</si>
  <si>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</si>
  <si>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</si>
  <si>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</si>
  <si>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</si>
  <si>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</si>
  <si>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</si>
  <si>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</si>
  <si>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</si>
  <si>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</si>
  <si>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</si>
  <si>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</si>
  <si>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</si>
  <si>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</si>
  <si>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</si>
  <si>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</si>
  <si>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</si>
  <si>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</si>
  <si>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</si>
  <si>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</si>
  <si>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</si>
  <si>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</si>
  <si>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</si>
  <si>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</si>
  <si>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</si>
  <si>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</si>
  <si>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</si>
  <si>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</si>
  <si>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</si>
  <si>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</si>
  <si>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</si>
  <si>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</si>
  <si>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</si>
  <si>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</si>
  <si>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</si>
  <si>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</si>
  <si>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</si>
  <si>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</si>
  <si>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</si>
  <si>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</si>
  <si>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</si>
  <si>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</si>
  <si>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</si>
  <si>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</si>
  <si>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</si>
  <si>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</si>
  <si>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</si>
  <si>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</si>
  <si>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</si>
  <si>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</si>
  <si>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</si>
  <si>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</si>
  <si>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</si>
  <si>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</si>
  <si>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</si>
  <si>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</si>
  <si>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</si>
  <si>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</si>
  <si>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</si>
  <si>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</si>
  <si>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</si>
  <si>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</si>
  <si>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</si>
  <si>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</si>
  <si>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</si>
  <si>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</si>
  <si>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</si>
  <si>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</si>
  <si>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</si>
  <si>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</si>
  <si>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</si>
  <si>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</si>
  <si>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</si>
  <si>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</si>
  <si>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</si>
  <si>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</si>
  <si>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</si>
  <si>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</si>
  <si>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</si>
  <si>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</si>
  <si>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</si>
  <si>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</si>
  <si>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</si>
  <si>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</si>
  <si>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</si>
  <si>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</si>
  <si>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</si>
  <si>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</si>
  <si>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</si>
  <si>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</si>
  <si>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</si>
  <si>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</si>
  <si>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</si>
  <si>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</si>
  <si>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</si>
  <si>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</si>
  <si>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</si>
  <si>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</si>
  <si>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</si>
  <si>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</si>
  <si>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</si>
  <si>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</si>
  <si>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</si>
  <si>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</si>
  <si>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</si>
  <si>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</si>
  <si>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</si>
  <si>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</si>
  <si>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</si>
  <si>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</si>
  <si>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</si>
  <si>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</si>
  <si>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</si>
  <si>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</si>
  <si>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</si>
  <si>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</si>
  <si>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</si>
  <si>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</si>
  <si>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</si>
  <si>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</si>
  <si>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</si>
  <si>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</si>
  <si>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</si>
  <si>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</si>
  <si>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</si>
  <si>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</si>
  <si>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</si>
  <si>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</si>
  <si>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</si>
  <si>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</si>
  <si>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</si>
  <si>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</si>
  <si>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</si>
  <si>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</si>
  <si>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</si>
  <si>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</si>
  <si>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</si>
  <si>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</si>
  <si>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</si>
  <si>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</si>
  <si>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</si>
  <si>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</si>
  <si>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</si>
  <si>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</si>
  <si>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</si>
  <si>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</si>
  <si>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</si>
  <si>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</si>
  <si>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</si>
  <si>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</si>
  <si>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</si>
  <si>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</si>
  <si>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</si>
  <si>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</si>
  <si>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</si>
  <si>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</si>
  <si>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</si>
  <si>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</si>
  <si>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</si>
  <si>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</si>
  <si>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</si>
  <si>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</si>
  <si>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</si>
  <si>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</si>
  <si>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</si>
  <si>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</si>
  <si>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</si>
  <si>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</si>
  <si>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</si>
  <si>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</si>
  <si>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</si>
  <si>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</si>
  <si>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</si>
  <si>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</si>
  <si>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</si>
  <si>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</si>
  <si>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</si>
  <si>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</si>
  <si>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</si>
  <si>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</si>
  <si>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</si>
  <si>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</si>
  <si>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</si>
  <si>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</si>
  <si>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</si>
  <si>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</si>
  <si>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</si>
  <si>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</si>
  <si>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</si>
  <si>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</si>
  <si>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</si>
  <si>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</si>
  <si>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</si>
  <si>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</si>
  <si>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</si>
  <si>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</si>
  <si>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</si>
  <si>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</si>
  <si>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</si>
  <si>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</si>
  <si>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</si>
  <si>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</si>
  <si>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</si>
  <si>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</si>
  <si>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</si>
  <si>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</si>
  <si>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</si>
  <si>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</si>
  <si>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</si>
  <si>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</si>
  <si>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</si>
  <si>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</si>
  <si>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</si>
  <si>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</si>
  <si>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</si>
  <si>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</si>
  <si>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</si>
  <si>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</si>
  <si>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</si>
  <si>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</si>
  <si>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</si>
  <si>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</si>
  <si>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</si>
  <si>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</si>
  <si>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</si>
  <si>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</si>
  <si>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</si>
  <si>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</si>
  <si>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</si>
  <si>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</si>
  <si>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</si>
  <si>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</si>
  <si>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</si>
  <si>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</si>
  <si>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</si>
  <si>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</si>
  <si>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</si>
  <si>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</si>
  <si>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</si>
  <si>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</si>
  <si>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</si>
  <si>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</si>
  <si>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</si>
  <si>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</si>
  <si>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</si>
  <si>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</si>
  <si>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</si>
  <si>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</si>
  <si>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</si>
  <si>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</si>
  <si>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</si>
  <si>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</si>
  <si>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</si>
  <si>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</si>
  <si>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</si>
  <si>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</si>
  <si>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</si>
  <si>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</si>
  <si>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</si>
  <si>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</si>
  <si>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</si>
  <si>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</si>
  <si>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</si>
  <si>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</si>
  <si>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</si>
  <si>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</si>
  <si>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</si>
  <si>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</si>
  <si>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</si>
  <si>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</si>
  <si>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</si>
  <si>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</si>
  <si>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</si>
  <si>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</si>
  <si>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</si>
  <si>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</si>
  <si>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</si>
  <si>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</si>
  <si>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</si>
  <si>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</si>
  <si>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</si>
  <si>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</si>
  <si>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</si>
  <si>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</si>
  <si>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</si>
  <si>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</si>
  <si>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</si>
  <si>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</si>
  <si>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</si>
  <si>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</si>
  <si>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</si>
  <si>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</si>
  <si>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</si>
  <si>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</si>
  <si>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</si>
  <si>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</si>
  <si>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</si>
  <si>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</si>
  <si>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</si>
  <si>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</si>
  <si>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</si>
  <si>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</si>
  <si>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</si>
  <si>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</si>
  <si>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</si>
  <si>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</si>
  <si>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</si>
  <si>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</si>
  <si>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</si>
  <si>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</si>
  <si>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</si>
  <si>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</si>
  <si>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</si>
  <si>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</si>
  <si>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</si>
  <si>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</si>
  <si>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</si>
  <si>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</si>
  <si>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</si>
  <si>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</si>
  <si>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</si>
  <si>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</si>
  <si>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</si>
  <si>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</si>
  <si>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</si>
  <si>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</si>
  <si>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</si>
  <si>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</si>
  <si>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</si>
  <si>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</si>
  <si>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</si>
  <si>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</si>
  <si>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</si>
  <si>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</si>
  <si>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</si>
  <si>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</si>
  <si>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</si>
  <si>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</si>
  <si>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</si>
  <si>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</si>
  <si>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</si>
  <si>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</si>
  <si>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</si>
  <si>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</si>
  <si>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</si>
  <si>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</si>
  <si>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</si>
  <si>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</si>
  <si>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</si>
  <si>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</si>
  <si>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</si>
  <si>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</si>
  <si>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</si>
  <si>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</si>
  <si>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</si>
  <si>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</si>
  <si>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</si>
  <si>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</si>
  <si>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</si>
  <si>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</si>
  <si>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</si>
  <si>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</si>
  <si>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</si>
  <si>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</si>
  <si>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</si>
  <si>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</si>
  <si>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</si>
  <si>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</si>
  <si>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</si>
  <si>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</si>
  <si>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</si>
  <si>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</si>
  <si>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</si>
  <si>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</si>
  <si>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</si>
  <si>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</si>
  <si>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</si>
  <si>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</si>
  <si>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</si>
  <si>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</si>
  <si>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</si>
  <si>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</si>
  <si>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</si>
  <si>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</si>
  <si>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</si>
  <si>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</si>
  <si>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</si>
  <si>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</si>
  <si>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</si>
  <si>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</si>
  <si>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</si>
  <si>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</si>
  <si>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</si>
  <si>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</si>
  <si>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</si>
  <si>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</si>
  <si>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</si>
  <si>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</si>
  <si>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</si>
  <si>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</si>
  <si>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</si>
  <si>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</si>
  <si>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</si>
  <si>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</si>
  <si>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</si>
  <si>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2F以上可(エレベーター必須)</t>
  </si>
  <si>
    <t>可</t>
  </si>
  <si>
    <t>不可</t>
  </si>
  <si>
    <t>7割程度必要</t>
  </si>
  <si>
    <t>なくても良い</t>
  </si>
  <si>
    <t>使わない</t>
  </si>
  <si>
    <t>必須</t>
  </si>
  <si>
    <t>中型トラック</t>
  </si>
  <si>
    <t>要</t>
  </si>
  <si>
    <t>ピアノは舞台エリアにかからなければ移動しません。</t>
    <rPh sb="4" eb="6">
      <t>ブタイ</t>
    </rPh>
    <rPh sb="17" eb="19">
      <t>イドウ</t>
    </rPh>
    <phoneticPr fontId="1"/>
  </si>
  <si>
    <t>遮光は照明効果のため7割以上が望ましいが5割程度でも対応可能。</t>
    <rPh sb="0" eb="2">
      <t>シャコウ</t>
    </rPh>
    <rPh sb="3" eb="5">
      <t>ショウメイ</t>
    </rPh>
    <rPh sb="5" eb="7">
      <t>コウカ</t>
    </rPh>
    <rPh sb="11" eb="14">
      <t>ワリイジョウ</t>
    </rPh>
    <rPh sb="15" eb="16">
      <t>ノゾ</t>
    </rPh>
    <rPh sb="21" eb="22">
      <t>ワリ</t>
    </rPh>
    <rPh sb="22" eb="24">
      <t>テイド</t>
    </rPh>
    <rPh sb="26" eb="30">
      <t>タイオウカノウ</t>
    </rPh>
    <phoneticPr fontId="1"/>
  </si>
  <si>
    <t>電源は分電盤（単相三線60A以上）から直接とらせていただきます。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</si>
</sst>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72566</xdr:rowOff>
    </xdr:from>
    <xdr:to>
      <xdr:col>10</xdr:col>
      <xdr:colOff>219075</xdr:colOff>
      <xdr:row>74</xdr:row>
      <xdr:rowOff>110158</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9014736"/>
          <a:ext cx="4821606" cy="280210"/>
          <a:chOff x="1076477" y="14929293"/>
          <a:chExt cx="4160761" cy="323259"/>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9293"/>
            <a:ext cx="1056317" cy="32325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15</a:t>
            </a: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73</xdr:row>
      <xdr:rowOff>231322</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819085"/>
          <a:ext cx="731649" cy="2354407"/>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8</a:t>
            </a:r>
            <a:r>
              <a:rPr kumimoji="1" lang="ja-JP" altLang="en-US" sz="1100" b="1"/>
              <a:t>　ｍ</a:t>
            </a:r>
          </a:p>
        </xdr:txBody>
      </xdr:sp>
    </xdr:grp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748815</xdr:colOff>
      <xdr:row>92</xdr:row>
      <xdr:rowOff>122873</xdr:rowOff>
    </xdr:from>
    <xdr:to>
      <xdr:col>7</xdr:col>
      <xdr:colOff>598714</xdr:colOff>
      <xdr:row>93</xdr:row>
      <xdr:rowOff>97107</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3345725" y="23674783"/>
          <a:ext cx="1341550" cy="216852"/>
          <a:chOff x="1076477" y="14593159"/>
          <a:chExt cx="4160761" cy="738397"/>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2210282" y="14593159"/>
            <a:ext cx="2144093" cy="73839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1.5m</a:t>
            </a:r>
            <a:endParaRPr kumimoji="1" lang="ja-JP" altLang="en-US" sz="1400" b="1"/>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3</xdr:col>
      <xdr:colOff>133352</xdr:colOff>
      <xdr:row>75</xdr:row>
      <xdr:rowOff>149678</xdr:rowOff>
    </xdr:from>
    <xdr:to>
      <xdr:col>10</xdr:col>
      <xdr:colOff>530680</xdr:colOff>
      <xdr:row>92</xdr:row>
      <xdr:rowOff>13607</xdr:rowOff>
    </xdr:to>
    <xdr:sp macro="" textlink="">
      <xdr:nvSpPr>
        <xdr:cNvPr id="4" name="台形 3">
          <a:extLst>
            <a:ext uri="{FF2B5EF4-FFF2-40B4-BE49-F238E27FC236}">
              <a16:creationId xmlns:a16="http://schemas.microsoft.com/office/drawing/2014/main" id="{7A235E2C-998F-422A-A3FE-BF2AD549368D}"/>
            </a:ext>
          </a:extLst>
        </xdr:cNvPr>
        <xdr:cNvSpPr/>
      </xdr:nvSpPr>
      <xdr:spPr>
        <a:xfrm>
          <a:off x="1439638" y="19635107"/>
          <a:ext cx="5323113" cy="4027714"/>
        </a:xfrm>
        <a:prstGeom prst="trapezoid">
          <a:avLst>
            <a:gd name="adj" fmla="val 33696"/>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2</xdr:col>
      <xdr:colOff>231322</xdr:colOff>
      <xdr:row>81</xdr:row>
      <xdr:rowOff>180975</xdr:rowOff>
    </xdr:from>
    <xdr:to>
      <xdr:col>3</xdr:col>
      <xdr:colOff>445429</xdr:colOff>
      <xdr:row>83</xdr:row>
      <xdr:rowOff>206572</xdr:rowOff>
    </xdr:to>
    <xdr:sp macro="" textlink="">
      <xdr:nvSpPr>
        <xdr:cNvPr id="5" name="テキスト ボックス 4">
          <a:extLst>
            <a:ext uri="{FF2B5EF4-FFF2-40B4-BE49-F238E27FC236}">
              <a16:creationId xmlns:a16="http://schemas.microsoft.com/office/drawing/2014/main" id="{537F1EE8-1D1D-4E7B-98B9-35656163ADAE}"/>
            </a:ext>
          </a:extLst>
        </xdr:cNvPr>
        <xdr:cNvSpPr txBox="1"/>
      </xdr:nvSpPr>
      <xdr:spPr>
        <a:xfrm>
          <a:off x="1170215" y="21135975"/>
          <a:ext cx="581500" cy="51545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ja-JP" sz="1100">
              <a:solidFill>
                <a:schemeClr val="dk1"/>
              </a:solidFill>
              <a:effectLst/>
              <a:latin typeface="+mn-lt"/>
              <a:ea typeface="+mn-ea"/>
              <a:cs typeface="+mn-cs"/>
            </a:rPr>
            <a:t>照明</a:t>
          </a:r>
          <a:endParaRPr lang="ja-JP" altLang="ja-JP">
            <a:effectLst/>
          </a:endParaRPr>
        </a:p>
      </xdr:txBody>
    </xdr:sp>
    <xdr:clientData/>
  </xdr:twoCellAnchor>
  <xdr:twoCellAnchor>
    <xdr:from>
      <xdr:col>10</xdr:col>
      <xdr:colOff>238126</xdr:colOff>
      <xdr:row>78</xdr:row>
      <xdr:rowOff>200025</xdr:rowOff>
    </xdr:from>
    <xdr:to>
      <xdr:col>11</xdr:col>
      <xdr:colOff>171682</xdr:colOff>
      <xdr:row>81</xdr:row>
      <xdr:rowOff>149504</xdr:rowOff>
    </xdr:to>
    <xdr:sp macro="" textlink="">
      <xdr:nvSpPr>
        <xdr:cNvPr id="8" name="テキスト ボックス 7">
          <a:extLst>
            <a:ext uri="{FF2B5EF4-FFF2-40B4-BE49-F238E27FC236}">
              <a16:creationId xmlns:a16="http://schemas.microsoft.com/office/drawing/2014/main" id="{4568172C-D1BF-4D5E-8624-36C68658A85F}"/>
            </a:ext>
          </a:extLst>
        </xdr:cNvPr>
        <xdr:cNvSpPr txBox="1"/>
      </xdr:nvSpPr>
      <xdr:spPr>
        <a:xfrm>
          <a:off x="6470197" y="20420239"/>
          <a:ext cx="586699" cy="68426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音響席</a:t>
          </a:r>
        </a:p>
      </xdr:txBody>
    </xdr:sp>
    <xdr:clientData/>
  </xdr:twoCellAnchor>
  <xdr:twoCellAnchor>
    <xdr:from>
      <xdr:col>10</xdr:col>
      <xdr:colOff>247652</xdr:colOff>
      <xdr:row>81</xdr:row>
      <xdr:rowOff>152400</xdr:rowOff>
    </xdr:from>
    <xdr:to>
      <xdr:col>11</xdr:col>
      <xdr:colOff>176009</xdr:colOff>
      <xdr:row>83</xdr:row>
      <xdr:rowOff>168472</xdr:rowOff>
    </xdr:to>
    <xdr:sp macro="" textlink="">
      <xdr:nvSpPr>
        <xdr:cNvPr id="9" name="テキスト ボックス 8">
          <a:extLst>
            <a:ext uri="{FF2B5EF4-FFF2-40B4-BE49-F238E27FC236}">
              <a16:creationId xmlns:a16="http://schemas.microsoft.com/office/drawing/2014/main" id="{F177AD81-1453-4498-9F42-6D3F09A19734}"/>
            </a:ext>
          </a:extLst>
        </xdr:cNvPr>
        <xdr:cNvSpPr txBox="1"/>
      </xdr:nvSpPr>
      <xdr:spPr>
        <a:xfrm>
          <a:off x="6479723" y="21107400"/>
          <a:ext cx="581500" cy="50592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ja-JP" sz="1100">
              <a:solidFill>
                <a:schemeClr val="dk1"/>
              </a:solidFill>
              <a:effectLst/>
              <a:latin typeface="+mn-lt"/>
              <a:ea typeface="+mn-ea"/>
              <a:cs typeface="+mn-cs"/>
            </a:rPr>
            <a:t>照明</a:t>
          </a:r>
          <a:endParaRPr lang="ja-JP" altLang="ja-JP">
            <a:effectLst/>
          </a:endParaRPr>
        </a:p>
      </xdr:txBody>
    </xdr:sp>
    <xdr:clientData/>
  </xdr:twoCellAnchor>
  <xdr:twoCellAnchor>
    <xdr:from>
      <xdr:col>14</xdr:col>
      <xdr:colOff>186313</xdr:colOff>
      <xdr:row>47</xdr:row>
      <xdr:rowOff>6094</xdr:rowOff>
    </xdr:from>
    <xdr:to>
      <xdr:col>17</xdr:col>
      <xdr:colOff>390253</xdr:colOff>
      <xdr:row>51</xdr:row>
      <xdr:rowOff>31907</xdr:rowOff>
    </xdr:to>
    <xdr:sp macro="" textlink="">
      <xdr:nvSpPr>
        <xdr:cNvPr id="11" name="正方形/長方形 10">
          <a:extLst>
            <a:ext uri="{FF2B5EF4-FFF2-40B4-BE49-F238E27FC236}">
              <a16:creationId xmlns:a16="http://schemas.microsoft.com/office/drawing/2014/main" id="{887DC9CD-8209-48F3-9EF3-D83298348F3F}"/>
            </a:ext>
          </a:extLst>
        </xdr:cNvPr>
        <xdr:cNvSpPr/>
      </xdr:nvSpPr>
      <xdr:spPr>
        <a:xfrm>
          <a:off x="8635548" y="13027329"/>
          <a:ext cx="1851205" cy="76540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4</xdr:col>
      <xdr:colOff>347382</xdr:colOff>
      <xdr:row>57</xdr:row>
      <xdr:rowOff>156882</xdr:rowOff>
    </xdr:from>
    <xdr:to>
      <xdr:col>9</xdr:col>
      <xdr:colOff>347383</xdr:colOff>
      <xdr:row>60</xdr:row>
      <xdr:rowOff>168089</xdr:rowOff>
    </xdr:to>
    <xdr:sp macro="" textlink="">
      <xdr:nvSpPr>
        <xdr:cNvPr id="12" name="正方形/長方形 11">
          <a:extLst>
            <a:ext uri="{FF2B5EF4-FFF2-40B4-BE49-F238E27FC236}">
              <a16:creationId xmlns:a16="http://schemas.microsoft.com/office/drawing/2014/main" id="{13CB74EF-0E7F-488B-A499-E76657129A1F}"/>
            </a:ext>
          </a:extLst>
        </xdr:cNvPr>
        <xdr:cNvSpPr/>
      </xdr:nvSpPr>
      <xdr:spPr>
        <a:xfrm>
          <a:off x="2297206" y="15251206"/>
          <a:ext cx="3529853" cy="6835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169272</xdr:colOff>
      <xdr:row>56</xdr:row>
      <xdr:rowOff>50154</xdr:rowOff>
    </xdr:from>
    <xdr:to>
      <xdr:col>8</xdr:col>
      <xdr:colOff>549089</xdr:colOff>
      <xdr:row>57</xdr:row>
      <xdr:rowOff>98952</xdr:rowOff>
    </xdr:to>
    <xdr:sp macro="" textlink="">
      <xdr:nvSpPr>
        <xdr:cNvPr id="13" name="テキスト ボックス 12">
          <a:extLst>
            <a:ext uri="{FF2B5EF4-FFF2-40B4-BE49-F238E27FC236}">
              <a16:creationId xmlns:a16="http://schemas.microsoft.com/office/drawing/2014/main" id="{4EED6D38-5200-4670-BA00-D18D5AB9BC71}"/>
            </a:ext>
          </a:extLst>
        </xdr:cNvPr>
        <xdr:cNvSpPr txBox="1"/>
      </xdr:nvSpPr>
      <xdr:spPr>
        <a:xfrm>
          <a:off x="4270625" y="14920360"/>
          <a:ext cx="1108199" cy="27291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　高さ</a:t>
          </a:r>
          <a:r>
            <a:rPr kumimoji="1" lang="en-US" altLang="ja-JP" sz="1100" b="1"/>
            <a:t>4</a:t>
          </a:r>
          <a:r>
            <a:rPr kumimoji="1" lang="ja-JP" altLang="en-US" sz="1100" b="1"/>
            <a:t>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A2" sqref="A2:XFD2"/>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G63" sqref="G63"/>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7" t="s">
        <v>110</v>
      </c>
      <c r="C1" s="107"/>
      <c r="D1" s="107"/>
      <c r="E1" s="107"/>
      <c r="F1" s="107"/>
      <c r="G1" s="107"/>
      <c r="H1" s="107"/>
      <c r="I1" s="107"/>
      <c r="J1" s="107"/>
      <c r="K1" s="107"/>
      <c r="L1" s="107"/>
      <c r="M1" s="31"/>
      <c r="N1" s="54"/>
      <c r="O1" s="54"/>
      <c r="P1" s="54"/>
      <c r="Q1" s="54"/>
      <c r="R1" s="54"/>
      <c r="S1" s="54"/>
      <c r="T1" s="54"/>
      <c r="U1" s="54"/>
      <c r="V1" s="54"/>
      <c r="W1" s="54"/>
      <c r="X1" s="54"/>
      <c r="Y1" s="54"/>
      <c r="Z1" s="54"/>
    </row>
    <row r="2" spans="1:27" ht="19.899999999999999" customHeight="1" x14ac:dyDescent="0.15">
      <c r="A2" s="34"/>
      <c r="B2" s="32" t="s">
        <v>0</v>
      </c>
      <c r="C2" s="110" t="s">
        <v>149</v>
      </c>
      <c r="D2" s="111"/>
      <c r="E2" s="33" t="s">
        <v>5</v>
      </c>
      <c r="F2" s="35" t="str">
        <f>VLOOKUP($C$2,'R6_制作団体一覧'!A:H,2,FALSE)</f>
        <v>演劇</v>
      </c>
      <c r="G2" s="32" t="s">
        <v>2</v>
      </c>
      <c r="H2" s="36" t="str">
        <f>VLOOKUP($C$2,'R6_制作団体一覧'!A:H,3,FALSE)</f>
        <v>児童劇</v>
      </c>
      <c r="I2" s="33" t="s">
        <v>20</v>
      </c>
      <c r="J2" s="35" t="str">
        <f>VLOOKUP($C$2,'R6_制作団体一覧'!A:H,5,FALSE)</f>
        <v>A区分</v>
      </c>
      <c r="K2" s="33" t="s">
        <v>3</v>
      </c>
      <c r="L2" s="35" t="str">
        <f>VLOOKUP($C$2,'R6_制作団体一覧'!A:H,6,FALSE)</f>
        <v>C</v>
      </c>
      <c r="M2" s="34"/>
      <c r="N2" s="54"/>
      <c r="O2" s="54"/>
      <c r="P2" s="54"/>
      <c r="Q2" s="54"/>
      <c r="R2" s="54"/>
      <c r="S2" s="54"/>
      <c r="T2" s="54"/>
      <c r="U2" s="54"/>
      <c r="V2" s="54"/>
      <c r="W2" s="54"/>
      <c r="X2" s="54"/>
      <c r="Y2" s="54"/>
      <c r="Z2" s="54"/>
      <c r="AA2" s="54"/>
    </row>
    <row r="3" spans="1:27" ht="19.899999999999999" customHeight="1" x14ac:dyDescent="0.15">
      <c r="A3" s="34"/>
      <c r="B3" s="33" t="s">
        <v>1</v>
      </c>
      <c r="C3" s="108" t="str">
        <f>VLOOKUP($C$2,'R6_制作団体一覧'!A:H,8,FALSE)</f>
        <v>人形劇団クラルテ</v>
      </c>
      <c r="D3" s="108"/>
      <c r="E3" s="108"/>
      <c r="F3" s="108"/>
      <c r="G3" s="108"/>
      <c r="H3" s="33" t="s">
        <v>4</v>
      </c>
      <c r="I3" s="109" t="str">
        <f>VLOOKUP($C$2,'R6_制作団体一覧'!A:H,7,FALSE)</f>
        <v>有限会社人形劇団クラルテ</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578</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582</v>
      </c>
      <c r="G13" s="121"/>
      <c r="H13" s="133" t="s">
        <v>51</v>
      </c>
      <c r="I13" s="134"/>
      <c r="J13" s="134"/>
      <c r="K13" s="58">
        <v>60</v>
      </c>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v>15</v>
      </c>
      <c r="H14" s="62" t="s">
        <v>43</v>
      </c>
      <c r="I14" s="63" t="s">
        <v>45</v>
      </c>
      <c r="J14" s="64">
        <v>8</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v>5</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583</v>
      </c>
      <c r="H16" s="128"/>
      <c r="I16" s="129" t="s">
        <v>49</v>
      </c>
      <c r="J16" s="130"/>
      <c r="K16" s="131" t="s">
        <v>584</v>
      </c>
      <c r="L16" s="132"/>
      <c r="M16" s="41"/>
      <c r="N16" s="54"/>
      <c r="O16" s="54"/>
      <c r="P16" s="54"/>
      <c r="Q16" s="54"/>
      <c r="R16" s="54"/>
      <c r="S16" s="54"/>
      <c r="T16" s="54"/>
      <c r="U16" s="54"/>
      <c r="V16" s="54"/>
      <c r="W16" s="54"/>
      <c r="X16" s="54"/>
      <c r="Y16" s="54"/>
      <c r="Z16" s="54"/>
      <c r="AA16" s="54"/>
    </row>
    <row r="17" spans="1:27" ht="22.9" customHeight="1" x14ac:dyDescent="0.15">
      <c r="A17" s="41"/>
      <c r="B17" s="114" t="s">
        <v>56</v>
      </c>
      <c r="C17" s="115"/>
      <c r="D17" s="115"/>
      <c r="E17" s="115"/>
      <c r="F17" s="60" t="s">
        <v>57</v>
      </c>
      <c r="G17" s="61">
        <v>1.5</v>
      </c>
      <c r="H17" s="62" t="s">
        <v>43</v>
      </c>
      <c r="I17" s="60" t="s">
        <v>46</v>
      </c>
      <c r="J17" s="61">
        <v>2</v>
      </c>
      <c r="K17" s="135" t="s">
        <v>43</v>
      </c>
      <c r="L17" s="136"/>
      <c r="M17" s="41"/>
      <c r="N17" s="54"/>
      <c r="O17" s="54"/>
      <c r="P17" s="54"/>
      <c r="Q17" s="54"/>
      <c r="R17" s="54"/>
      <c r="S17" s="54"/>
      <c r="T17" s="54"/>
      <c r="U17" s="54"/>
      <c r="V17" s="54"/>
      <c r="W17" s="54"/>
      <c r="X17" s="54"/>
      <c r="Y17" s="54"/>
      <c r="Z17" s="54"/>
      <c r="AA17" s="54"/>
    </row>
    <row r="18" spans="1:27" ht="22.9" customHeight="1" x14ac:dyDescent="0.15">
      <c r="A18" s="27"/>
      <c r="B18" s="114" t="s">
        <v>50</v>
      </c>
      <c r="C18" s="115"/>
      <c r="D18" s="115"/>
      <c r="E18" s="119"/>
      <c r="F18" s="153" t="s">
        <v>585</v>
      </c>
      <c r="G18" s="153"/>
      <c r="H18" s="137" t="s">
        <v>55</v>
      </c>
      <c r="I18" s="138"/>
      <c r="J18" s="138"/>
      <c r="K18" s="140" t="s">
        <v>586</v>
      </c>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587</v>
      </c>
      <c r="G19" s="150"/>
      <c r="H19" s="144" t="s">
        <v>53</v>
      </c>
      <c r="I19" s="145"/>
      <c r="J19" s="145"/>
      <c r="K19" s="153"/>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68</v>
      </c>
      <c r="I20" s="145"/>
      <c r="J20" s="145"/>
      <c r="K20" s="140" t="s">
        <v>590</v>
      </c>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t="s">
        <v>588</v>
      </c>
      <c r="G21" s="141"/>
      <c r="H21" s="142" t="s">
        <v>59</v>
      </c>
      <c r="I21" s="143"/>
      <c r="J21" s="143"/>
      <c r="K21" s="58">
        <v>5</v>
      </c>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4" t="s">
        <v>589</v>
      </c>
      <c r="G22" s="165"/>
      <c r="H22" s="55" t="s">
        <v>62</v>
      </c>
      <c r="I22" s="56">
        <v>2</v>
      </c>
      <c r="J22" s="57" t="s">
        <v>63</v>
      </c>
      <c r="K22" s="138"/>
      <c r="L22" s="160"/>
      <c r="M22" s="30"/>
      <c r="N22" s="54"/>
      <c r="O22" s="54"/>
      <c r="P22" s="54"/>
      <c r="Q22" s="54"/>
      <c r="R22" s="54"/>
      <c r="S22" s="54"/>
      <c r="T22" s="54"/>
      <c r="U22" s="54"/>
      <c r="V22" s="54"/>
      <c r="W22" s="54"/>
      <c r="X22" s="54"/>
      <c r="Y22" s="54"/>
      <c r="Z22" s="54"/>
      <c r="AA22" s="54"/>
    </row>
    <row r="23" spans="1:27" ht="25.15" customHeight="1" x14ac:dyDescent="0.15">
      <c r="A23" s="29"/>
      <c r="B23" s="161" t="s">
        <v>65</v>
      </c>
      <c r="C23" s="162"/>
      <c r="D23" s="162"/>
      <c r="E23" s="163"/>
      <c r="F23" s="72" t="s">
        <v>60</v>
      </c>
      <c r="G23" s="73">
        <v>2</v>
      </c>
      <c r="H23" s="74" t="s">
        <v>43</v>
      </c>
      <c r="I23" s="75" t="s">
        <v>61</v>
      </c>
      <c r="J23" s="73">
        <v>6</v>
      </c>
      <c r="K23" s="158" t="s">
        <v>43</v>
      </c>
      <c r="L23" s="159"/>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68" t="s">
        <v>116</v>
      </c>
      <c r="C26" s="168"/>
      <c r="D26" s="168"/>
      <c r="E26" s="168"/>
      <c r="F26" s="168"/>
      <c r="G26" s="168"/>
      <c r="H26" s="168"/>
      <c r="I26" s="168"/>
      <c r="J26" s="168"/>
      <c r="K26" s="168"/>
      <c r="L26" s="168"/>
      <c r="M26" s="28"/>
      <c r="N26" s="54"/>
      <c r="O26" s="54"/>
      <c r="P26" s="54"/>
      <c r="Q26" s="54"/>
      <c r="R26" s="54"/>
      <c r="S26" s="54"/>
      <c r="T26" s="54"/>
      <c r="U26" s="54"/>
      <c r="V26" s="54"/>
      <c r="W26" s="54"/>
      <c r="X26" s="54"/>
      <c r="Y26" s="54"/>
      <c r="Z26" s="54"/>
      <c r="AA26" s="54"/>
    </row>
    <row r="27" spans="1:27" ht="18.75" customHeight="1" x14ac:dyDescent="0.15">
      <c r="A27" s="27"/>
      <c r="B27" s="169" t="s">
        <v>114</v>
      </c>
      <c r="C27" s="169"/>
      <c r="D27" s="169"/>
      <c r="E27" s="169"/>
      <c r="F27" s="170" t="s">
        <v>590</v>
      </c>
      <c r="G27" s="170"/>
      <c r="H27" s="170"/>
      <c r="I27" s="170"/>
      <c r="J27" s="170"/>
      <c r="K27" s="170"/>
      <c r="L27" s="170"/>
      <c r="M27" s="27"/>
      <c r="N27" s="54"/>
      <c r="O27" s="54"/>
      <c r="P27" s="54"/>
      <c r="Q27" s="54"/>
      <c r="R27" s="54"/>
      <c r="S27" s="54"/>
      <c r="T27" s="54"/>
      <c r="U27" s="54"/>
      <c r="V27" s="54"/>
      <c r="W27" s="54"/>
      <c r="X27" s="54"/>
      <c r="Y27" s="54"/>
      <c r="Z27" s="54"/>
      <c r="AA27" s="54"/>
    </row>
    <row r="28" spans="1:27" ht="18.75" customHeight="1" x14ac:dyDescent="0.15">
      <c r="A28" s="27"/>
      <c r="B28" s="166" t="s">
        <v>115</v>
      </c>
      <c r="C28" s="166"/>
      <c r="D28" s="166"/>
      <c r="E28" s="166"/>
      <c r="F28" s="167"/>
      <c r="G28" s="167"/>
      <c r="H28" s="167"/>
      <c r="I28" s="167"/>
      <c r="J28" s="167"/>
      <c r="K28" s="167"/>
      <c r="L28" s="167"/>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7" t="s">
        <v>69</v>
      </c>
      <c r="B31" s="157"/>
      <c r="C31" s="157"/>
      <c r="D31" s="157"/>
      <c r="E31" s="157"/>
      <c r="F31" s="157"/>
      <c r="G31" s="157"/>
      <c r="H31" s="156" t="s">
        <v>70</v>
      </c>
      <c r="I31" s="156"/>
      <c r="J31" s="156"/>
      <c r="K31" s="156"/>
      <c r="L31" s="156"/>
      <c r="M31" s="25"/>
      <c r="N31" s="54"/>
      <c r="O31" s="54"/>
      <c r="P31" s="54"/>
      <c r="Q31" s="54"/>
      <c r="R31" s="54"/>
      <c r="S31" s="54"/>
      <c r="T31" s="54"/>
      <c r="U31" s="54"/>
      <c r="V31" s="54"/>
      <c r="W31" s="54"/>
      <c r="X31" s="54"/>
      <c r="Y31" s="54"/>
      <c r="Z31" s="54"/>
      <c r="AA31" s="54"/>
    </row>
    <row r="32" spans="1:27" ht="27.75" customHeight="1" x14ac:dyDescent="0.15">
      <c r="A32" s="51">
        <v>1</v>
      </c>
      <c r="B32" s="155" t="s">
        <v>593</v>
      </c>
      <c r="C32" s="155"/>
      <c r="D32" s="155"/>
      <c r="E32" s="155"/>
      <c r="F32" s="155"/>
      <c r="G32" s="155"/>
      <c r="H32" s="157"/>
      <c r="I32" s="157"/>
      <c r="J32" s="157"/>
      <c r="K32" s="157"/>
      <c r="L32" s="157"/>
      <c r="M32" s="27"/>
      <c r="N32" s="54"/>
      <c r="O32" s="54"/>
      <c r="P32" s="54"/>
      <c r="Q32" s="54"/>
      <c r="R32" s="54"/>
      <c r="S32" s="54"/>
      <c r="T32" s="54"/>
      <c r="U32" s="54"/>
      <c r="V32" s="54"/>
      <c r="W32" s="54"/>
      <c r="X32" s="54"/>
      <c r="Y32" s="54"/>
      <c r="Z32" s="54"/>
      <c r="AA32" s="54"/>
    </row>
    <row r="33" spans="1:27" ht="27.75" customHeight="1" x14ac:dyDescent="0.15">
      <c r="A33" s="51">
        <v>2</v>
      </c>
      <c r="B33" s="155" t="s">
        <v>592</v>
      </c>
      <c r="C33" s="155"/>
      <c r="D33" s="155"/>
      <c r="E33" s="155"/>
      <c r="F33" s="155"/>
      <c r="G33" s="155"/>
      <c r="H33" s="157"/>
      <c r="I33" s="157"/>
      <c r="J33" s="157"/>
      <c r="K33" s="157"/>
      <c r="L33" s="157"/>
      <c r="M33" s="27"/>
      <c r="N33" s="54"/>
      <c r="O33" s="54"/>
      <c r="P33" s="54"/>
      <c r="Q33" s="54"/>
      <c r="R33" s="54"/>
      <c r="S33" s="54"/>
      <c r="T33" s="54"/>
      <c r="U33" s="54"/>
      <c r="V33" s="54"/>
      <c r="W33" s="54"/>
      <c r="X33" s="54"/>
      <c r="Y33" s="54"/>
      <c r="Z33" s="54"/>
      <c r="AA33" s="54"/>
    </row>
    <row r="34" spans="1:27" ht="27.75" customHeight="1" x14ac:dyDescent="0.15">
      <c r="A34" s="51">
        <v>3</v>
      </c>
      <c r="B34" s="155" t="s">
        <v>591</v>
      </c>
      <c r="C34" s="155"/>
      <c r="D34" s="155"/>
      <c r="E34" s="155"/>
      <c r="F34" s="155"/>
      <c r="G34" s="155"/>
      <c r="H34" s="157"/>
      <c r="I34" s="157"/>
      <c r="J34" s="157"/>
      <c r="K34" s="157"/>
      <c r="L34" s="157"/>
      <c r="M34" s="27"/>
      <c r="N34" s="54"/>
      <c r="O34" s="54"/>
      <c r="P34" s="54"/>
      <c r="Q34" s="54"/>
      <c r="R34" s="54"/>
      <c r="S34" s="54"/>
      <c r="T34" s="54"/>
      <c r="U34" s="54"/>
      <c r="V34" s="54"/>
      <c r="W34" s="54"/>
      <c r="X34" s="54"/>
      <c r="Y34" s="54"/>
      <c r="Z34" s="54"/>
      <c r="AA34" s="54"/>
    </row>
    <row r="35" spans="1:27" ht="27.75" customHeight="1" x14ac:dyDescent="0.15">
      <c r="A35" s="51">
        <v>4</v>
      </c>
      <c r="B35" s="155"/>
      <c r="C35" s="155"/>
      <c r="D35" s="155"/>
      <c r="E35" s="155"/>
      <c r="F35" s="155"/>
      <c r="G35" s="155"/>
      <c r="H35" s="157"/>
      <c r="I35" s="157"/>
      <c r="J35" s="157"/>
      <c r="K35" s="157"/>
      <c r="L35" s="157"/>
      <c r="M35" s="29"/>
      <c r="N35" s="54"/>
      <c r="O35" s="54"/>
      <c r="P35" s="54"/>
      <c r="Q35" s="54"/>
      <c r="R35" s="54"/>
      <c r="S35" s="54"/>
      <c r="T35" s="54"/>
      <c r="U35" s="54"/>
      <c r="V35" s="54"/>
      <c r="W35" s="54"/>
      <c r="X35" s="54"/>
      <c r="Y35" s="54"/>
      <c r="Z35" s="54"/>
      <c r="AA35" s="54"/>
    </row>
    <row r="36" spans="1:27" ht="27.75" customHeight="1" x14ac:dyDescent="0.15">
      <c r="A36" s="51">
        <v>5</v>
      </c>
      <c r="B36" s="155"/>
      <c r="C36" s="155"/>
      <c r="D36" s="155"/>
      <c r="E36" s="155"/>
      <c r="F36" s="155"/>
      <c r="G36" s="155"/>
      <c r="H36" s="157"/>
      <c r="I36" s="157"/>
      <c r="J36" s="157"/>
      <c r="K36" s="157"/>
      <c r="L36" s="157"/>
      <c r="M36" s="30"/>
      <c r="N36" s="54"/>
      <c r="O36" s="54"/>
      <c r="P36" s="54"/>
      <c r="Q36" s="54"/>
      <c r="R36" s="54"/>
      <c r="S36" s="54"/>
      <c r="T36" s="54"/>
      <c r="U36" s="54"/>
      <c r="V36" s="54"/>
      <c r="W36" s="54"/>
      <c r="X36" s="54"/>
      <c r="Y36" s="54"/>
      <c r="Z36" s="54"/>
      <c r="AA36" s="54"/>
    </row>
    <row r="37" spans="1:27" ht="27.75" customHeight="1" x14ac:dyDescent="0.15">
      <c r="A37" s="51">
        <v>6</v>
      </c>
      <c r="B37" s="155"/>
      <c r="C37" s="155"/>
      <c r="D37" s="155"/>
      <c r="E37" s="155"/>
      <c r="F37" s="155"/>
      <c r="G37" s="155"/>
      <c r="H37" s="157"/>
      <c r="I37" s="157"/>
      <c r="J37" s="157"/>
      <c r="K37" s="157"/>
      <c r="L37" s="157"/>
      <c r="M37" s="27"/>
      <c r="N37" s="54"/>
      <c r="O37" s="54"/>
      <c r="P37" s="54"/>
      <c r="Q37" s="54"/>
      <c r="R37" s="54"/>
      <c r="S37" s="54"/>
      <c r="T37" s="54"/>
      <c r="U37" s="54"/>
      <c r="V37" s="54"/>
      <c r="W37" s="54"/>
      <c r="X37" s="54"/>
      <c r="Y37" s="54"/>
      <c r="Z37" s="54"/>
      <c r="AA37" s="54"/>
    </row>
    <row r="38" spans="1:27" ht="27.75" customHeight="1" x14ac:dyDescent="0.15">
      <c r="A38" s="51">
        <v>7</v>
      </c>
      <c r="B38" s="155"/>
      <c r="C38" s="155"/>
      <c r="D38" s="155"/>
      <c r="E38" s="155"/>
      <c r="F38" s="155"/>
      <c r="G38" s="155"/>
      <c r="H38" s="157"/>
      <c r="I38" s="157"/>
      <c r="J38" s="157"/>
      <c r="K38" s="157"/>
      <c r="L38" s="157"/>
      <c r="M38" s="27"/>
      <c r="N38" s="54"/>
      <c r="O38" s="54"/>
      <c r="P38" s="54"/>
      <c r="Q38" s="54"/>
      <c r="R38" s="54"/>
      <c r="S38" s="54"/>
      <c r="T38" s="54"/>
      <c r="U38" s="54"/>
      <c r="V38" s="54"/>
      <c r="W38" s="54"/>
      <c r="X38" s="54"/>
      <c r="Y38" s="54"/>
      <c r="Z38" s="54"/>
      <c r="AA38" s="54"/>
    </row>
    <row r="39" spans="1:27" ht="27.75" customHeight="1" x14ac:dyDescent="0.15">
      <c r="A39" s="51">
        <v>8</v>
      </c>
      <c r="B39" s="155"/>
      <c r="C39" s="155"/>
      <c r="D39" s="155"/>
      <c r="E39" s="155"/>
      <c r="F39" s="155"/>
      <c r="G39" s="155"/>
      <c r="H39" s="157"/>
      <c r="I39" s="157"/>
      <c r="J39" s="157"/>
      <c r="K39" s="157"/>
      <c r="L39" s="157"/>
      <c r="M39" s="52"/>
      <c r="N39" s="54"/>
      <c r="O39" s="54"/>
      <c r="P39" s="54"/>
      <c r="Q39" s="54"/>
      <c r="R39" s="54"/>
      <c r="S39" s="54"/>
      <c r="T39" s="54"/>
      <c r="U39" s="54"/>
      <c r="V39" s="54"/>
      <c r="W39" s="54"/>
      <c r="X39" s="54"/>
      <c r="Y39" s="54"/>
      <c r="Z39" s="54"/>
      <c r="AA39" s="54"/>
    </row>
    <row r="40" spans="1:27" ht="27.75" customHeight="1" x14ac:dyDescent="0.15">
      <c r="A40" s="51">
        <v>9</v>
      </c>
      <c r="B40" s="155"/>
      <c r="C40" s="155"/>
      <c r="D40" s="155"/>
      <c r="E40" s="155"/>
      <c r="F40" s="155"/>
      <c r="G40" s="155"/>
      <c r="H40" s="157"/>
      <c r="I40" s="157"/>
      <c r="J40" s="157"/>
      <c r="K40" s="157"/>
      <c r="L40" s="157"/>
      <c r="M40" s="27"/>
      <c r="N40" s="54"/>
      <c r="O40" s="54"/>
      <c r="P40" s="54"/>
      <c r="Q40" s="54"/>
      <c r="R40" s="54"/>
      <c r="S40" s="54"/>
      <c r="T40" s="54"/>
      <c r="U40" s="54"/>
      <c r="V40" s="54"/>
      <c r="W40" s="54"/>
      <c r="X40" s="54"/>
      <c r="Y40" s="54"/>
      <c r="Z40" s="54"/>
      <c r="AA40" s="54"/>
    </row>
    <row r="41" spans="1:27" ht="27.75" customHeight="1" x14ac:dyDescent="0.15">
      <c r="A41" s="51">
        <v>10</v>
      </c>
      <c r="B41" s="155"/>
      <c r="C41" s="155"/>
      <c r="D41" s="155"/>
      <c r="E41" s="155"/>
      <c r="F41" s="155"/>
      <c r="G41" s="155"/>
      <c r="H41" s="157"/>
      <c r="I41" s="157"/>
      <c r="J41" s="157"/>
      <c r="K41" s="157"/>
      <c r="L41" s="15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2" t="s">
        <v>9</v>
      </c>
      <c r="C50" s="102"/>
      <c r="D50" s="102"/>
      <c r="E50" s="102"/>
      <c r="F50" s="48" t="s">
        <v>6</v>
      </c>
      <c r="G50" s="105">
        <f>G17</f>
        <v>1.5</v>
      </c>
      <c r="H50" s="106"/>
      <c r="I50" s="26" t="s">
        <v>7</v>
      </c>
      <c r="J50" s="105">
        <f>J17</f>
        <v>2</v>
      </c>
      <c r="K50" s="106"/>
      <c r="L50" s="25"/>
      <c r="M50" s="25"/>
      <c r="N50" s="39"/>
      <c r="X50" s="39"/>
      <c r="Y50" s="39"/>
      <c r="Z50" s="39"/>
    </row>
    <row r="51" spans="1:26" ht="16.899999999999999" customHeight="1" x14ac:dyDescent="0.15">
      <c r="A51" s="25"/>
      <c r="B51" s="103" t="s">
        <v>8</v>
      </c>
      <c r="C51" s="103"/>
      <c r="D51" s="103"/>
      <c r="E51" s="103"/>
      <c r="F51" s="103"/>
      <c r="G51" s="101" t="str">
        <f>F21</f>
        <v>必須</v>
      </c>
      <c r="H51" s="101"/>
      <c r="I51" s="101"/>
      <c r="J51" s="101"/>
      <c r="K51" s="101"/>
      <c r="L51" s="25"/>
      <c r="M51" s="25"/>
      <c r="N51" s="39"/>
      <c r="X51" s="39"/>
      <c r="Y51" s="39"/>
      <c r="Z51" s="39"/>
    </row>
    <row r="52" spans="1:26" ht="16.899999999999999" customHeight="1" x14ac:dyDescent="0.15">
      <c r="A52" s="25"/>
      <c r="B52" s="103" t="s">
        <v>12</v>
      </c>
      <c r="C52" s="103"/>
      <c r="D52" s="103"/>
      <c r="E52" s="103"/>
      <c r="F52" s="103"/>
      <c r="G52" s="101">
        <f>K21</f>
        <v>5</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9:H20">
    <cfRule type="expression" dxfId="7" priority="13">
      <formula>#REF!="令和4年度の応募時に提出した"</formula>
    </cfRule>
    <cfRule type="expression" dxfId="6" priority="14">
      <formula>#REF!="令和3年度の応募時に提出した"</formula>
    </cfRule>
    <cfRule type="expression" dxfId="5" priority="15">
      <formula>#REF!="令和2年度の応募時に提出した"</formula>
    </cfRule>
    <cfRule type="expression" dxfId="4" priority="16">
      <formula>#REF!="令和元年度の応募時に提出した"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C035</v>
      </c>
      <c r="B2" s="83" t="str">
        <f>①ヒアリングシートについて!F2</f>
        <v>演劇</v>
      </c>
      <c r="C2" s="83" t="str">
        <f>①ヒアリングシートについて!H2</f>
        <v>児童劇</v>
      </c>
      <c r="D2" s="83" t="str">
        <f>①ヒアリングシートについて!J2</f>
        <v>A区分</v>
      </c>
      <c r="E2" s="83" t="str">
        <f>①ヒアリングシートについて!L2</f>
        <v>C</v>
      </c>
      <c r="F2" s="83" t="str">
        <f>①ヒアリングシートについて!C3</f>
        <v>人形劇団クラルテ</v>
      </c>
      <c r="G2" s="83" t="str">
        <f>①ヒアリングシートについて!I3</f>
        <v>有限会社人形劇団クラルテ</v>
      </c>
      <c r="H2" s="83" t="str">
        <f>①ヒアリングシートについて!F13</f>
        <v>2F以上可(エレベーター必須)</v>
      </c>
      <c r="I2" s="83">
        <f>①ヒアリングシートについて!K13</f>
        <v>60</v>
      </c>
      <c r="J2" s="83">
        <f>①ヒアリングシートについて!G14</f>
        <v>15</v>
      </c>
      <c r="K2" s="83">
        <f>①ヒアリングシートについて!J14</f>
        <v>8</v>
      </c>
      <c r="L2" s="83">
        <f>①ヒアリングシートについて!G15</f>
        <v>5</v>
      </c>
      <c r="M2" s="83" t="str">
        <f>①ヒアリングシートについて!G16</f>
        <v>可</v>
      </c>
      <c r="N2" s="83" t="str">
        <f>①ヒアリングシートについて!K16</f>
        <v>不可</v>
      </c>
      <c r="O2" s="83">
        <f>①ヒアリングシートについて!G17</f>
        <v>1.5</v>
      </c>
      <c r="P2" s="83">
        <f>①ヒアリングシートについて!J17</f>
        <v>2</v>
      </c>
      <c r="Q2" s="83" t="str">
        <f>①ヒアリングシートについて!F18</f>
        <v>7割程度必要</v>
      </c>
      <c r="R2" s="83" t="str">
        <f>①ヒアリングシートについて!K18</f>
        <v>なくても良い</v>
      </c>
      <c r="S2" s="83" t="str">
        <f>①ヒアリングシートについて!F19</f>
        <v>使わない</v>
      </c>
      <c r="T2" s="83">
        <f>①ヒアリングシートについて!K19</f>
        <v>0</v>
      </c>
      <c r="U2" s="83" t="str">
        <f>①ヒアリングシートについて!K20</f>
        <v>要</v>
      </c>
      <c r="V2" s="83" t="str">
        <f>①ヒアリングシートについて!F21</f>
        <v>必須</v>
      </c>
      <c r="W2" s="83">
        <f>①ヒアリングシートについて!K21</f>
        <v>5</v>
      </c>
      <c r="X2" s="83" t="str">
        <f>①ヒアリングシートについて!F22</f>
        <v>中型トラック</v>
      </c>
      <c r="Y2" s="83">
        <f>①ヒアリングシートについて!I22</f>
        <v>2</v>
      </c>
      <c r="Z2" s="83">
        <f>①ヒアリングシートについて!G23</f>
        <v>2</v>
      </c>
      <c r="AA2" s="83">
        <f>①ヒアリングシートについて!J23</f>
        <v>6</v>
      </c>
      <c r="AB2" s="83" t="str">
        <f>①ヒアリングシートについて!F27</f>
        <v>要</v>
      </c>
      <c r="AC2" s="83">
        <f>①ヒアリングシートについて!F28</f>
        <v>0</v>
      </c>
      <c r="AD2" s="83" t="str">
        <f>①ヒアリングシートについて!B32</f>
        <v>電源は分電盤（単相三線60A以上）から直接とらせていただきます。</v>
      </c>
      <c r="AE2" s="83" t="str">
        <f>①ヒアリングシートについて!B33</f>
        <v>遮光は照明効果のため7割以上が望ましいが5割程度でも対応可能。</v>
      </c>
      <c r="AF2" s="83" t="str">
        <f>①ヒアリングシートについて!B34</f>
        <v>ピアノは舞台エリアにかからなければ移動しません。</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kodomo027</cp:lastModifiedBy>
  <cp:lastPrinted>2023-11-08T02:34:20Z</cp:lastPrinted>
  <dcterms:created xsi:type="dcterms:W3CDTF">2017-09-27T00:12:11Z</dcterms:created>
  <dcterms:modified xsi:type="dcterms:W3CDTF">2023-11-08T08:18:45Z</dcterms:modified>
</cp:coreProperties>
</file>