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<sst xmlns="http://schemas.openxmlformats.org/spreadsheetml/2006/main" count="1355" uniqueCount="600">
  <si>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</si>
  <si>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</si>
  <si>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</si>
  <si>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</si>
  <si>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</si>
  <si>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</si>
  <si>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</si>
  <si>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</si>
  <si>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</si>
  <si>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</si>
  <si>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</si>
  <si>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</si>
  <si>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</si>
  <si>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</si>
  <si>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</si>
  <si>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</si>
  <si>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</si>
  <si>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</si>
  <si>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</si>
  <si>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</si>
  <si>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</si>
  <si>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</si>
  <si>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</si>
  <si>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</si>
  <si>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</si>
  <si>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</si>
  <si>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</si>
  <si>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</si>
  <si>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</si>
  <si>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</si>
  <si>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</si>
  <si>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</si>
  <si>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</si>
  <si>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</si>
  <si>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</si>
  <si>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</si>
  <si>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</si>
  <si>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</si>
  <si>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</si>
  <si>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</si>
  <si>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</si>
  <si>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</si>
  <si>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</si>
  <si>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</si>
  <si>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</si>
  <si>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</si>
  <si>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</si>
  <si>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</si>
  <si>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</si>
  <si>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</si>
  <si>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</si>
  <si>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</si>
  <si>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</si>
  <si>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</si>
  <si>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</si>
  <si>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</si>
  <si>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</si>
  <si>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</si>
  <si>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</si>
  <si>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</si>
  <si>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</si>
  <si>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</si>
  <si>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</si>
  <si>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</si>
  <si>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</si>
  <si>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</si>
  <si>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</si>
  <si>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</si>
  <si>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</si>
  <si>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</si>
  <si>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</si>
  <si>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</si>
  <si>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</si>
  <si>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</si>
  <si>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</si>
  <si>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</si>
  <si>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</si>
  <si>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</si>
  <si>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</si>
  <si>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</si>
  <si>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</si>
  <si>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</si>
  <si>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</si>
  <si>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</si>
  <si>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</si>
  <si>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</si>
  <si>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</si>
  <si>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</si>
  <si>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</si>
  <si>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</si>
  <si>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</si>
  <si>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</si>
  <si>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</si>
  <si>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</si>
  <si>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</si>
  <si>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</si>
  <si>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</si>
  <si>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</si>
  <si>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</si>
  <si>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</si>
  <si>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</si>
  <si>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</si>
  <si>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</si>
  <si>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</si>
  <si>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</si>
  <si>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</si>
  <si>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</si>
  <si>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</si>
  <si>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</si>
  <si>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</si>
  <si>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</si>
  <si>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</si>
  <si>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</si>
  <si>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</si>
  <si>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</si>
  <si>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</si>
  <si>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</si>
  <si>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</si>
  <si>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</si>
  <si>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</si>
  <si>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</si>
  <si>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</si>
  <si>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</si>
  <si>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</si>
  <si>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</si>
  <si>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</si>
  <si>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</si>
  <si>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</si>
  <si>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</si>
  <si>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</si>
  <si>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</si>
  <si>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</si>
  <si>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</si>
  <si>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</si>
  <si>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</si>
  <si>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</si>
  <si>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</si>
  <si>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</si>
  <si>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</si>
  <si>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</si>
  <si>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</si>
  <si>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</si>
  <si>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</si>
  <si>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</si>
  <si>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</si>
  <si>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</si>
  <si>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</si>
  <si>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</si>
  <si>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</si>
  <si>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</si>
  <si>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</si>
  <si>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</si>
  <si>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</si>
  <si>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</si>
  <si>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</si>
  <si>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</si>
  <si>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</si>
  <si>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</si>
  <si>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</si>
  <si>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</si>
  <si>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</si>
  <si>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</si>
  <si>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</si>
  <si>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</si>
  <si>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</si>
  <si>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</si>
  <si>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</si>
  <si>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</si>
  <si>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</si>
  <si>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</si>
  <si>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</si>
  <si>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</si>
  <si>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</si>
  <si>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</si>
  <si>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</si>
  <si>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</si>
  <si>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</si>
  <si>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</si>
  <si>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</si>
  <si>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</si>
  <si>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</si>
  <si>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</si>
  <si>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</si>
  <si>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</si>
  <si>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</si>
  <si>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</si>
  <si>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</si>
  <si>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</si>
  <si>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</si>
  <si>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</si>
  <si>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</si>
  <si>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</si>
  <si>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</si>
  <si>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</si>
  <si>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</si>
  <si>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</si>
  <si>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</si>
  <si>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</si>
  <si>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</si>
  <si>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</si>
  <si>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</si>
  <si>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</si>
  <si>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</si>
  <si>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</si>
  <si>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</si>
  <si>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</si>
  <si>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</si>
  <si>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</si>
  <si>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</si>
  <si>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</si>
  <si>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</si>
  <si>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</si>
  <si>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</si>
  <si>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</si>
  <si>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</si>
  <si>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</si>
  <si>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</si>
  <si>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</si>
  <si>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</si>
  <si>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</si>
  <si>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</si>
  <si>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</si>
  <si>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</si>
  <si>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</si>
  <si>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</si>
  <si>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</si>
  <si>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</si>
  <si>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</si>
  <si>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</si>
  <si>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</si>
  <si>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</si>
  <si>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</si>
  <si>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</si>
  <si>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</si>
  <si>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</si>
  <si>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</si>
  <si>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</si>
  <si>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</si>
  <si>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</si>
  <si>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</si>
  <si>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</si>
  <si>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</si>
  <si>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</si>
  <si>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</si>
  <si>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</si>
  <si>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</si>
  <si>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</si>
  <si>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</si>
  <si>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</si>
  <si>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</si>
  <si>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</si>
  <si>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</si>
  <si>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</si>
  <si>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</si>
  <si>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</si>
  <si>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</si>
  <si>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</si>
  <si>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</si>
  <si>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</si>
  <si>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</si>
  <si>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</si>
  <si>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</si>
  <si>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</si>
  <si>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</si>
  <si>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</si>
  <si>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</si>
  <si>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</si>
  <si>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</si>
  <si>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</si>
  <si>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</si>
  <si>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</si>
  <si>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</si>
  <si>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</si>
  <si>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</si>
  <si>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</si>
  <si>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</si>
  <si>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</si>
  <si>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</si>
  <si>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</si>
  <si>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</si>
  <si>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</si>
  <si>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</si>
  <si>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</si>
  <si>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</si>
  <si>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</si>
  <si>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</si>
  <si>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</si>
  <si>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</si>
  <si>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</si>
  <si>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</si>
  <si>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</si>
  <si>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</si>
  <si>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</si>
  <si>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</si>
  <si>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</si>
  <si>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</si>
  <si>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</si>
  <si>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</si>
  <si>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</si>
  <si>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</si>
  <si>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</si>
  <si>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</si>
  <si>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</si>
  <si>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</si>
  <si>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</si>
  <si>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</si>
  <si>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</si>
  <si>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</si>
  <si>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</si>
  <si>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</si>
  <si>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</si>
  <si>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</si>
  <si>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</si>
  <si>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</si>
  <si>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</si>
  <si>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</si>
  <si>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</si>
  <si>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</si>
  <si>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</si>
  <si>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</si>
  <si>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</si>
  <si>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</si>
  <si>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</si>
  <si>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</si>
  <si>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</si>
  <si>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</si>
  <si>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</si>
  <si>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</si>
  <si>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</si>
  <si>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</si>
  <si>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</si>
  <si>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</si>
  <si>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</si>
  <si>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</si>
  <si>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</si>
  <si>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</si>
  <si>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</si>
  <si>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</si>
  <si>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</si>
  <si>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</si>
  <si>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</si>
  <si>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</si>
  <si>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</si>
  <si>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</si>
  <si>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</si>
  <si>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</si>
  <si>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</si>
  <si>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</si>
  <si>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</si>
  <si>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</si>
  <si>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</si>
  <si>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</si>
  <si>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</si>
  <si>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</si>
  <si>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</si>
  <si>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</si>
  <si>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</si>
  <si>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</si>
  <si>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</si>
  <si>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</si>
  <si>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</si>
  <si>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</si>
  <si>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</si>
  <si>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</si>
  <si>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</si>
  <si>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</si>
  <si>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</si>
  <si>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</si>
  <si>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</si>
  <si>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</si>
  <si>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</si>
  <si>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</si>
  <si>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</si>
  <si>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</si>
  <si>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</si>
  <si>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</si>
  <si>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</si>
  <si>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</si>
  <si>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</si>
  <si>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</si>
  <si>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</si>
  <si>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</si>
  <si>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</si>
  <si>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</si>
  <si>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</si>
  <si>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</si>
  <si>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</si>
  <si>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</si>
  <si>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</si>
  <si>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</si>
  <si>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</si>
  <si>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</si>
  <si>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</si>
  <si>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</si>
  <si>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</si>
  <si>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</si>
  <si>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</si>
  <si>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</si>
  <si>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</si>
  <si>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</si>
  <si>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</si>
  <si>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</si>
  <si>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</si>
  <si>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</si>
  <si>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</si>
  <si>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</si>
  <si>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</si>
  <si>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</si>
  <si>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</si>
  <si>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</si>
  <si>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</si>
  <si>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</si>
  <si>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</si>
  <si>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</si>
  <si>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</si>
  <si>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</si>
  <si>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</si>
  <si>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</si>
  <si>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</si>
  <si>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</si>
  <si>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</si>
  <si>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</si>
  <si>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</si>
  <si>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</si>
  <si>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</si>
  <si>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</si>
  <si>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</si>
  <si>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</si>
  <si>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</si>
  <si>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</si>
  <si>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</si>
  <si>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</si>
  <si>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</si>
  <si>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</si>
  <si>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</si>
  <si>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</si>
  <si>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</si>
  <si>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</si>
  <si>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</si>
  <si>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</si>
  <si>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</si>
  <si>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</si>
  <si>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</si>
  <si>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</si>
  <si>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</si>
  <si>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</si>
  <si>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</si>
  <si>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</si>
  <si>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</si>
  <si>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</si>
  <si>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</si>
  <si>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</si>
  <si>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</si>
  <si>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</si>
  <si>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</si>
  <si>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</si>
  <si>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</si>
  <si>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</si>
  <si>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</si>
  <si>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</si>
  <si>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</si>
  <si>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</si>
  <si>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</si>
  <si>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</si>
  <si>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</si>
  <si>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</si>
  <si>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</si>
  <si>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</si>
  <si>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</si>
  <si>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</si>
  <si>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</si>
  <si>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</si>
  <si>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</si>
  <si>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</si>
  <si>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</si>
  <si>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</si>
  <si>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</si>
  <si>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</si>
  <si>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</si>
  <si>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</si>
  <si>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</si>
  <si>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</si>
  <si>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</si>
  <si>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</si>
  <si>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</si>
  <si>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</si>
  <si>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</si>
  <si>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</si>
  <si>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</si>
  <si>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</si>
  <si>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</si>
  <si>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</si>
  <si>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</si>
  <si>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</si>
  <si>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</si>
  <si>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</si>
  <si>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</si>
  <si>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</si>
  <si>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</si>
  <si>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</si>
  <si>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</si>
  <si>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</si>
  <si>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</si>
  <si>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</si>
  <si>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</si>
  <si>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</si>
  <si>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</si>
  <si>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</si>
  <si>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</si>
  <si>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</si>
  <si>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</si>
  <si>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</si>
  <si>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</si>
  <si>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</si>
  <si>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</si>
  <si>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</si>
  <si>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</si>
  <si>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</si>
  <si>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</si>
  <si>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</si>
  <si>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</si>
  <si>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</si>
  <si>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</si>
  <si>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</si>
  <si>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</si>
  <si>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</si>
  <si>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</si>
  <si>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</si>
  <si>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</si>
  <si>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</si>
  <si>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</si>
  <si>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</si>
  <si>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</si>
  <si>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</si>
  <si>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</si>
  <si>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</si>
  <si>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</si>
  <si>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</si>
  <si>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</si>
  <si>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</si>
  <si>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</si>
  <si>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</si>
  <si>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</si>
  <si>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</si>
  <si>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</si>
  <si>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</si>
  <si>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</si>
  <si>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</si>
  <si>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</si>
  <si>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</si>
  <si>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</si>
  <si>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</si>
  <si>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</si>
  <si>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</si>
  <si>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</si>
  <si>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</si>
  <si>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</si>
  <si>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</si>
  <si>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</si>
  <si>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</si>
  <si>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</si>
  <si>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</si>
  <si>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</si>
  <si>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</si>
  <si>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</si>
  <si>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</si>
  <si>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</si>
  <si>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</si>
  <si>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</si>
  <si>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</si>
  <si>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</si>
  <si>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</si>
  <si>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</si>
  <si>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</si>
  <si>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</si>
  <si>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</si>
  <si>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</si>
  <si>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</si>
  <si>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</si>
  <si>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</si>
  <si>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</si>
  <si>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</si>
  <si>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</si>
  <si>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</si>
  <si>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条件が合えば可</t>
  </si>
  <si>
    <t>指定なし</t>
    <rPh sb="0" eb="2">
      <t>シテイ</t>
    </rPh>
    <phoneticPr fontId="1"/>
  </si>
  <si>
    <t>7割程度必要</t>
  </si>
  <si>
    <t>有無さえ分ればよい</t>
  </si>
  <si>
    <t>あり</t>
  </si>
  <si>
    <t>要</t>
  </si>
  <si>
    <t>あればよい</t>
  </si>
  <si>
    <t>応相談</t>
  </si>
  <si>
    <t>中型トラック</t>
  </si>
  <si>
    <t>電源容量については100Aを下回っても対応は可能です</t>
    <phoneticPr fontId="1"/>
  </si>
  <si>
    <t>トラック横付け不可の場合でも平坦なルートがあれば可能です</t>
    <phoneticPr fontId="1"/>
  </si>
  <si>
    <t>中型トラックの他に楽器車としてハイエース1台が入校します</t>
    <phoneticPr fontId="1"/>
  </si>
  <si>
    <t>基本前日仕込はいたしませんが、ツアー初回の学校のみ前日の仕込とリハーサルを要望する場合がございます</t>
    <phoneticPr fontId="1"/>
  </si>
  <si>
    <t>ステージ上は緞帳を降ろした状態で楽屋として使用します</t>
  </si>
  <si>
    <t>パネル</t>
    <phoneticPr fontId="1"/>
  </si>
  <si>
    <t>キャスト・スタッフ移動用の大型バスは校内に入れない、または留め置き不可でも問題ございません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</si>
</sst>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32" fillId="0" borderId="0" xfId="4" applyAlignment="1">
      <alignment horizontal="lef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1" fillId="0" borderId="5" xfId="0" applyFont="1" applyBorder="1" applyAlignment="1">
      <alignment horizontal="left" vertical="center" wrapTex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72278</xdr:rowOff>
    </xdr:from>
    <xdr:to>
      <xdr:col>12</xdr:col>
      <xdr:colOff>190500</xdr:colOff>
      <xdr:row>25</xdr:row>
      <xdr:rowOff>70598</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10853"/>
          <a:ext cx="9822516" cy="5303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680110"/>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548136</xdr:colOff>
      <xdr:row>65</xdr:row>
      <xdr:rowOff>183855</xdr:rowOff>
    </xdr:from>
    <xdr:to>
      <xdr:col>9</xdr:col>
      <xdr:colOff>368420</xdr:colOff>
      <xdr:row>75</xdr:row>
      <xdr:rowOff>1</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2498065" y="17382770"/>
          <a:ext cx="3342737" cy="22423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512193</xdr:colOff>
      <xdr:row>73</xdr:row>
      <xdr:rowOff>173633</xdr:rowOff>
    </xdr:from>
    <xdr:to>
      <xdr:col>9</xdr:col>
      <xdr:colOff>386391</xdr:colOff>
      <xdr:row>74</xdr:row>
      <xdr:rowOff>206732</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2462122" y="19313491"/>
          <a:ext cx="3396651"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14</a:t>
            </a:r>
            <a:r>
              <a:rPr kumimoji="1" lang="ja-JP" altLang="en-US" sz="1100" b="1"/>
              <a:t>ｍ</a:t>
            </a:r>
          </a:p>
        </xdr:txBody>
      </xdr:sp>
    </xdr:grpSp>
    <xdr:clientData/>
  </xdr:twoCellAnchor>
  <xdr:twoCellAnchor>
    <xdr:from>
      <xdr:col>9</xdr:col>
      <xdr:colOff>89860</xdr:colOff>
      <xdr:row>65</xdr:row>
      <xdr:rowOff>150334</xdr:rowOff>
    </xdr:from>
    <xdr:to>
      <xdr:col>10</xdr:col>
      <xdr:colOff>125802</xdr:colOff>
      <xdr:row>74</xdr:row>
      <xdr:rowOff>197688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562242" y="17349249"/>
          <a:ext cx="772782" cy="223091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12</a:t>
            </a:r>
            <a:r>
              <a:rPr kumimoji="1" lang="ja-JP" altLang="en-US" sz="1100" b="1"/>
              <a:t>ｍ</a:t>
            </a:r>
          </a:p>
        </xdr:txBody>
      </xdr:sp>
    </xdr:grpSp>
    <xdr:clientData/>
  </xdr:twoCellAnchor>
  <xdr:twoCellAnchor>
    <xdr:from>
      <xdr:col>3</xdr:col>
      <xdr:colOff>513118</xdr:colOff>
      <xdr:row>78</xdr:row>
      <xdr:rowOff>98845</xdr:rowOff>
    </xdr:from>
    <xdr:to>
      <xdr:col>10</xdr:col>
      <xdr:colOff>510396</xdr:colOff>
      <xdr:row>89</xdr:row>
      <xdr:rowOff>215661</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816066" y="20451793"/>
          <a:ext cx="4903552" cy="27856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107831</xdr:colOff>
      <xdr:row>74</xdr:row>
      <xdr:rowOff>233632</xdr:rowOff>
    </xdr:from>
    <xdr:to>
      <xdr:col>7</xdr:col>
      <xdr:colOff>47396</xdr:colOff>
      <xdr:row>78</xdr:row>
      <xdr:rowOff>107830</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3531439" y="19616108"/>
          <a:ext cx="604518" cy="844670"/>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4</a:t>
            </a:r>
            <a:r>
              <a:rPr kumimoji="1" lang="ja-JP" altLang="en-US" sz="1400" b="1"/>
              <a:t>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80354</xdr:rowOff>
    </xdr:from>
    <xdr:to>
      <xdr:col>21</xdr:col>
      <xdr:colOff>371383</xdr:colOff>
      <xdr:row>74</xdr:row>
      <xdr:rowOff>165019</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521887"/>
          <a:ext cx="732196" cy="2025608"/>
          <a:chOff x="5313592" y="13014476"/>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6"/>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52188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52188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52188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80132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607653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670310"/>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24752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655920"/>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659232"/>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507017</xdr:colOff>
      <xdr:row>66</xdr:row>
      <xdr:rowOff>215660</xdr:rowOff>
    </xdr:from>
    <xdr:to>
      <xdr:col>3</xdr:col>
      <xdr:colOff>575095</xdr:colOff>
      <xdr:row>72</xdr:row>
      <xdr:rowOff>179718</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767607" y="17657193"/>
          <a:ext cx="1110436" cy="141976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bg2">
                  <a:lumMod val="25000"/>
                </a:schemeClr>
              </a:solidFill>
            </a:rPr>
            <a:t>6</a:t>
          </a:r>
          <a:r>
            <a:rPr kumimoji="1" lang="ja-JP" altLang="en-US" sz="1200" b="1">
              <a:solidFill>
                <a:schemeClr val="bg2">
                  <a:lumMod val="25000"/>
                </a:schemeClr>
              </a:solidFill>
            </a:rPr>
            <a:t>名編成のオーケストラ</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6</xdr:col>
      <xdr:colOff>323492</xdr:colOff>
      <xdr:row>66</xdr:row>
      <xdr:rowOff>91867</xdr:rowOff>
    </xdr:from>
    <xdr:ext cx="1302948" cy="213651"/>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3747100" y="17533400"/>
          <a:ext cx="1302948" cy="2136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スクリーンパネル</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3</xdr:col>
      <xdr:colOff>368420</xdr:colOff>
      <xdr:row>65</xdr:row>
      <xdr:rowOff>62901</xdr:rowOff>
    </xdr:from>
    <xdr:to>
      <xdr:col>4</xdr:col>
      <xdr:colOff>637637</xdr:colOff>
      <xdr:row>66</xdr:row>
      <xdr:rowOff>35943</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671368" y="17261816"/>
          <a:ext cx="916198" cy="21566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353090</xdr:colOff>
      <xdr:row>65</xdr:row>
      <xdr:rowOff>62901</xdr:rowOff>
    </xdr:from>
    <xdr:to>
      <xdr:col>10</xdr:col>
      <xdr:colOff>386391</xdr:colOff>
      <xdr:row>66</xdr:row>
      <xdr:rowOff>80873</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5825472" y="17261816"/>
          <a:ext cx="770141" cy="26059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8987</xdr:colOff>
      <xdr:row>66</xdr:row>
      <xdr:rowOff>1</xdr:rowOff>
    </xdr:from>
    <xdr:to>
      <xdr:col>9</xdr:col>
      <xdr:colOff>323491</xdr:colOff>
      <xdr:row>66</xdr:row>
      <xdr:rowOff>17972</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flipV="1">
          <a:off x="2605897" y="17441534"/>
          <a:ext cx="3189976" cy="1797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255509</xdr:colOff>
      <xdr:row>53</xdr:row>
      <xdr:rowOff>71886</xdr:rowOff>
    </xdr:from>
    <xdr:to>
      <xdr:col>17</xdr:col>
      <xdr:colOff>272076</xdr:colOff>
      <xdr:row>54</xdr:row>
      <xdr:rowOff>219566</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9798481" y="14503160"/>
          <a:ext cx="564703" cy="37232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ｓ</a:t>
          </a:r>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31061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476250</xdr:colOff>
      <xdr:row>59</xdr:row>
      <xdr:rowOff>152760</xdr:rowOff>
    </xdr:from>
    <xdr:to>
      <xdr:col>3</xdr:col>
      <xdr:colOff>447340</xdr:colOff>
      <xdr:row>62</xdr:row>
      <xdr:rowOff>187297</xdr:rowOff>
    </xdr:to>
    <xdr:sp macro="" textlink="">
      <xdr:nvSpPr>
        <xdr:cNvPr id="4" name="テキスト ボックス 3">
          <a:extLst>
            <a:ext uri="{FF2B5EF4-FFF2-40B4-BE49-F238E27FC236}">
              <a16:creationId xmlns:a16="http://schemas.microsoft.com/office/drawing/2014/main" id="{3B036773-BD63-4209-883E-5D0A26C1EB00}"/>
            </a:ext>
          </a:extLst>
        </xdr:cNvPr>
        <xdr:cNvSpPr txBox="1"/>
      </xdr:nvSpPr>
      <xdr:spPr>
        <a:xfrm>
          <a:off x="736840" y="15931911"/>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107831</xdr:colOff>
      <xdr:row>59</xdr:row>
      <xdr:rowOff>188703</xdr:rowOff>
    </xdr:from>
    <xdr:to>
      <xdr:col>11</xdr:col>
      <xdr:colOff>474298</xdr:colOff>
      <xdr:row>62</xdr:row>
      <xdr:rowOff>223240</xdr:rowOff>
    </xdr:to>
    <xdr:sp macro="" textlink="">
      <xdr:nvSpPr>
        <xdr:cNvPr id="5" name="テキスト ボックス 4">
          <a:extLst>
            <a:ext uri="{FF2B5EF4-FFF2-40B4-BE49-F238E27FC236}">
              <a16:creationId xmlns:a16="http://schemas.microsoft.com/office/drawing/2014/main" id="{239D4D1F-1FFD-448B-BD7A-6836BB2E62AB}"/>
            </a:ext>
          </a:extLst>
        </xdr:cNvPr>
        <xdr:cNvSpPr txBox="1"/>
      </xdr:nvSpPr>
      <xdr:spPr>
        <a:xfrm>
          <a:off x="6317053" y="15967854"/>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233632</xdr:colOff>
      <xdr:row>75</xdr:row>
      <xdr:rowOff>8986</xdr:rowOff>
    </xdr:from>
    <xdr:to>
      <xdr:col>4</xdr:col>
      <xdr:colOff>355527</xdr:colOff>
      <xdr:row>76</xdr:row>
      <xdr:rowOff>179717</xdr:rowOff>
    </xdr:to>
    <xdr:sp macro="" textlink="">
      <xdr:nvSpPr>
        <xdr:cNvPr id="9" name="楕円 8">
          <a:extLst>
            <a:ext uri="{FF2B5EF4-FFF2-40B4-BE49-F238E27FC236}">
              <a16:creationId xmlns:a16="http://schemas.microsoft.com/office/drawing/2014/main" id="{685BED08-F125-4FC2-B0BD-FC4E6A77DA5B}"/>
            </a:ext>
          </a:extLst>
        </xdr:cNvPr>
        <xdr:cNvSpPr/>
      </xdr:nvSpPr>
      <xdr:spPr>
        <a:xfrm>
          <a:off x="1536580" y="19634080"/>
          <a:ext cx="768876" cy="41334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指揮</a:t>
          </a:r>
          <a:r>
            <a:rPr kumimoji="1" lang="ja-JP" altLang="en-US" sz="1100"/>
            <a:t>指揮者</a:t>
          </a:r>
        </a:p>
      </xdr:txBody>
    </xdr:sp>
    <xdr:clientData/>
  </xdr:twoCellAnchor>
  <xdr:twoCellAnchor>
    <xdr:from>
      <xdr:col>6</xdr:col>
      <xdr:colOff>233632</xdr:colOff>
      <xdr:row>90</xdr:row>
      <xdr:rowOff>134788</xdr:rowOff>
    </xdr:from>
    <xdr:to>
      <xdr:col>8</xdr:col>
      <xdr:colOff>305519</xdr:colOff>
      <xdr:row>92</xdr:row>
      <xdr:rowOff>148541</xdr:rowOff>
    </xdr:to>
    <xdr:sp macro="" textlink="">
      <xdr:nvSpPr>
        <xdr:cNvPr id="11" name="テキスト ボックス 10">
          <a:extLst>
            <a:ext uri="{FF2B5EF4-FFF2-40B4-BE49-F238E27FC236}">
              <a16:creationId xmlns:a16="http://schemas.microsoft.com/office/drawing/2014/main" id="{C0C758A0-5C73-4326-88D7-CABB3DC64C2C}"/>
            </a:ext>
          </a:extLst>
        </xdr:cNvPr>
        <xdr:cNvSpPr txBox="1"/>
      </xdr:nvSpPr>
      <xdr:spPr>
        <a:xfrm>
          <a:off x="3657240" y="23399151"/>
          <a:ext cx="1473680"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音響と照明の操作卓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5" zoomScaleNormal="85" zoomScaleSheetLayoutView="100"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95"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H33" sqref="H33:L33"/>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19.899999999999999" customHeight="1" x14ac:dyDescent="0.15">
      <c r="A2" s="34"/>
      <c r="B2" s="32" t="s">
        <v>0</v>
      </c>
      <c r="C2" s="155" t="s">
        <v>146</v>
      </c>
      <c r="D2" s="156"/>
      <c r="E2" s="33" t="s">
        <v>5</v>
      </c>
      <c r="F2" s="35" t="str">
        <f>VLOOKUP($C$2,'R6_制作団体一覧'!A:H,2,FALSE)</f>
        <v>音楽</v>
      </c>
      <c r="G2" s="32" t="s">
        <v>2</v>
      </c>
      <c r="H2" s="36" t="str">
        <f>VLOOKUP($C$2,'R6_制作団体一覧'!A:H,3,FALSE)</f>
        <v>音楽劇</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19.899999999999999" customHeight="1" x14ac:dyDescent="0.15">
      <c r="A3" s="34"/>
      <c r="B3" s="33" t="s">
        <v>1</v>
      </c>
      <c r="C3" s="153" t="str">
        <f>VLOOKUP($C$2,'R6_制作団体一覧'!A:H,8,FALSE)</f>
        <v>ミラマーレ・オペラ</v>
      </c>
      <c r="D3" s="153"/>
      <c r="E3" s="153"/>
      <c r="F3" s="153"/>
      <c r="G3" s="153"/>
      <c r="H3" s="33" t="s">
        <v>4</v>
      </c>
      <c r="I3" s="154" t="str">
        <f>VLOOKUP($C$2,'R6_制作団体一覧'!A:H,7,FALSE)</f>
        <v>特定非営利活動法人ミラマーレ・オペラ</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582</v>
      </c>
      <c r="G13" s="160"/>
      <c r="H13" s="125" t="s">
        <v>51</v>
      </c>
      <c r="I13" s="126"/>
      <c r="J13" s="126"/>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14</v>
      </c>
      <c r="H14" s="62" t="s">
        <v>43</v>
      </c>
      <c r="I14" s="63" t="s">
        <v>45</v>
      </c>
      <c r="J14" s="64">
        <v>12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v>4.5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71" t="s">
        <v>48</v>
      </c>
      <c r="G16" s="167" t="s">
        <v>583</v>
      </c>
      <c r="H16" s="167"/>
      <c r="I16" s="168" t="s">
        <v>49</v>
      </c>
      <c r="J16" s="169"/>
      <c r="K16" s="123" t="s">
        <v>584</v>
      </c>
      <c r="L16" s="124"/>
      <c r="M16" s="41"/>
      <c r="N16" s="54"/>
      <c r="O16" s="54"/>
      <c r="P16" s="54"/>
      <c r="Q16" s="54"/>
      <c r="R16" s="54"/>
      <c r="S16" s="54"/>
      <c r="T16" s="54"/>
      <c r="U16" s="54"/>
      <c r="V16" s="54"/>
      <c r="W16" s="54"/>
      <c r="X16" s="54"/>
      <c r="Y16" s="54"/>
      <c r="Z16" s="54"/>
      <c r="AA16" s="54"/>
    </row>
    <row r="17" spans="1:27" ht="22.9" customHeight="1" x14ac:dyDescent="0.15">
      <c r="A17" s="41"/>
      <c r="B17" s="129" t="s">
        <v>56</v>
      </c>
      <c r="C17" s="130"/>
      <c r="D17" s="130"/>
      <c r="E17" s="130"/>
      <c r="F17" s="60" t="s">
        <v>57</v>
      </c>
      <c r="G17" s="61">
        <v>2</v>
      </c>
      <c r="H17" s="62" t="s">
        <v>43</v>
      </c>
      <c r="I17" s="60" t="s">
        <v>46</v>
      </c>
      <c r="J17" s="61" t="s">
        <v>585</v>
      </c>
      <c r="K17" s="127" t="s">
        <v>43</v>
      </c>
      <c r="L17" s="128"/>
      <c r="M17" s="41"/>
      <c r="N17" s="54"/>
      <c r="O17" s="54"/>
      <c r="P17" s="54"/>
      <c r="Q17" s="54"/>
      <c r="R17" s="54"/>
      <c r="S17" s="54"/>
      <c r="T17" s="54"/>
      <c r="U17" s="54"/>
      <c r="V17" s="54"/>
      <c r="W17" s="54"/>
      <c r="X17" s="54"/>
      <c r="Y17" s="54"/>
      <c r="Z17" s="54"/>
      <c r="AA17" s="54"/>
    </row>
    <row r="18" spans="1:27" ht="22.9" customHeight="1" x14ac:dyDescent="0.15">
      <c r="A18" s="27"/>
      <c r="B18" s="129" t="s">
        <v>50</v>
      </c>
      <c r="C18" s="130"/>
      <c r="D18" s="130"/>
      <c r="E18" s="158"/>
      <c r="F18" s="147" t="s">
        <v>586</v>
      </c>
      <c r="G18" s="147"/>
      <c r="H18" s="118" t="s">
        <v>55</v>
      </c>
      <c r="I18" s="113"/>
      <c r="J18" s="113"/>
      <c r="K18" s="131" t="s">
        <v>587</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590</v>
      </c>
      <c r="G19" s="144"/>
      <c r="H19" s="135" t="s">
        <v>53</v>
      </c>
      <c r="I19" s="136"/>
      <c r="J19" s="136"/>
      <c r="K19" s="147" t="s">
        <v>588</v>
      </c>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589</v>
      </c>
      <c r="L20" s="132"/>
      <c r="M20" s="27"/>
      <c r="N20" s="54"/>
      <c r="O20" s="54"/>
      <c r="P20" s="54"/>
      <c r="Q20" s="54"/>
      <c r="R20" s="54"/>
      <c r="S20" s="54"/>
      <c r="T20" s="54"/>
      <c r="U20" s="54"/>
      <c r="V20" s="54"/>
      <c r="W20" s="54"/>
      <c r="X20" s="54"/>
      <c r="Y20" s="54"/>
      <c r="Z20" s="54"/>
      <c r="AA20" s="54"/>
    </row>
    <row r="21" spans="1:27" ht="31.5" customHeight="1" x14ac:dyDescent="0.15">
      <c r="A21" s="27"/>
      <c r="B21" s="118" t="s">
        <v>58</v>
      </c>
      <c r="C21" s="113"/>
      <c r="D21" s="113"/>
      <c r="E21" s="119"/>
      <c r="F21" s="131" t="s">
        <v>591</v>
      </c>
      <c r="G21" s="132"/>
      <c r="H21" s="133" t="s">
        <v>59</v>
      </c>
      <c r="I21" s="134"/>
      <c r="J21" s="134"/>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18" t="s">
        <v>64</v>
      </c>
      <c r="C22" s="113"/>
      <c r="D22" s="113"/>
      <c r="E22" s="119"/>
      <c r="F22" s="120" t="s">
        <v>592</v>
      </c>
      <c r="G22" s="121"/>
      <c r="H22" s="55" t="s">
        <v>62</v>
      </c>
      <c r="I22" s="56">
        <v>1</v>
      </c>
      <c r="J22" s="57" t="s">
        <v>63</v>
      </c>
      <c r="K22" s="113"/>
      <c r="L22" s="114"/>
      <c r="M22" s="30"/>
      <c r="N22" s="54"/>
      <c r="O22" s="54"/>
      <c r="P22" s="54"/>
      <c r="Q22" s="54"/>
      <c r="R22" s="54"/>
      <c r="S22" s="54"/>
      <c r="T22" s="54"/>
      <c r="U22" s="54"/>
      <c r="V22" s="54"/>
      <c r="W22" s="54"/>
      <c r="X22" s="54"/>
      <c r="Y22" s="54"/>
      <c r="Z22" s="54"/>
      <c r="AA22" s="54"/>
    </row>
    <row r="23" spans="1:27" ht="25.15" customHeight="1" x14ac:dyDescent="0.15">
      <c r="A23" s="29"/>
      <c r="B23" s="115" t="s">
        <v>65</v>
      </c>
      <c r="C23" s="116"/>
      <c r="D23" s="116"/>
      <c r="E23" s="117"/>
      <c r="F23" s="72" t="s">
        <v>60</v>
      </c>
      <c r="G23" s="73">
        <v>2.5</v>
      </c>
      <c r="H23" s="74" t="s">
        <v>43</v>
      </c>
      <c r="I23" s="75" t="s">
        <v>61</v>
      </c>
      <c r="J23" s="73">
        <v>8</v>
      </c>
      <c r="K23" s="111" t="s">
        <v>43</v>
      </c>
      <c r="L23" s="112"/>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589</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2" t="s">
        <v>70</v>
      </c>
      <c r="I31" s="122"/>
      <c r="J31" s="122"/>
      <c r="K31" s="122"/>
      <c r="L31" s="122"/>
      <c r="M31" s="25"/>
      <c r="N31" s="54"/>
      <c r="O31" s="54"/>
      <c r="P31" s="54"/>
      <c r="Q31" s="54"/>
      <c r="R31" s="54"/>
      <c r="S31" s="54"/>
      <c r="T31" s="54"/>
      <c r="U31" s="54"/>
      <c r="V31" s="54"/>
      <c r="W31" s="54"/>
      <c r="X31" s="54"/>
      <c r="Y31" s="54"/>
      <c r="Z31" s="54"/>
      <c r="AA31" s="54"/>
    </row>
    <row r="32" spans="1:27" ht="27.75" customHeight="1" x14ac:dyDescent="0.15">
      <c r="A32" s="51">
        <v>1</v>
      </c>
      <c r="B32" s="109" t="s">
        <v>593</v>
      </c>
      <c r="C32" s="109"/>
      <c r="D32" s="109"/>
      <c r="E32" s="109"/>
      <c r="F32" s="109"/>
      <c r="G32" s="109"/>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t="s">
        <v>594</v>
      </c>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t="s">
        <v>595</v>
      </c>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34.5" customHeight="1" x14ac:dyDescent="0.15">
      <c r="A35" s="51">
        <v>4</v>
      </c>
      <c r="B35" s="110" t="s">
        <v>599</v>
      </c>
      <c r="C35" s="110"/>
      <c r="D35" s="110"/>
      <c r="E35" s="110"/>
      <c r="F35" s="110"/>
      <c r="G35" s="110"/>
      <c r="H35" s="107"/>
      <c r="I35" s="107"/>
      <c r="J35" s="107"/>
      <c r="K35" s="107"/>
      <c r="L35" s="107"/>
      <c r="M35" s="29"/>
      <c r="N35" s="54"/>
      <c r="O35" s="54"/>
      <c r="P35" s="54"/>
      <c r="Q35" s="54"/>
      <c r="R35" s="54"/>
      <c r="S35" s="54"/>
      <c r="T35" s="54"/>
      <c r="U35" s="54"/>
      <c r="V35" s="54"/>
      <c r="W35" s="54"/>
      <c r="X35" s="54"/>
      <c r="Y35" s="54"/>
      <c r="Z35" s="54"/>
      <c r="AA35" s="54"/>
    </row>
    <row r="36" spans="1:27" ht="36" customHeight="1" x14ac:dyDescent="0.15">
      <c r="A36" s="51">
        <v>5</v>
      </c>
      <c r="B36" s="110" t="s">
        <v>596</v>
      </c>
      <c r="C36" s="110"/>
      <c r="D36" s="110"/>
      <c r="E36" s="110"/>
      <c r="F36" s="110"/>
      <c r="G36" s="110"/>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1" t="s">
        <v>9</v>
      </c>
      <c r="C50" s="171"/>
      <c r="D50" s="171"/>
      <c r="E50" s="171"/>
      <c r="F50" s="48" t="s">
        <v>6</v>
      </c>
      <c r="G50" s="150">
        <f>G17</f>
        <v>2</v>
      </c>
      <c r="H50" s="151"/>
      <c r="I50" s="26" t="s">
        <v>7</v>
      </c>
      <c r="J50" s="150" t="str">
        <f>J17</f>
        <v>指定なし</v>
      </c>
      <c r="K50" s="151"/>
      <c r="L50" s="25"/>
      <c r="M50" s="25"/>
      <c r="N50" s="39"/>
      <c r="X50" s="39"/>
      <c r="Y50" s="39"/>
      <c r="Z50" s="39"/>
    </row>
    <row r="51" spans="1:26" ht="16.899999999999999" customHeight="1" x14ac:dyDescent="0.15">
      <c r="A51" s="25"/>
      <c r="B51" s="172" t="s">
        <v>8</v>
      </c>
      <c r="C51" s="172"/>
      <c r="D51" s="172"/>
      <c r="E51" s="172"/>
      <c r="F51" s="172"/>
      <c r="G51" s="170" t="str">
        <f>F21</f>
        <v>応相談</v>
      </c>
      <c r="H51" s="170"/>
      <c r="I51" s="170"/>
      <c r="J51" s="170"/>
      <c r="K51" s="170"/>
      <c r="L51" s="25"/>
      <c r="M51" s="25"/>
      <c r="N51" s="39"/>
      <c r="X51" s="39"/>
      <c r="Y51" s="39"/>
      <c r="Z51" s="39"/>
    </row>
    <row r="52" spans="1:26" ht="16.899999999999999" customHeight="1" x14ac:dyDescent="0.15">
      <c r="A52" s="25"/>
      <c r="B52" s="172" t="s">
        <v>12</v>
      </c>
      <c r="C52" s="172"/>
      <c r="D52" s="172"/>
      <c r="E52" s="172"/>
      <c r="F52" s="172"/>
      <c r="G52" s="170">
        <f>K21</f>
        <v>20</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t="s">
        <v>597</v>
      </c>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t="s">
        <v>598</v>
      </c>
      <c r="E66" s="25"/>
      <c r="F66" s="25"/>
      <c r="G66" s="25"/>
      <c r="H66" s="25"/>
      <c r="I66" s="25"/>
      <c r="J66" s="25"/>
      <c r="K66" s="25" t="s">
        <v>598</v>
      </c>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C032</v>
      </c>
      <c r="B2" s="83" t="str">
        <f>①ヒアリングシートについて!F2</f>
        <v>音楽</v>
      </c>
      <c r="C2" s="83" t="str">
        <f>①ヒアリングシートについて!H2</f>
        <v>音楽劇</v>
      </c>
      <c r="D2" s="83" t="str">
        <f>①ヒアリングシートについて!J2</f>
        <v>A区分</v>
      </c>
      <c r="E2" s="83" t="str">
        <f>①ヒアリングシートについて!L2</f>
        <v>C</v>
      </c>
      <c r="F2" s="83" t="str">
        <f>①ヒアリングシートについて!C3</f>
        <v>ミラマーレ・オペラ</v>
      </c>
      <c r="G2" s="83" t="str">
        <f>①ヒアリングシートについて!I3</f>
        <v>特定非営利活動法人ミラマーレ・オペラ</v>
      </c>
      <c r="H2" s="83" t="str">
        <f>①ヒアリングシートについて!F13</f>
        <v>2F以上応相談</v>
      </c>
      <c r="I2" s="83">
        <f>①ヒアリングシートについて!K13</f>
        <v>100</v>
      </c>
      <c r="J2" s="83">
        <f>①ヒアリングシートについて!G14</f>
        <v>14</v>
      </c>
      <c r="K2" s="83">
        <f>①ヒアリングシートについて!J14</f>
        <v>12</v>
      </c>
      <c r="L2" s="83">
        <f>①ヒアリングシートについて!G15</f>
        <v>4.5</v>
      </c>
      <c r="M2" s="83" t="str">
        <f>①ヒアリングシートについて!G16</f>
        <v>可</v>
      </c>
      <c r="N2" s="83" t="str">
        <f>①ヒアリングシートについて!K16</f>
        <v>条件が合えば可</v>
      </c>
      <c r="O2" s="83">
        <f>①ヒアリングシートについて!G17</f>
        <v>2</v>
      </c>
      <c r="P2" s="83" t="str">
        <f>①ヒアリングシートについて!J17</f>
        <v>指定なし</v>
      </c>
      <c r="Q2" s="83" t="str">
        <f>①ヒアリングシートについて!F18</f>
        <v>7割程度必要</v>
      </c>
      <c r="R2" s="83" t="str">
        <f>①ヒアリングシートについて!K18</f>
        <v>有無さえ分ればよい</v>
      </c>
      <c r="S2" s="83" t="str">
        <f>①ヒアリングシートについて!F19</f>
        <v>あればよい</v>
      </c>
      <c r="T2" s="83" t="str">
        <f>①ヒアリングシートについて!K19</f>
        <v>あり</v>
      </c>
      <c r="U2" s="83" t="str">
        <f>①ヒアリングシートについて!K20</f>
        <v>要</v>
      </c>
      <c r="V2" s="83" t="str">
        <f>①ヒアリングシートについて!F21</f>
        <v>応相談</v>
      </c>
      <c r="W2" s="83">
        <f>①ヒアリングシートについて!K21</f>
        <v>20</v>
      </c>
      <c r="X2" s="83" t="str">
        <f>①ヒアリングシートについて!F22</f>
        <v>中型トラック</v>
      </c>
      <c r="Y2" s="83">
        <f>①ヒアリングシートについて!I22</f>
        <v>1</v>
      </c>
      <c r="Z2" s="83">
        <f>①ヒアリングシートについて!G23</f>
        <v>2.5</v>
      </c>
      <c r="AA2" s="83">
        <f>①ヒアリングシートについて!J23</f>
        <v>8</v>
      </c>
      <c r="AB2" s="83" t="str">
        <f>①ヒアリングシートについて!F27</f>
        <v>要</v>
      </c>
      <c r="AC2" s="83">
        <f>①ヒアリングシートについて!F28</f>
        <v>0</v>
      </c>
      <c r="AD2" s="83" t="str">
        <f>①ヒアリングシートについて!B32</f>
        <v>電源容量については100Aを下回っても対応は可能です</v>
      </c>
      <c r="AE2" s="83" t="str">
        <f>①ヒアリングシートについて!B33</f>
        <v>トラック横付け不可の場合でも平坦なルートがあれば可能です</v>
      </c>
      <c r="AF2" s="83" t="str">
        <f>①ヒアリングシートについて!B34</f>
        <v>中型トラックの他に楽器車としてハイエース1台が入校します</v>
      </c>
      <c r="AG2" s="83" t="str">
        <f>①ヒアリングシートについて!B35</f>
        <v>キャスト・スタッフ移動用の大型バスは校内に入れない、または留め置き不可でも問題ございません</v>
      </c>
      <c r="AH2" s="83" t="str">
        <f>①ヒアリングシートについて!B36</f>
        <v>基本前日仕込はいたしませんが、ツアー初回の学校のみ前日の仕込とリハーサルを要望する場合がございます</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2023-11-09T03:38:02Z</dcterms:modified>
</cp:coreProperties>
</file>