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<sst xmlns="http://schemas.openxmlformats.org/spreadsheetml/2006/main" count="1347" uniqueCount="594">
  <si>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</si>
  <si>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</si>
  <si>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</si>
  <si>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</si>
  <si>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</si>
  <si>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</si>
  <si>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</si>
  <si>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</si>
  <si>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</si>
  <si>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</si>
  <si>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</si>
  <si>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</si>
  <si>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</si>
  <si>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</si>
  <si>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</si>
  <si>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</si>
  <si>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</si>
  <si>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</si>
  <si>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</si>
  <si>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</si>
  <si>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</si>
  <si>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</si>
  <si>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</si>
  <si>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</si>
  <si>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</si>
  <si>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</si>
  <si>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</si>
  <si>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</si>
  <si>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</si>
  <si>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</si>
  <si>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</si>
  <si>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</si>
  <si>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</si>
  <si>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</si>
  <si>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</si>
  <si>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</si>
  <si>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</si>
  <si>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</si>
  <si>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</si>
  <si>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</si>
  <si>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</si>
  <si>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</si>
  <si>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</si>
  <si>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</si>
  <si>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</si>
  <si>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</si>
  <si>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</si>
  <si>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</si>
  <si>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</si>
  <si>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</si>
  <si>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</si>
  <si>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</si>
  <si>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</si>
  <si>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</si>
  <si>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</si>
  <si>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</si>
  <si>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</si>
  <si>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</si>
  <si>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</si>
  <si>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</si>
  <si>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</si>
  <si>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</si>
  <si>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</si>
  <si>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</si>
  <si>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</si>
  <si>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</si>
  <si>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</si>
  <si>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</si>
  <si>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</si>
  <si>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</si>
  <si>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</si>
  <si>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</si>
  <si>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</si>
  <si>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</si>
  <si>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</si>
  <si>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</si>
  <si>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</si>
  <si>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</si>
  <si>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</si>
  <si>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</si>
  <si>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</si>
  <si>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</si>
  <si>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</si>
  <si>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</si>
  <si>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</si>
  <si>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</si>
  <si>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</si>
  <si>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</si>
  <si>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</si>
  <si>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</si>
  <si>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</si>
  <si>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</si>
  <si>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</si>
  <si>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</si>
  <si>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</si>
  <si>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</si>
  <si>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</si>
  <si>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</si>
  <si>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</si>
  <si>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</si>
  <si>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</si>
  <si>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</si>
  <si>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</si>
  <si>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</si>
  <si>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</si>
  <si>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</si>
  <si>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</si>
  <si>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</si>
  <si>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</si>
  <si>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</si>
  <si>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</si>
  <si>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</si>
  <si>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</si>
  <si>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</si>
  <si>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</si>
  <si>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</si>
  <si>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</si>
  <si>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</si>
  <si>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</si>
  <si>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</si>
  <si>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</si>
  <si>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</si>
  <si>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</si>
  <si>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</si>
  <si>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</si>
  <si>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</si>
  <si>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</si>
  <si>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</si>
  <si>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</si>
  <si>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</si>
  <si>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</si>
  <si>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</si>
  <si>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</si>
  <si>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</si>
  <si>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</si>
  <si>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</si>
  <si>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</si>
  <si>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</si>
  <si>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</si>
  <si>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</si>
  <si>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</si>
  <si>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</si>
  <si>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</si>
  <si>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</si>
  <si>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</si>
  <si>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</si>
  <si>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</si>
  <si>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</si>
  <si>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</si>
  <si>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</si>
  <si>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</si>
  <si>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</si>
  <si>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</si>
  <si>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</si>
  <si>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</si>
  <si>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</si>
  <si>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</si>
  <si>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</si>
  <si>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</si>
  <si>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</si>
  <si>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</si>
  <si>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</si>
  <si>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</si>
  <si>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</si>
  <si>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</si>
  <si>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</si>
  <si>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</si>
  <si>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</si>
  <si>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</si>
  <si>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</si>
  <si>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</si>
  <si>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</si>
  <si>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</si>
  <si>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</si>
  <si>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</si>
  <si>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</si>
  <si>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</si>
  <si>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</si>
  <si>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</si>
  <si>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</si>
  <si>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</si>
  <si>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</si>
  <si>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</si>
  <si>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</si>
  <si>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</si>
  <si>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</si>
  <si>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</si>
  <si>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</si>
  <si>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</si>
  <si>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</si>
  <si>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</si>
  <si>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</si>
  <si>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</si>
  <si>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</si>
  <si>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</si>
  <si>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</si>
  <si>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</si>
  <si>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</si>
  <si>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</si>
  <si>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</si>
  <si>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</si>
  <si>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</si>
  <si>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</si>
  <si>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</si>
  <si>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</si>
  <si>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</si>
  <si>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</si>
  <si>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</si>
  <si>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</si>
  <si>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</si>
  <si>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</si>
  <si>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</si>
  <si>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</si>
  <si>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</si>
  <si>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</si>
  <si>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</si>
  <si>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</si>
  <si>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</si>
  <si>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</si>
  <si>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</si>
  <si>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</si>
  <si>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</si>
  <si>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</si>
  <si>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</si>
  <si>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</si>
  <si>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</si>
  <si>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</si>
  <si>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</si>
  <si>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</si>
  <si>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</si>
  <si>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</si>
  <si>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</si>
  <si>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</si>
  <si>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</si>
  <si>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</si>
  <si>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</si>
  <si>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</si>
  <si>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</si>
  <si>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</si>
  <si>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</si>
  <si>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</si>
  <si>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</si>
  <si>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</si>
  <si>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</si>
  <si>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</si>
  <si>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</si>
  <si>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</si>
  <si>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</si>
  <si>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</si>
  <si>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</si>
  <si>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</si>
  <si>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</si>
  <si>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</si>
  <si>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</si>
  <si>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</si>
  <si>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</si>
  <si>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</si>
  <si>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</si>
  <si>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</si>
  <si>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</si>
  <si>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</si>
  <si>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</si>
  <si>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</si>
  <si>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</si>
  <si>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</si>
  <si>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</si>
  <si>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</si>
  <si>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</si>
  <si>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</si>
  <si>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</si>
  <si>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</si>
  <si>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</si>
  <si>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</si>
  <si>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</si>
  <si>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</si>
  <si>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</si>
  <si>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</si>
  <si>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</si>
  <si>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</si>
  <si>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</si>
  <si>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</si>
  <si>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</si>
  <si>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</si>
  <si>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</si>
  <si>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</si>
  <si>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</si>
  <si>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</si>
  <si>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</si>
  <si>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</si>
  <si>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</si>
  <si>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</si>
  <si>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</si>
  <si>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</si>
  <si>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</si>
  <si>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</si>
  <si>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</si>
  <si>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</si>
  <si>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</si>
  <si>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</si>
  <si>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</si>
  <si>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</si>
  <si>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</si>
  <si>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</si>
  <si>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</si>
  <si>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</si>
  <si>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</si>
  <si>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</si>
  <si>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</si>
  <si>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</si>
  <si>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</si>
  <si>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</si>
  <si>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</si>
  <si>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</si>
  <si>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</si>
  <si>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</si>
  <si>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</si>
  <si>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</si>
  <si>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</si>
  <si>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</si>
  <si>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</si>
  <si>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</si>
  <si>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</si>
  <si>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</si>
  <si>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</si>
  <si>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</si>
  <si>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</si>
  <si>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</si>
  <si>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</si>
  <si>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</si>
  <si>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</si>
  <si>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</si>
  <si>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</si>
  <si>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</si>
  <si>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</si>
  <si>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</si>
  <si>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</si>
  <si>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</si>
  <si>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</si>
  <si>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</si>
  <si>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</si>
  <si>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</si>
  <si>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</si>
  <si>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</si>
  <si>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</si>
  <si>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</si>
  <si>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</si>
  <si>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</si>
  <si>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</si>
  <si>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</si>
  <si>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</si>
  <si>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</si>
  <si>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</si>
  <si>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</si>
  <si>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</si>
  <si>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</si>
  <si>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</si>
  <si>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</si>
  <si>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</si>
  <si>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</si>
  <si>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</si>
  <si>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</si>
  <si>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</si>
  <si>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</si>
  <si>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</si>
  <si>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</si>
  <si>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</si>
  <si>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</si>
  <si>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</si>
  <si>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</si>
  <si>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</si>
  <si>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</si>
  <si>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</si>
  <si>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</si>
  <si>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</si>
  <si>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</si>
  <si>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</si>
  <si>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</si>
  <si>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</si>
  <si>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</si>
  <si>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</si>
  <si>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</si>
  <si>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</si>
  <si>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</si>
  <si>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</si>
  <si>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</si>
  <si>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</si>
  <si>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</si>
  <si>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</si>
  <si>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</si>
  <si>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</si>
  <si>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</si>
  <si>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</si>
  <si>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</si>
  <si>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</si>
  <si>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</si>
  <si>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</si>
  <si>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</si>
  <si>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</si>
  <si>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</si>
  <si>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</si>
  <si>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</si>
  <si>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</si>
  <si>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</si>
  <si>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</si>
  <si>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</si>
  <si>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</si>
  <si>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</si>
  <si>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</si>
  <si>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</si>
  <si>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</si>
  <si>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</si>
  <si>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</si>
  <si>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</si>
  <si>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</si>
  <si>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</si>
  <si>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</si>
  <si>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</si>
  <si>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</si>
  <si>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</si>
  <si>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</si>
  <si>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</si>
  <si>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</si>
  <si>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</si>
  <si>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</si>
  <si>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</si>
  <si>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</si>
  <si>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</si>
  <si>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</si>
  <si>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</si>
  <si>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</si>
  <si>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</si>
  <si>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</si>
  <si>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</si>
  <si>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</si>
  <si>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</si>
  <si>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</si>
  <si>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</si>
  <si>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</si>
  <si>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</si>
  <si>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</si>
  <si>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</si>
  <si>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</si>
  <si>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</si>
  <si>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</si>
  <si>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</si>
  <si>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</si>
  <si>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</si>
  <si>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</si>
  <si>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</si>
  <si>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</si>
  <si>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</si>
  <si>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</si>
  <si>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</si>
  <si>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</si>
  <si>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</si>
  <si>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</si>
  <si>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</si>
  <si>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</si>
  <si>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</si>
  <si>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</si>
  <si>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</si>
  <si>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</si>
  <si>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</si>
  <si>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</si>
  <si>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</si>
  <si>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</si>
  <si>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</si>
  <si>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</si>
  <si>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</si>
  <si>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</si>
  <si>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</si>
  <si>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</si>
  <si>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</si>
  <si>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</si>
  <si>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</si>
  <si>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</si>
  <si>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</si>
  <si>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</si>
  <si>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</si>
  <si>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</si>
  <si>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</si>
  <si>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</si>
  <si>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</si>
  <si>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</si>
  <si>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</si>
  <si>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</si>
  <si>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</si>
  <si>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</si>
  <si>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</si>
  <si>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</si>
  <si>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</si>
  <si>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</si>
  <si>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</si>
  <si>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</si>
  <si>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</si>
  <si>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</si>
  <si>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</si>
  <si>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</si>
  <si>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</si>
  <si>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</si>
  <si>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</si>
  <si>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</si>
  <si>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</si>
  <si>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</si>
  <si>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</si>
  <si>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</si>
  <si>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</si>
  <si>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</si>
  <si>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</si>
  <si>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</si>
  <si>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</si>
  <si>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</si>
  <si>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</si>
  <si>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</si>
  <si>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</si>
  <si>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</si>
  <si>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</si>
  <si>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</si>
  <si>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</si>
  <si>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</si>
  <si>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</si>
  <si>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</si>
  <si>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</si>
  <si>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</si>
  <si>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</si>
  <si>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</si>
  <si>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</si>
  <si>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</si>
  <si>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</si>
  <si>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</si>
  <si>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</si>
  <si>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</si>
  <si>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</si>
  <si>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</si>
  <si>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</si>
  <si>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</si>
  <si>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</si>
  <si>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</si>
  <si>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</si>
  <si>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</si>
  <si>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</si>
  <si>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</si>
  <si>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</si>
  <si>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</si>
  <si>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</si>
  <si>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</si>
  <si>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</si>
  <si>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</si>
  <si>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</si>
  <si>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</si>
  <si>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</si>
  <si>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</si>
  <si>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</si>
  <si>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</si>
  <si>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</si>
  <si>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</si>
  <si>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</si>
  <si>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</si>
  <si>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</si>
  <si>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</si>
  <si>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</si>
  <si>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</si>
  <si>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</si>
  <si>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</si>
  <si>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</si>
  <si>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</si>
  <si>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</si>
  <si>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</si>
  <si>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</si>
  <si>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</si>
  <si>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</si>
  <si>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</si>
  <si>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</si>
  <si>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</si>
  <si>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</si>
  <si>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</si>
  <si>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</si>
  <si>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</si>
  <si>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</si>
  <si>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</si>
  <si>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</si>
  <si>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</si>
  <si>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</si>
  <si>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指定なし</t>
    <rPh sb="0" eb="2">
      <t>シテイ</t>
    </rPh>
    <phoneticPr fontId="1"/>
  </si>
  <si>
    <t>可</t>
  </si>
  <si>
    <t>条件が合えば可</t>
  </si>
  <si>
    <t>不要</t>
  </si>
  <si>
    <t>なくても良い</t>
  </si>
  <si>
    <t>使わない</t>
  </si>
  <si>
    <t>なし</t>
  </si>
  <si>
    <t>要</t>
  </si>
  <si>
    <t>応相談</t>
  </si>
  <si>
    <t>中型トラック</t>
  </si>
  <si>
    <t>控え室として、4~5部屋（小さい部屋×２～３、普通の教室×２）
お借りします。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</si>
</sst>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5" xfId="0" applyFont="1" applyBorder="1" applyAlignment="1">
      <alignment horizontal="left" vertical="center" wrapTex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274543</xdr:colOff>
      <xdr:row>0</xdr:row>
      <xdr:rowOff>228920</xdr:rowOff>
    </xdr:from>
    <xdr:to>
      <xdr:col>11</xdr:col>
      <xdr:colOff>701807</xdr:colOff>
      <xdr:row>4</xdr:row>
      <xdr:rowOff>1567863</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543" y="228920"/>
          <a:ext cx="9616088" cy="3031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74788</xdr:rowOff>
    </xdr:from>
    <xdr:to>
      <xdr:col>10</xdr:col>
      <xdr:colOff>219075</xdr:colOff>
      <xdr:row>74</xdr:row>
      <xdr:rowOff>107887</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16958"/>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15</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201047</xdr:colOff>
      <xdr:row>57</xdr:row>
      <xdr:rowOff>187297</xdr:rowOff>
    </xdr:from>
    <xdr:to>
      <xdr:col>11</xdr:col>
      <xdr:colOff>516333</xdr:colOff>
      <xdr:row>60</xdr:row>
      <xdr:rowOff>12347</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6410269" y="15319467"/>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355713</xdr:colOff>
      <xdr:row>57</xdr:row>
      <xdr:rowOff>10892</xdr:rowOff>
    </xdr:from>
    <xdr:to>
      <xdr:col>3</xdr:col>
      <xdr:colOff>326803</xdr:colOff>
      <xdr:row>60</xdr:row>
      <xdr:rowOff>63402</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616303" y="15143062"/>
          <a:ext cx="1013448" cy="72644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editAs="oneCell">
    <xdr:from>
      <xdr:col>1</xdr:col>
      <xdr:colOff>395377</xdr:colOff>
      <xdr:row>59</xdr:row>
      <xdr:rowOff>179717</xdr:rowOff>
    </xdr:from>
    <xdr:to>
      <xdr:col>3</xdr:col>
      <xdr:colOff>608904</xdr:colOff>
      <xdr:row>63</xdr:row>
      <xdr:rowOff>19447</xdr:rowOff>
    </xdr:to>
    <xdr:pic>
      <xdr:nvPicPr>
        <xdr:cNvPr id="4" name="図 3">
          <a:extLst>
            <a:ext uri="{FF2B5EF4-FFF2-40B4-BE49-F238E27FC236}">
              <a16:creationId xmlns:a16="http://schemas.microsoft.com/office/drawing/2014/main" id="{C361C81C-ECD4-5D73-14B3-B95E9AD12AF8}"/>
            </a:ext>
          </a:extLst>
        </xdr:cNvPr>
        <xdr:cNvPicPr>
          <a:picLocks noChangeAspect="1"/>
        </xdr:cNvPicPr>
      </xdr:nvPicPr>
      <xdr:blipFill>
        <a:blip xmlns:r="http://schemas.openxmlformats.org/officeDocument/2006/relationships" r:embed="rId2"/>
        <a:stretch>
          <a:fillRect/>
        </a:stretch>
      </xdr:blipFill>
      <xdr:spPr>
        <a:xfrm>
          <a:off x="655967" y="15761179"/>
          <a:ext cx="1255885" cy="774259"/>
        </a:xfrm>
        <a:prstGeom prst="rect">
          <a:avLst/>
        </a:prstGeom>
      </xdr:spPr>
    </xdr:pic>
    <xdr:clientData/>
  </xdr:twoCellAnchor>
  <xdr:twoCellAnchor editAs="oneCell">
    <xdr:from>
      <xdr:col>1</xdr:col>
      <xdr:colOff>323131</xdr:colOff>
      <xdr:row>63</xdr:row>
      <xdr:rowOff>206315</xdr:rowOff>
    </xdr:from>
    <xdr:to>
      <xdr:col>3</xdr:col>
      <xdr:colOff>536658</xdr:colOff>
      <xdr:row>67</xdr:row>
      <xdr:rowOff>10103</xdr:rowOff>
    </xdr:to>
    <xdr:pic>
      <xdr:nvPicPr>
        <xdr:cNvPr id="5" name="図 4">
          <a:extLst>
            <a:ext uri="{FF2B5EF4-FFF2-40B4-BE49-F238E27FC236}">
              <a16:creationId xmlns:a16="http://schemas.microsoft.com/office/drawing/2014/main" id="{F1BC180D-7651-4269-848C-A379108E91AD}"/>
            </a:ext>
          </a:extLst>
        </xdr:cNvPr>
        <xdr:cNvPicPr>
          <a:picLocks noChangeAspect="1"/>
        </xdr:cNvPicPr>
      </xdr:nvPicPr>
      <xdr:blipFill>
        <a:blip xmlns:r="http://schemas.openxmlformats.org/officeDocument/2006/relationships" r:embed="rId2"/>
        <a:stretch>
          <a:fillRect/>
        </a:stretch>
      </xdr:blipFill>
      <xdr:spPr>
        <a:xfrm>
          <a:off x="583721" y="16722306"/>
          <a:ext cx="1255885" cy="7742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4" zoomScale="85" zoomScaleNormal="85" zoomScaleSheetLayoutView="85" workbookViewId="0">
      <selection activeCell="M5" sqref="M5"/>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topLeftCell="A7" zoomScale="106" zoomScaleNormal="106" zoomScaleSheetLayoutView="106" workbookViewId="0">
      <selection activeCell="Q20" sqref="Q20"/>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19.899999999999999" customHeight="1" x14ac:dyDescent="0.15">
      <c r="A2" s="34"/>
      <c r="B2" s="32" t="s">
        <v>0</v>
      </c>
      <c r="C2" s="154" t="s">
        <v>144</v>
      </c>
      <c r="D2" s="155"/>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C</v>
      </c>
      <c r="M2" s="34"/>
      <c r="N2" s="54"/>
      <c r="O2" s="54"/>
      <c r="P2" s="54"/>
      <c r="Q2" s="54"/>
      <c r="R2" s="54"/>
      <c r="S2" s="54"/>
      <c r="T2" s="54"/>
      <c r="U2" s="54"/>
      <c r="V2" s="54"/>
      <c r="W2" s="54"/>
      <c r="X2" s="54"/>
      <c r="Y2" s="54"/>
      <c r="Z2" s="54"/>
      <c r="AA2" s="54"/>
    </row>
    <row r="3" spans="1:27" ht="19.899999999999999" customHeight="1" x14ac:dyDescent="0.15">
      <c r="A3" s="34"/>
      <c r="B3" s="33" t="s">
        <v>1</v>
      </c>
      <c r="C3" s="152" t="str">
        <f>VLOOKUP($C$2,'R6_制作団体一覧'!A:H,8,FALSE)</f>
        <v>東京交響楽団</v>
      </c>
      <c r="D3" s="152"/>
      <c r="E3" s="152"/>
      <c r="F3" s="152"/>
      <c r="G3" s="152"/>
      <c r="H3" s="33" t="s">
        <v>4</v>
      </c>
      <c r="I3" s="153" t="str">
        <f>VLOOKUP($C$2,'R6_制作団体一覧'!A:H,7,FALSE)</f>
        <v>公益財団法人東京交響楽団</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582</v>
      </c>
      <c r="G13" s="159"/>
      <c r="H13" s="124" t="s">
        <v>51</v>
      </c>
      <c r="I13" s="125"/>
      <c r="J13" s="125"/>
      <c r="K13" s="58">
        <v>5</v>
      </c>
      <c r="L13" s="59"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v>15</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6" t="s">
        <v>584</v>
      </c>
      <c r="H16" s="166"/>
      <c r="I16" s="167" t="s">
        <v>49</v>
      </c>
      <c r="J16" s="168"/>
      <c r="K16" s="122" t="s">
        <v>585</v>
      </c>
      <c r="L16" s="123"/>
      <c r="M16" s="41"/>
      <c r="N16" s="54"/>
      <c r="O16" s="54"/>
      <c r="P16" s="54"/>
      <c r="Q16" s="54"/>
      <c r="R16" s="54"/>
      <c r="S16" s="54"/>
      <c r="T16" s="54"/>
      <c r="U16" s="54"/>
      <c r="V16" s="54"/>
      <c r="W16" s="54"/>
      <c r="X16" s="54"/>
      <c r="Y16" s="54"/>
      <c r="Z16" s="54"/>
      <c r="AA16" s="54"/>
    </row>
    <row r="17" spans="1:27" ht="22.9" customHeight="1" x14ac:dyDescent="0.15">
      <c r="A17" s="41"/>
      <c r="B17" s="128" t="s">
        <v>56</v>
      </c>
      <c r="C17" s="129"/>
      <c r="D17" s="129"/>
      <c r="E17" s="129"/>
      <c r="F17" s="60" t="s">
        <v>57</v>
      </c>
      <c r="G17" s="61">
        <v>1.8</v>
      </c>
      <c r="H17" s="62" t="s">
        <v>43</v>
      </c>
      <c r="I17" s="60" t="s">
        <v>46</v>
      </c>
      <c r="J17" s="61">
        <v>1.8</v>
      </c>
      <c r="K17" s="126" t="s">
        <v>43</v>
      </c>
      <c r="L17" s="127"/>
      <c r="M17" s="41"/>
      <c r="N17" s="54"/>
      <c r="O17" s="54"/>
      <c r="P17" s="54"/>
      <c r="Q17" s="54"/>
      <c r="R17" s="54"/>
      <c r="S17" s="54"/>
      <c r="T17" s="54"/>
      <c r="U17" s="54"/>
      <c r="V17" s="54"/>
      <c r="W17" s="54"/>
      <c r="X17" s="54"/>
      <c r="Y17" s="54"/>
      <c r="Z17" s="54"/>
      <c r="AA17" s="54"/>
    </row>
    <row r="18" spans="1:27" ht="22.9" customHeight="1" x14ac:dyDescent="0.15">
      <c r="A18" s="27"/>
      <c r="B18" s="128" t="s">
        <v>50</v>
      </c>
      <c r="C18" s="129"/>
      <c r="D18" s="129"/>
      <c r="E18" s="157"/>
      <c r="F18" s="146" t="s">
        <v>586</v>
      </c>
      <c r="G18" s="146"/>
      <c r="H18" s="116" t="s">
        <v>55</v>
      </c>
      <c r="I18" s="111"/>
      <c r="J18" s="111"/>
      <c r="K18" s="130" t="s">
        <v>587</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588</v>
      </c>
      <c r="G19" s="143"/>
      <c r="H19" s="134" t="s">
        <v>53</v>
      </c>
      <c r="I19" s="135"/>
      <c r="J19" s="135"/>
      <c r="K19" s="146" t="s">
        <v>589</v>
      </c>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t="s">
        <v>590</v>
      </c>
      <c r="L20" s="131"/>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0" t="s">
        <v>591</v>
      </c>
      <c r="G21" s="131"/>
      <c r="H21" s="132" t="s">
        <v>59</v>
      </c>
      <c r="I21" s="133"/>
      <c r="J21" s="133"/>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592</v>
      </c>
      <c r="G22" s="119"/>
      <c r="H22" s="55" t="s">
        <v>62</v>
      </c>
      <c r="I22" s="56">
        <v>2</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2.2599999999999998</v>
      </c>
      <c r="H23" s="74" t="s">
        <v>43</v>
      </c>
      <c r="I23" s="75" t="s">
        <v>61</v>
      </c>
      <c r="J23" s="73">
        <v>7.85</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1" t="s">
        <v>70</v>
      </c>
      <c r="I31" s="121"/>
      <c r="J31" s="121"/>
      <c r="K31" s="121"/>
      <c r="L31" s="121"/>
      <c r="M31" s="25"/>
      <c r="N31" s="54"/>
      <c r="O31" s="54"/>
      <c r="P31" s="54"/>
      <c r="Q31" s="54"/>
      <c r="R31" s="54"/>
      <c r="S31" s="54"/>
      <c r="T31" s="54"/>
      <c r="U31" s="54"/>
      <c r="V31" s="54"/>
      <c r="W31" s="54"/>
      <c r="X31" s="54"/>
      <c r="Y31" s="54"/>
      <c r="Z31" s="54"/>
      <c r="AA31" s="54"/>
    </row>
    <row r="32" spans="1:27" ht="27.75" customHeight="1" x14ac:dyDescent="0.15">
      <c r="A32" s="51">
        <v>1</v>
      </c>
      <c r="B32" s="120" t="s">
        <v>593</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0" t="s">
        <v>9</v>
      </c>
      <c r="C50" s="170"/>
      <c r="D50" s="170"/>
      <c r="E50" s="170"/>
      <c r="F50" s="48" t="s">
        <v>6</v>
      </c>
      <c r="G50" s="149">
        <f>G17</f>
        <v>1.8</v>
      </c>
      <c r="H50" s="150"/>
      <c r="I50" s="26" t="s">
        <v>7</v>
      </c>
      <c r="J50" s="149">
        <f>J17</f>
        <v>1.8</v>
      </c>
      <c r="K50" s="150"/>
      <c r="L50" s="25"/>
      <c r="M50" s="25"/>
      <c r="N50" s="39"/>
      <c r="X50" s="39"/>
      <c r="Y50" s="39"/>
      <c r="Z50" s="39"/>
    </row>
    <row r="51" spans="1:26" ht="16.899999999999999" customHeight="1" x14ac:dyDescent="0.15">
      <c r="A51" s="25"/>
      <c r="B51" s="171" t="s">
        <v>8</v>
      </c>
      <c r="C51" s="171"/>
      <c r="D51" s="171"/>
      <c r="E51" s="171"/>
      <c r="F51" s="171"/>
      <c r="G51" s="169" t="str">
        <f>F21</f>
        <v>応相談</v>
      </c>
      <c r="H51" s="169"/>
      <c r="I51" s="169"/>
      <c r="J51" s="169"/>
      <c r="K51" s="169"/>
      <c r="L51" s="25"/>
      <c r="M51" s="25"/>
      <c r="N51" s="39"/>
      <c r="X51" s="39"/>
      <c r="Y51" s="39"/>
      <c r="Z51" s="39"/>
    </row>
    <row r="52" spans="1:26" ht="16.899999999999999" customHeight="1" x14ac:dyDescent="0.15">
      <c r="A52" s="25"/>
      <c r="B52" s="171" t="s">
        <v>12</v>
      </c>
      <c r="C52" s="171"/>
      <c r="D52" s="171"/>
      <c r="E52" s="171"/>
      <c r="F52" s="171"/>
      <c r="G52" s="169">
        <f>K21</f>
        <v>30</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C030</v>
      </c>
      <c r="B2" s="83" t="str">
        <f>①ヒアリングシートについて!F2</f>
        <v>音楽</v>
      </c>
      <c r="C2" s="83" t="str">
        <f>①ヒアリングシートについて!H2</f>
        <v>オーケストラ等</v>
      </c>
      <c r="D2" s="83" t="str">
        <f>①ヒアリングシートについて!J2</f>
        <v>A区分</v>
      </c>
      <c r="E2" s="83" t="str">
        <f>①ヒアリングシートについて!L2</f>
        <v>C</v>
      </c>
      <c r="F2" s="83" t="str">
        <f>①ヒアリングシートについて!C3</f>
        <v>東京交響楽団</v>
      </c>
      <c r="G2" s="83" t="str">
        <f>①ヒアリングシートについて!I3</f>
        <v>公益財団法人東京交響楽団</v>
      </c>
      <c r="H2" s="83" t="str">
        <f>①ヒアリングシートについて!F13</f>
        <v>2F以上応相談</v>
      </c>
      <c r="I2" s="83">
        <f>①ヒアリングシートについて!K13</f>
        <v>5</v>
      </c>
      <c r="J2" s="83">
        <f>①ヒアリングシートについて!G14</f>
        <v>15</v>
      </c>
      <c r="K2" s="83">
        <f>①ヒアリングシートについて!J14</f>
        <v>9</v>
      </c>
      <c r="L2" s="83" t="str">
        <f>①ヒアリングシートについて!G15</f>
        <v>指定なし</v>
      </c>
      <c r="M2" s="83" t="str">
        <f>①ヒアリングシートについて!G16</f>
        <v>可</v>
      </c>
      <c r="N2" s="83" t="str">
        <f>①ヒアリングシートについて!K16</f>
        <v>条件が合えば可</v>
      </c>
      <c r="O2" s="83">
        <f>①ヒアリングシートについて!G17</f>
        <v>1.8</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要</v>
      </c>
      <c r="V2" s="83" t="str">
        <f>①ヒアリングシートについて!F21</f>
        <v>応相談</v>
      </c>
      <c r="W2" s="83">
        <f>①ヒアリングシートについて!K21</f>
        <v>30</v>
      </c>
      <c r="X2" s="83" t="str">
        <f>①ヒアリングシートについて!F22</f>
        <v>中型トラック</v>
      </c>
      <c r="Y2" s="83">
        <f>①ヒアリングシートについて!I22</f>
        <v>2</v>
      </c>
      <c r="Z2" s="83">
        <f>①ヒアリングシートについて!G23</f>
        <v>2.2599999999999998</v>
      </c>
      <c r="AA2" s="83">
        <f>①ヒアリングシートについて!J23</f>
        <v>7.85</v>
      </c>
      <c r="AB2" s="83">
        <f>①ヒアリングシートについて!F27</f>
        <v>0</v>
      </c>
      <c r="AC2" s="83">
        <f>①ヒアリングシートについて!F28</f>
        <v>0</v>
      </c>
      <c r="AD2" s="83" t="str">
        <f>①ヒアリングシートについて!B32</f>
        <v>控え室として、4~5部屋（小さい部屋×２～３、普通の教室×２）
お借りします。</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2023-11-08T06:45:09Z</cp:lastPrinted>
  <dcterms:created xsi:type="dcterms:W3CDTF">2017-09-27T00:12:11Z</dcterms:created>
  <dcterms:modified xsi:type="dcterms:W3CDTF">2023-11-09T03:17:33Z</dcterms:modified>
</cp:coreProperties>
</file>