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2345" windowHeight="1200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<sst xmlns="http://schemas.openxmlformats.org/spreadsheetml/2006/main" count="1345" uniqueCount="591">
  <si>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</si>
  <si>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</si>
  <si>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</si>
  <si>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</si>
  <si>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</si>
  <si>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</si>
  <si>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</si>
  <si>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</si>
  <si>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</si>
  <si>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</si>
  <si>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</si>
  <si>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</si>
  <si>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</si>
  <si>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</si>
  <si>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</si>
  <si>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</si>
  <si>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</si>
  <si>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</si>
  <si>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</si>
  <si>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</si>
  <si>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</si>
  <si>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</si>
  <si>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</si>
  <si>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</si>
  <si>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</si>
  <si>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</si>
  <si>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</si>
  <si>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</si>
  <si>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</si>
  <si>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</si>
  <si>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</si>
  <si>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</si>
  <si>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</si>
  <si>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</si>
  <si>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</si>
  <si>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</si>
  <si>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</si>
  <si>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</si>
  <si>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</si>
  <si>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</si>
  <si>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</si>
  <si>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</si>
  <si>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</si>
  <si>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</si>
  <si>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</si>
  <si>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</si>
  <si>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</si>
  <si>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</si>
  <si>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</si>
  <si>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</si>
  <si>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</si>
  <si>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</si>
  <si>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</si>
  <si>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</si>
  <si>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</si>
  <si>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</si>
  <si>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</si>
  <si>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</si>
  <si>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</si>
  <si>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</si>
  <si>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</si>
  <si>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</si>
  <si>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</si>
  <si>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</si>
  <si>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</si>
  <si>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</si>
  <si>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</si>
  <si>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</si>
  <si>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</si>
  <si>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</si>
  <si>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</si>
  <si>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</si>
  <si>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</si>
  <si>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</si>
  <si>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</si>
  <si>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</si>
  <si>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</si>
  <si>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</si>
  <si>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</si>
  <si>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</si>
  <si>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</si>
  <si>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</si>
  <si>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</si>
  <si>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</si>
  <si>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</si>
  <si>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</si>
  <si>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</si>
  <si>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</si>
  <si>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</si>
  <si>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</si>
  <si>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</si>
  <si>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</si>
  <si>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</si>
  <si>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</si>
  <si>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</si>
  <si>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</si>
  <si>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</si>
  <si>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</si>
  <si>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</si>
  <si>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</si>
  <si>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</si>
  <si>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</si>
  <si>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</si>
  <si>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</si>
  <si>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</si>
  <si>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</si>
  <si>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</si>
  <si>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</si>
  <si>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</si>
  <si>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</si>
  <si>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</si>
  <si>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</si>
  <si>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</si>
  <si>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</si>
  <si>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</si>
  <si>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</si>
  <si>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</si>
  <si>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</si>
  <si>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</si>
  <si>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</si>
  <si>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</si>
  <si>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</si>
  <si>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</si>
  <si>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</si>
  <si>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</si>
  <si>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</si>
  <si>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</si>
  <si>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</si>
  <si>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</si>
  <si>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</si>
  <si>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</si>
  <si>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</si>
  <si>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</si>
  <si>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</si>
  <si>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</si>
  <si>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</si>
  <si>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</si>
  <si>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</si>
  <si>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</si>
  <si>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</si>
  <si>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</si>
  <si>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</si>
  <si>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</si>
  <si>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</si>
  <si>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</si>
  <si>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</si>
  <si>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</si>
  <si>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</si>
  <si>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</si>
  <si>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</si>
  <si>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</si>
  <si>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</si>
  <si>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</si>
  <si>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</si>
  <si>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</si>
  <si>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</si>
  <si>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</si>
  <si>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</si>
  <si>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</si>
  <si>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</si>
  <si>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</si>
  <si>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</si>
  <si>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</si>
  <si>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</si>
  <si>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</si>
  <si>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</si>
  <si>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</si>
  <si>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</si>
  <si>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</si>
  <si>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</si>
  <si>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</si>
  <si>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</si>
  <si>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</si>
  <si>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</si>
  <si>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</si>
  <si>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</si>
  <si>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</si>
  <si>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</si>
  <si>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</si>
  <si>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</si>
  <si>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</si>
  <si>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</si>
  <si>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</si>
  <si>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</si>
  <si>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</si>
  <si>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</si>
  <si>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</si>
  <si>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</si>
  <si>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</si>
  <si>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</si>
  <si>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</si>
  <si>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</si>
  <si>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</si>
  <si>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</si>
  <si>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</si>
  <si>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</si>
  <si>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</si>
  <si>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</si>
  <si>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</si>
  <si>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</si>
  <si>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</si>
  <si>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</si>
  <si>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</si>
  <si>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</si>
  <si>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</si>
  <si>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</si>
  <si>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</si>
  <si>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</si>
  <si>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</si>
  <si>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</si>
  <si>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</si>
  <si>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</si>
  <si>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</si>
  <si>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</si>
  <si>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</si>
  <si>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</si>
  <si>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</si>
  <si>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</si>
  <si>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</si>
  <si>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</si>
  <si>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</si>
  <si>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</si>
  <si>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</si>
  <si>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</si>
  <si>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</si>
  <si>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</si>
  <si>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</si>
  <si>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</si>
  <si>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</si>
  <si>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</si>
  <si>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</si>
  <si>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</si>
  <si>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</si>
  <si>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</si>
  <si>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</si>
  <si>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</si>
  <si>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</si>
  <si>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</si>
  <si>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</si>
  <si>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</si>
  <si>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</si>
  <si>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</si>
  <si>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</si>
  <si>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</si>
  <si>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</si>
  <si>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</si>
  <si>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</si>
  <si>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</si>
  <si>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</si>
  <si>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</si>
  <si>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</si>
  <si>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</si>
  <si>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</si>
  <si>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</si>
  <si>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</si>
  <si>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</si>
  <si>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</si>
  <si>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</si>
  <si>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</si>
  <si>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</si>
  <si>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</si>
  <si>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</si>
  <si>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</si>
  <si>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</si>
  <si>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</si>
  <si>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</si>
  <si>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</si>
  <si>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</si>
  <si>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</si>
  <si>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</si>
  <si>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</si>
  <si>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</si>
  <si>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</si>
  <si>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</si>
  <si>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</si>
  <si>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</si>
  <si>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</si>
  <si>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</si>
  <si>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</si>
  <si>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</si>
  <si>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</si>
  <si>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</si>
  <si>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</si>
  <si>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</si>
  <si>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</si>
  <si>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</si>
  <si>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</si>
  <si>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</si>
  <si>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</si>
  <si>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</si>
  <si>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</si>
  <si>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</si>
  <si>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</si>
  <si>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</si>
  <si>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</si>
  <si>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</si>
  <si>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</si>
  <si>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</si>
  <si>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</si>
  <si>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</si>
  <si>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</si>
  <si>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</si>
  <si>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</si>
  <si>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</si>
  <si>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</si>
  <si>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</si>
  <si>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</si>
  <si>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</si>
  <si>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</si>
  <si>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</si>
  <si>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</si>
  <si>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</si>
  <si>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</si>
  <si>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</si>
  <si>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</si>
  <si>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</si>
  <si>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</si>
  <si>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</si>
  <si>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</si>
  <si>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</si>
  <si>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</si>
  <si>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</si>
  <si>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</si>
  <si>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</si>
  <si>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</si>
  <si>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</si>
  <si>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</si>
  <si>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</si>
  <si>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</si>
  <si>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</si>
  <si>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</si>
  <si>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</si>
  <si>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</si>
  <si>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</si>
  <si>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</si>
  <si>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</si>
  <si>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</si>
  <si>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</si>
  <si>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</si>
  <si>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</si>
  <si>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</si>
  <si>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</si>
  <si>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</si>
  <si>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</si>
  <si>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</si>
  <si>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</si>
  <si>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</si>
  <si>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</si>
  <si>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</si>
  <si>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</si>
  <si>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</si>
  <si>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</si>
  <si>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</si>
  <si>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</si>
  <si>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</si>
  <si>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</si>
  <si>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</si>
  <si>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</si>
  <si>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</si>
  <si>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</si>
  <si>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</si>
  <si>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</si>
  <si>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</si>
  <si>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</si>
  <si>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</si>
  <si>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</si>
  <si>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</si>
  <si>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</si>
  <si>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</si>
  <si>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</si>
  <si>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</si>
  <si>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</si>
  <si>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</si>
  <si>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</si>
  <si>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</si>
  <si>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</si>
  <si>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</si>
  <si>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</si>
  <si>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</si>
  <si>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</si>
  <si>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</si>
  <si>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</si>
  <si>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</si>
  <si>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</si>
  <si>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</si>
  <si>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</si>
  <si>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</si>
  <si>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</si>
  <si>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</si>
  <si>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</si>
  <si>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</si>
  <si>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</si>
  <si>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</si>
  <si>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</si>
  <si>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</si>
  <si>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</si>
  <si>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</si>
  <si>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</si>
  <si>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</si>
  <si>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</si>
  <si>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</si>
  <si>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</si>
  <si>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</si>
  <si>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</si>
  <si>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</si>
  <si>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</si>
  <si>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</si>
  <si>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</si>
  <si>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</si>
  <si>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</si>
  <si>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</si>
  <si>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</si>
  <si>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</si>
  <si>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</si>
  <si>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</si>
  <si>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</si>
  <si>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</si>
  <si>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</si>
  <si>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</si>
  <si>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</si>
  <si>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</si>
  <si>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</si>
  <si>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</si>
  <si>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</si>
  <si>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</si>
  <si>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</si>
  <si>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</si>
  <si>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</si>
  <si>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</si>
  <si>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</si>
  <si>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</si>
  <si>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</si>
  <si>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</si>
  <si>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</si>
  <si>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</si>
  <si>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</si>
  <si>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</si>
  <si>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</si>
  <si>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</si>
  <si>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</si>
  <si>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</si>
  <si>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</si>
  <si>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</si>
  <si>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</si>
  <si>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</si>
  <si>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</si>
  <si>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</si>
  <si>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</si>
  <si>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</si>
  <si>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</si>
  <si>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</si>
  <si>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</si>
  <si>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</si>
  <si>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</si>
  <si>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</si>
  <si>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</si>
  <si>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</si>
  <si>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</si>
  <si>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</si>
  <si>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</si>
  <si>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</si>
  <si>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</si>
  <si>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</si>
  <si>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</si>
  <si>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</si>
  <si>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</si>
  <si>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</si>
  <si>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</si>
  <si>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</si>
  <si>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</si>
  <si>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</si>
  <si>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</si>
  <si>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</si>
  <si>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</si>
  <si>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</si>
  <si>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</si>
  <si>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</si>
  <si>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</si>
  <si>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</si>
  <si>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</si>
  <si>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</si>
  <si>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</si>
  <si>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</si>
  <si>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</si>
  <si>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</si>
  <si>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</si>
  <si>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</si>
  <si>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</si>
  <si>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</si>
  <si>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</si>
  <si>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</si>
  <si>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</si>
  <si>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</si>
  <si>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</si>
  <si>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</si>
  <si>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</si>
  <si>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</si>
  <si>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</si>
  <si>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</si>
  <si>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</si>
  <si>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</si>
  <si>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</si>
  <si>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</si>
  <si>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</si>
  <si>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</si>
  <si>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</si>
  <si>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</si>
  <si>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</si>
  <si>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</si>
  <si>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</si>
  <si>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</si>
  <si>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</si>
  <si>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</si>
  <si>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</si>
  <si>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</si>
  <si>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</si>
  <si>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</si>
  <si>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</si>
  <si>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</si>
  <si>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</si>
  <si>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</si>
  <si>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</si>
  <si>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</si>
  <si>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</si>
  <si>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</si>
  <si>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</si>
  <si>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</si>
  <si>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</si>
  <si>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</si>
  <si>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</si>
  <si>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</si>
  <si>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</si>
  <si>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</si>
  <si>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</si>
  <si>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</si>
  <si>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</si>
  <si>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</si>
  <si>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</si>
  <si>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</si>
  <si>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</si>
  <si>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</si>
  <si>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</si>
  <si>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</si>
  <si>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</si>
  <si>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</si>
  <si>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</si>
  <si>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</si>
  <si>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</si>
  <si>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</si>
  <si>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</si>
  <si>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</si>
  <si>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</si>
  <si>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</si>
  <si>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</si>
  <si>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</si>
  <si>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</si>
  <si>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</si>
  <si>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</si>
  <si>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</si>
  <si>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</si>
  <si>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</si>
  <si>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</si>
  <si>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</si>
  <si>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</si>
  <si>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</si>
  <si>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</si>
  <si>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</si>
  <si>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</si>
  <si>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</si>
  <si>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</si>
  <si>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</si>
  <si>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</si>
  <si>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</si>
  <si>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</si>
  <si>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</si>
  <si>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</si>
  <si>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</si>
  <si>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</si>
  <si>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</si>
  <si>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</si>
  <si>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</si>
  <si>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</si>
  <si>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</si>
  <si>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指定なし</t>
    <rPh sb="0" eb="2">
      <t>シテイ</t>
    </rPh>
    <phoneticPr fontId="1"/>
  </si>
  <si>
    <t>可</t>
  </si>
  <si>
    <t>不要</t>
  </si>
  <si>
    <t>なくても良い</t>
  </si>
  <si>
    <t>使わない</t>
  </si>
  <si>
    <t>応相談</t>
  </si>
  <si>
    <t>中型トラック</t>
  </si>
  <si>
    <t>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</si>
</sst>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447250</xdr:colOff>
      <xdr:row>55</xdr:row>
      <xdr:rowOff>179717</xdr:rowOff>
    </xdr:from>
    <xdr:to>
      <xdr:col>9</xdr:col>
      <xdr:colOff>251604</xdr:colOff>
      <xdr:row>63</xdr:row>
      <xdr:rowOff>17971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397179" y="14862594"/>
          <a:ext cx="3326807" cy="167136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314504</xdr:colOff>
      <xdr:row>63</xdr:row>
      <xdr:rowOff>179716</xdr:rowOff>
    </xdr:from>
    <xdr:to>
      <xdr:col>10</xdr:col>
      <xdr:colOff>219075</xdr:colOff>
      <xdr:row>72</xdr:row>
      <xdr:rowOff>123720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617452" y="16695707"/>
          <a:ext cx="4810845" cy="212756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285771</xdr:colOff>
      <xdr:row>70</xdr:row>
      <xdr:rowOff>155659</xdr:rowOff>
    </xdr:from>
    <xdr:to>
      <xdr:col>10</xdr:col>
      <xdr:colOff>201103</xdr:colOff>
      <xdr:row>71</xdr:row>
      <xdr:rowOff>188758</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588719" y="18369975"/>
          <a:ext cx="4821606" cy="275717"/>
          <a:chOff x="1076477" y="14889774"/>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55229" y="14889774"/>
            <a:ext cx="734355"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15 </a:t>
            </a:r>
            <a:r>
              <a:rPr kumimoji="1" lang="ja-JP" altLang="en-US" sz="1100" b="1"/>
              <a:t>ｍ</a:t>
            </a:r>
          </a:p>
        </xdr:txBody>
      </xdr:sp>
    </xdr:grpSp>
    <xdr:clientData/>
  </xdr:twoCellAnchor>
  <xdr:twoCellAnchor>
    <xdr:from>
      <xdr:col>9</xdr:col>
      <xdr:colOff>8989</xdr:colOff>
      <xdr:row>63</xdr:row>
      <xdr:rowOff>188702</xdr:rowOff>
    </xdr:from>
    <xdr:to>
      <xdr:col>9</xdr:col>
      <xdr:colOff>646982</xdr:colOff>
      <xdr:row>72</xdr:row>
      <xdr:rowOff>116815</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481371" y="16704693"/>
          <a:ext cx="637993" cy="2111674"/>
          <a:chOff x="5345951" y="13014477"/>
          <a:chExt cx="590631"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710484"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45951" y="13642481"/>
            <a:ext cx="590631" cy="22471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7 </a:t>
            </a:r>
            <a:r>
              <a:rPr kumimoji="1" lang="ja-JP" altLang="en-US" sz="1100" b="1"/>
              <a:t>ｍ</a:t>
            </a:r>
          </a:p>
        </xdr:txBody>
      </xdr:sp>
    </xdr:grpSp>
    <xdr:clientData/>
  </xdr:twoCellAnchor>
  <xdr:twoCellAnchor>
    <xdr:from>
      <xdr:col>3</xdr:col>
      <xdr:colOff>288472</xdr:colOff>
      <xdr:row>73</xdr:row>
      <xdr:rowOff>98844</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91420" y="19041014"/>
          <a:ext cx="4903552" cy="454718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78995</xdr:colOff>
      <xdr:row>55</xdr:row>
      <xdr:rowOff>179717</xdr:rowOff>
    </xdr:from>
    <xdr:to>
      <xdr:col>9</xdr:col>
      <xdr:colOff>164211</xdr:colOff>
      <xdr:row>63</xdr:row>
      <xdr:rowOff>35943</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4904396" y="14862594"/>
          <a:ext cx="732197" cy="1689340"/>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5 </a:t>
            </a:r>
            <a:r>
              <a:rPr kumimoji="1" lang="ja-JP" altLang="en-US" sz="1400" b="1"/>
              <a:t>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44931</xdr:colOff>
      <xdr:row>59</xdr:row>
      <xdr:rowOff>88453</xdr:rowOff>
    </xdr:from>
    <xdr:to>
      <xdr:col>11</xdr:col>
      <xdr:colOff>525320</xdr:colOff>
      <xdr:row>63</xdr:row>
      <xdr:rowOff>0</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254153" y="15669915"/>
          <a:ext cx="1127370" cy="8460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endParaRPr kumimoji="1" lang="en-US" altLang="ja-JP" sz="1100">
            <a:solidFill>
              <a:schemeClr val="bg2">
                <a:lumMod val="25000"/>
              </a:schemeClr>
            </a:solidFill>
          </a:endParaRPr>
        </a:p>
        <a:p>
          <a:pPr algn="ctr"/>
          <a:r>
            <a:rPr kumimoji="1" lang="ja-JP" altLang="en-US" sz="1100">
              <a:solidFill>
                <a:schemeClr val="bg2">
                  <a:lumMod val="25000"/>
                </a:schemeClr>
              </a:solidFill>
            </a:rPr>
            <a:t>確保が必要</a:t>
          </a:r>
        </a:p>
      </xdr:txBody>
    </xdr:sp>
    <xdr:clientData/>
  </xdr:twoCellAnchor>
  <xdr:twoCellAnchor>
    <xdr:from>
      <xdr:col>10</xdr:col>
      <xdr:colOff>247883</xdr:colOff>
      <xdr:row>63</xdr:row>
      <xdr:rowOff>170731</xdr:rowOff>
    </xdr:from>
    <xdr:to>
      <xdr:col>11</xdr:col>
      <xdr:colOff>602052</xdr:colOff>
      <xdr:row>72</xdr:row>
      <xdr:rowOff>116816</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457105" y="16686722"/>
          <a:ext cx="1001150" cy="212964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endParaRPr kumimoji="1" lang="en-US" altLang="ja-JP" sz="1100">
            <a:solidFill>
              <a:schemeClr val="bg2">
                <a:lumMod val="25000"/>
              </a:schemeClr>
            </a:solidFill>
          </a:endParaRPr>
        </a:p>
        <a:p>
          <a:pPr algn="ctr"/>
          <a:r>
            <a:rPr kumimoji="1" lang="ja-JP" altLang="en-US" sz="1100">
              <a:solidFill>
                <a:schemeClr val="bg2">
                  <a:lumMod val="25000"/>
                </a:schemeClr>
              </a:solidFill>
            </a:rPr>
            <a:t>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449292</xdr:colOff>
      <xdr:row>59</xdr:row>
      <xdr:rowOff>89859</xdr:rowOff>
    </xdr:from>
    <xdr:to>
      <xdr:col>3</xdr:col>
      <xdr:colOff>534304</xdr:colOff>
      <xdr:row>63</xdr:row>
      <xdr:rowOff>1406</xdr:rowOff>
    </xdr:to>
    <xdr:sp macro="" textlink="">
      <xdr:nvSpPr>
        <xdr:cNvPr id="4" name="テキスト ボックス 3">
          <a:extLst>
            <a:ext uri="{FF2B5EF4-FFF2-40B4-BE49-F238E27FC236}">
              <a16:creationId xmlns:a16="http://schemas.microsoft.com/office/drawing/2014/main" id="{011EC117-C3F7-4FCA-B9F4-E78FB379C8CB}"/>
            </a:ext>
          </a:extLst>
        </xdr:cNvPr>
        <xdr:cNvSpPr txBox="1"/>
      </xdr:nvSpPr>
      <xdr:spPr>
        <a:xfrm>
          <a:off x="709882" y="15671321"/>
          <a:ext cx="1127370" cy="8460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endParaRPr kumimoji="1" lang="en-US" altLang="ja-JP" sz="1100">
            <a:solidFill>
              <a:schemeClr val="bg2">
                <a:lumMod val="25000"/>
              </a:schemeClr>
            </a:solidFill>
          </a:endParaRPr>
        </a:p>
        <a:p>
          <a:pPr algn="ctr"/>
          <a:r>
            <a:rPr kumimoji="1" lang="ja-JP" altLang="en-US" sz="1100">
              <a:solidFill>
                <a:schemeClr val="bg2">
                  <a:lumMod val="25000"/>
                </a:schemeClr>
              </a:solidFill>
            </a:rPr>
            <a:t>確保が必要</a:t>
          </a:r>
        </a:p>
      </xdr:txBody>
    </xdr:sp>
    <xdr:clientData/>
  </xdr:twoCellAnchor>
  <xdr:twoCellAnchor>
    <xdr:from>
      <xdr:col>1</xdr:col>
      <xdr:colOff>386392</xdr:colOff>
      <xdr:row>63</xdr:row>
      <xdr:rowOff>181263</xdr:rowOff>
    </xdr:from>
    <xdr:to>
      <xdr:col>3</xdr:col>
      <xdr:colOff>269576</xdr:colOff>
      <xdr:row>72</xdr:row>
      <xdr:rowOff>134787</xdr:rowOff>
    </xdr:to>
    <xdr:sp macro="" textlink="">
      <xdr:nvSpPr>
        <xdr:cNvPr id="5" name="テキスト ボックス 4">
          <a:extLst>
            <a:ext uri="{FF2B5EF4-FFF2-40B4-BE49-F238E27FC236}">
              <a16:creationId xmlns:a16="http://schemas.microsoft.com/office/drawing/2014/main" id="{229750AE-DC6F-4FFB-8207-2D6FF6E729D4}"/>
            </a:ext>
          </a:extLst>
        </xdr:cNvPr>
        <xdr:cNvSpPr txBox="1"/>
      </xdr:nvSpPr>
      <xdr:spPr>
        <a:xfrm>
          <a:off x="646982" y="16697254"/>
          <a:ext cx="925542" cy="21370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endParaRPr kumimoji="1" lang="en-US" altLang="ja-JP" sz="1100">
            <a:solidFill>
              <a:schemeClr val="bg2">
                <a:lumMod val="25000"/>
              </a:schemeClr>
            </a:solidFill>
          </a:endParaRPr>
        </a:p>
        <a:p>
          <a:pPr algn="ctr"/>
          <a:r>
            <a:rPr kumimoji="1" lang="ja-JP" altLang="en-US" sz="1100">
              <a:solidFill>
                <a:schemeClr val="bg2">
                  <a:lumMod val="25000"/>
                </a:schemeClr>
              </a:solidFill>
            </a:rPr>
            <a:t>確保が必要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A2" sqref="A2:XFD2"/>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K98" sqref="K98"/>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130</v>
      </c>
      <c r="D2" s="111"/>
      <c r="E2" s="33" t="s">
        <v>5</v>
      </c>
      <c r="F2" s="35" t="str">
        <f>VLOOKUP($C$2,'R6_制作団体一覧'!A:H,2,FALSE)</f>
        <v>音楽</v>
      </c>
      <c r="G2" s="32" t="s">
        <v>2</v>
      </c>
      <c r="H2" s="36" t="str">
        <f>VLOOKUP($C$2,'R6_制作団体一覧'!A:H,3,FALSE)</f>
        <v>オーケストラ等</v>
      </c>
      <c r="I2" s="33" t="s">
        <v>20</v>
      </c>
      <c r="J2" s="35" t="str">
        <f>VLOOKUP($C$2,'R6_制作団体一覧'!A:H,5,FALSE)</f>
        <v>A区分</v>
      </c>
      <c r="K2" s="33" t="s">
        <v>3</v>
      </c>
      <c r="L2" s="35" t="str">
        <f>VLOOKUP($C$2,'R6_制作団体一覧'!A:H,6,FALSE)</f>
        <v>B</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シエナ・ウインド・オーケストラ</v>
      </c>
      <c r="D3" s="108"/>
      <c r="E3" s="108"/>
      <c r="F3" s="108"/>
      <c r="G3" s="108"/>
      <c r="H3" s="33" t="s">
        <v>4</v>
      </c>
      <c r="I3" s="109" t="str">
        <f>VLOOKUP($C$2,'R6_制作団体一覧'!A:H,7,FALSE)</f>
        <v>一般社団法人ジャパン・シンフォニック・ウインズ</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v>20</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15</v>
      </c>
      <c r="H14" s="62" t="s">
        <v>43</v>
      </c>
      <c r="I14" s="63" t="s">
        <v>45</v>
      </c>
      <c r="J14" s="64">
        <v>12</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t="s">
        <v>583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584</v>
      </c>
      <c r="H16" s="128"/>
      <c r="I16" s="129" t="s">
        <v>49</v>
      </c>
      <c r="J16" s="130"/>
      <c r="K16" s="131" t="s">
        <v>584</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1.5</v>
      </c>
      <c r="H17" s="62" t="s">
        <v>43</v>
      </c>
      <c r="I17" s="60" t="s">
        <v>46</v>
      </c>
      <c r="J17" s="61">
        <v>2.2000000000000002</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585</v>
      </c>
      <c r="G18" s="153"/>
      <c r="H18" s="137" t="s">
        <v>55</v>
      </c>
      <c r="I18" s="138"/>
      <c r="J18" s="138"/>
      <c r="K18" s="140" t="s">
        <v>586</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587</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588</v>
      </c>
      <c r="G21" s="141"/>
      <c r="H21" s="142" t="s">
        <v>59</v>
      </c>
      <c r="I21" s="143"/>
      <c r="J21" s="143"/>
      <c r="K21" s="58"/>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4" t="s">
        <v>589</v>
      </c>
      <c r="G22" s="165"/>
      <c r="H22" s="55" t="s">
        <v>62</v>
      </c>
      <c r="I22" s="56">
        <v>2</v>
      </c>
      <c r="J22" s="57" t="s">
        <v>63</v>
      </c>
      <c r="K22" s="138"/>
      <c r="L22" s="160"/>
      <c r="M22" s="30"/>
      <c r="N22" s="54"/>
      <c r="O22" s="54"/>
      <c r="P22" s="54"/>
      <c r="Q22" s="54"/>
      <c r="R22" s="54"/>
      <c r="S22" s="54"/>
      <c r="T22" s="54"/>
      <c r="U22" s="54"/>
      <c r="V22" s="54"/>
      <c r="W22" s="54"/>
      <c r="X22" s="54"/>
      <c r="Y22" s="54"/>
      <c r="Z22" s="54"/>
      <c r="AA22" s="54"/>
    </row>
    <row r="23" spans="1:27" ht="25.15" customHeight="1" x14ac:dyDescent="0.15">
      <c r="A23" s="29"/>
      <c r="B23" s="161" t="s">
        <v>65</v>
      </c>
      <c r="C23" s="162"/>
      <c r="D23" s="162"/>
      <c r="E23" s="163"/>
      <c r="F23" s="72" t="s">
        <v>60</v>
      </c>
      <c r="G23" s="73">
        <v>2.4900000000000002</v>
      </c>
      <c r="H23" s="74" t="s">
        <v>43</v>
      </c>
      <c r="I23" s="75" t="s">
        <v>61</v>
      </c>
      <c r="J23" s="73">
        <v>8.75</v>
      </c>
      <c r="K23" s="158" t="s">
        <v>43</v>
      </c>
      <c r="L23" s="159"/>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8" t="s">
        <v>116</v>
      </c>
      <c r="C26" s="168"/>
      <c r="D26" s="168"/>
      <c r="E26" s="168"/>
      <c r="F26" s="168"/>
      <c r="G26" s="168"/>
      <c r="H26" s="168"/>
      <c r="I26" s="168"/>
      <c r="J26" s="168"/>
      <c r="K26" s="168"/>
      <c r="L26" s="168"/>
      <c r="M26" s="28"/>
      <c r="N26" s="54"/>
      <c r="O26" s="54"/>
      <c r="P26" s="54"/>
      <c r="Q26" s="54"/>
      <c r="R26" s="54"/>
      <c r="S26" s="54"/>
      <c r="T26" s="54"/>
      <c r="U26" s="54"/>
      <c r="V26" s="54"/>
      <c r="W26" s="54"/>
      <c r="X26" s="54"/>
      <c r="Y26" s="54"/>
      <c r="Z26" s="54"/>
      <c r="AA26" s="54"/>
    </row>
    <row r="27" spans="1:27" ht="18.75" customHeight="1" x14ac:dyDescent="0.15">
      <c r="A27" s="27"/>
      <c r="B27" s="169" t="s">
        <v>114</v>
      </c>
      <c r="C27" s="169"/>
      <c r="D27" s="169"/>
      <c r="E27" s="169"/>
      <c r="F27" s="170" t="s">
        <v>590</v>
      </c>
      <c r="G27" s="170"/>
      <c r="H27" s="170"/>
      <c r="I27" s="170"/>
      <c r="J27" s="170"/>
      <c r="K27" s="170"/>
      <c r="L27" s="170"/>
      <c r="M27" s="27"/>
      <c r="N27" s="54"/>
      <c r="O27" s="54"/>
      <c r="P27" s="54"/>
      <c r="Q27" s="54"/>
      <c r="R27" s="54"/>
      <c r="S27" s="54"/>
      <c r="T27" s="54"/>
      <c r="U27" s="54"/>
      <c r="V27" s="54"/>
      <c r="W27" s="54"/>
      <c r="X27" s="54"/>
      <c r="Y27" s="54"/>
      <c r="Z27" s="54"/>
      <c r="AA27" s="54"/>
    </row>
    <row r="28" spans="1:27" ht="18.75" customHeight="1" x14ac:dyDescent="0.15">
      <c r="A28" s="27"/>
      <c r="B28" s="166" t="s">
        <v>115</v>
      </c>
      <c r="C28" s="166"/>
      <c r="D28" s="166"/>
      <c r="E28" s="166"/>
      <c r="F28" s="167"/>
      <c r="G28" s="167"/>
      <c r="H28" s="167"/>
      <c r="I28" s="167"/>
      <c r="J28" s="167"/>
      <c r="K28" s="167"/>
      <c r="L28" s="167"/>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5"/>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5"/>
      <c r="C34" s="155"/>
      <c r="D34" s="155"/>
      <c r="E34" s="155"/>
      <c r="F34" s="155"/>
      <c r="G34" s="155"/>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5"/>
      <c r="C35" s="155"/>
      <c r="D35" s="155"/>
      <c r="E35" s="155"/>
      <c r="F35" s="155"/>
      <c r="G35" s="155"/>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5"/>
      <c r="C36" s="155"/>
      <c r="D36" s="155"/>
      <c r="E36" s="155"/>
      <c r="F36" s="155"/>
      <c r="G36" s="155"/>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5"/>
      <c r="C37" s="155"/>
      <c r="D37" s="155"/>
      <c r="E37" s="155"/>
      <c r="F37" s="155"/>
      <c r="G37" s="155"/>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5"/>
      <c r="C38" s="155"/>
      <c r="D38" s="155"/>
      <c r="E38" s="155"/>
      <c r="F38" s="155"/>
      <c r="G38" s="155"/>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5"/>
      <c r="C39" s="155"/>
      <c r="D39" s="155"/>
      <c r="E39" s="155"/>
      <c r="F39" s="155"/>
      <c r="G39" s="155"/>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5"/>
      <c r="C40" s="155"/>
      <c r="D40" s="155"/>
      <c r="E40" s="155"/>
      <c r="F40" s="155"/>
      <c r="G40" s="155"/>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5"/>
      <c r="C41" s="155"/>
      <c r="D41" s="155"/>
      <c r="E41" s="155"/>
      <c r="F41" s="155"/>
      <c r="G41" s="155"/>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1.5</v>
      </c>
      <c r="H50" s="106"/>
      <c r="I50" s="26" t="s">
        <v>7</v>
      </c>
      <c r="J50" s="105">
        <f>J17</f>
        <v>2.2000000000000002</v>
      </c>
      <c r="K50" s="106"/>
      <c r="L50" s="25"/>
      <c r="M50" s="25"/>
      <c r="N50" s="39"/>
      <c r="X50" s="39"/>
      <c r="Y50" s="39"/>
      <c r="Z50" s="39"/>
    </row>
    <row r="51" spans="1:26" ht="16.899999999999999" customHeight="1" x14ac:dyDescent="0.15">
      <c r="A51" s="25"/>
      <c r="B51" s="103" t="s">
        <v>8</v>
      </c>
      <c r="C51" s="103"/>
      <c r="D51" s="103"/>
      <c r="E51" s="103"/>
      <c r="F51" s="103"/>
      <c r="G51" s="101" t="str">
        <f>F21</f>
        <v>応相談</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B015</v>
      </c>
      <c r="B2" s="83" t="str">
        <f>①ヒアリングシートについて!F2</f>
        <v>音楽</v>
      </c>
      <c r="C2" s="83" t="str">
        <f>①ヒアリングシートについて!H2</f>
        <v>オーケストラ等</v>
      </c>
      <c r="D2" s="83" t="str">
        <f>①ヒアリングシートについて!J2</f>
        <v>A区分</v>
      </c>
      <c r="E2" s="83" t="str">
        <f>①ヒアリングシートについて!L2</f>
        <v>B</v>
      </c>
      <c r="F2" s="83" t="str">
        <f>①ヒアリングシートについて!C3</f>
        <v>シエナ・ウインド・オーケストラ</v>
      </c>
      <c r="G2" s="83" t="str">
        <f>①ヒアリングシートについて!I3</f>
        <v>一般社団法人ジャパン・シンフォニック・ウインズ</v>
      </c>
      <c r="H2" s="83" t="str">
        <f>①ヒアリングシートについて!F13</f>
        <v>2F以上応相談</v>
      </c>
      <c r="I2" s="83">
        <f>①ヒアリングシートについて!K13</f>
        <v>20</v>
      </c>
      <c r="J2" s="83">
        <f>①ヒアリングシートについて!G14</f>
        <v>15</v>
      </c>
      <c r="K2" s="83">
        <f>①ヒアリングシートについて!J14</f>
        <v>12</v>
      </c>
      <c r="L2" s="83" t="str">
        <f>①ヒアリングシートについて!G15</f>
        <v>指定なし</v>
      </c>
      <c r="M2" s="83" t="str">
        <f>①ヒアリングシートについて!G16</f>
        <v>可</v>
      </c>
      <c r="N2" s="83" t="str">
        <f>①ヒアリングシートについて!K16</f>
        <v>可</v>
      </c>
      <c r="O2" s="83">
        <f>①ヒアリングシートについて!G17</f>
        <v>1.5</v>
      </c>
      <c r="P2" s="83">
        <f>①ヒアリングシートについて!J17</f>
        <v>2.2000000000000002</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f>①ヒアリングシートについて!K20</f>
        <v>0</v>
      </c>
      <c r="V2" s="83" t="str">
        <f>①ヒアリングシートについて!F21</f>
        <v>応相談</v>
      </c>
      <c r="W2" s="83">
        <f>①ヒアリングシートについて!K21</f>
        <v>0</v>
      </c>
      <c r="X2" s="83" t="str">
        <f>①ヒアリングシートについて!F22</f>
        <v>中型トラック</v>
      </c>
      <c r="Y2" s="83">
        <f>①ヒアリングシートについて!I22</f>
        <v>2</v>
      </c>
      <c r="Z2" s="83">
        <f>①ヒアリングシートについて!G23</f>
        <v>2.4900000000000002</v>
      </c>
      <c r="AA2" s="83">
        <f>①ヒアリングシートについて!J23</f>
        <v>8.75</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2023-11-10T02:27:16Z</dcterms:modified>
</cp:coreProperties>
</file>