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<sst xmlns="http://schemas.openxmlformats.org/spreadsheetml/2006/main" count="1347" uniqueCount="593">
  <si>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</si>
  <si>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</si>
  <si>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</si>
  <si>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</si>
  <si>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</si>
  <si>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</si>
  <si>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</si>
  <si>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</si>
  <si>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</si>
  <si>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</si>
  <si>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</si>
  <si>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</si>
  <si>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</si>
  <si>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</si>
  <si>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</si>
  <si>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</si>
  <si>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</si>
  <si>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</si>
  <si>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</si>
  <si>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</si>
  <si>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</si>
  <si>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</si>
  <si>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</si>
  <si>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</si>
  <si>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</si>
  <si>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</si>
  <si>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</si>
  <si>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</si>
  <si>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</si>
  <si>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</si>
  <si>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</si>
  <si>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</si>
  <si>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</si>
  <si>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</si>
  <si>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</si>
  <si>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</si>
  <si>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</si>
  <si>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</si>
  <si>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</si>
  <si>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</si>
  <si>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</si>
  <si>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</si>
  <si>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</si>
  <si>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</si>
  <si>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</si>
  <si>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</si>
  <si>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</si>
  <si>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</si>
  <si>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</si>
  <si>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</si>
  <si>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</si>
  <si>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</si>
  <si>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</si>
  <si>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</si>
  <si>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</si>
  <si>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</si>
  <si>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</si>
  <si>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</si>
  <si>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</si>
  <si>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</si>
  <si>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</si>
  <si>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</si>
  <si>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</si>
  <si>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</si>
  <si>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</si>
  <si>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</si>
  <si>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</si>
  <si>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</si>
  <si>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</si>
  <si>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</si>
  <si>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</si>
  <si>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</si>
  <si>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</si>
  <si>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</si>
  <si>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</si>
  <si>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</si>
  <si>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</si>
  <si>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</si>
  <si>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</si>
  <si>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</si>
  <si>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</si>
  <si>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</si>
  <si>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</si>
  <si>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</si>
  <si>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</si>
  <si>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</si>
  <si>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</si>
  <si>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</si>
  <si>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</si>
  <si>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</si>
  <si>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</si>
  <si>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</si>
  <si>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</si>
  <si>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</si>
  <si>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</si>
  <si>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</si>
  <si>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</si>
  <si>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</si>
  <si>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</si>
  <si>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</si>
  <si>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</si>
  <si>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</si>
  <si>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</si>
  <si>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</si>
  <si>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</si>
  <si>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</si>
  <si>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</si>
  <si>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</si>
  <si>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</si>
  <si>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</si>
  <si>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</si>
  <si>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</si>
  <si>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</si>
  <si>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</si>
  <si>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</si>
  <si>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</si>
  <si>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</si>
  <si>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</si>
  <si>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</si>
  <si>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</si>
  <si>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</si>
  <si>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</si>
  <si>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</si>
  <si>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</si>
  <si>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</si>
  <si>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</si>
  <si>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</si>
  <si>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</si>
  <si>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</si>
  <si>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</si>
  <si>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</si>
  <si>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</si>
  <si>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</si>
  <si>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</si>
  <si>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</si>
  <si>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</si>
  <si>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</si>
  <si>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</si>
  <si>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</si>
  <si>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</si>
  <si>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</si>
  <si>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</si>
  <si>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</si>
  <si>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</si>
  <si>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</si>
  <si>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</si>
  <si>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</si>
  <si>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</si>
  <si>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</si>
  <si>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</si>
  <si>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</si>
  <si>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</si>
  <si>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</si>
  <si>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</si>
  <si>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</si>
  <si>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</si>
  <si>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</si>
  <si>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</si>
  <si>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</si>
  <si>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</si>
  <si>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</si>
  <si>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</si>
  <si>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</si>
  <si>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</si>
  <si>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</si>
  <si>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</si>
  <si>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</si>
  <si>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</si>
  <si>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</si>
  <si>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</si>
  <si>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</si>
  <si>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</si>
  <si>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</si>
  <si>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</si>
  <si>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</si>
  <si>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</si>
  <si>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</si>
  <si>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</si>
  <si>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</si>
  <si>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</si>
  <si>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</si>
  <si>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</si>
  <si>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</si>
  <si>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</si>
  <si>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</si>
  <si>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</si>
  <si>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</si>
  <si>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</si>
  <si>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</si>
  <si>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</si>
  <si>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</si>
  <si>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</si>
  <si>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</si>
  <si>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</si>
  <si>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</si>
  <si>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</si>
  <si>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</si>
  <si>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</si>
  <si>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</si>
  <si>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</si>
  <si>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</si>
  <si>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</si>
  <si>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</si>
  <si>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</si>
  <si>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</si>
  <si>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</si>
  <si>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</si>
  <si>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</si>
  <si>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</si>
  <si>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</si>
  <si>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</si>
  <si>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</si>
  <si>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</si>
  <si>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</si>
  <si>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</si>
  <si>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</si>
  <si>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</si>
  <si>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</si>
  <si>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</si>
  <si>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</si>
  <si>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</si>
  <si>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</si>
  <si>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</si>
  <si>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</si>
  <si>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</si>
  <si>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</si>
  <si>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</si>
  <si>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</si>
  <si>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</si>
  <si>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</si>
  <si>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</si>
  <si>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</si>
  <si>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</si>
  <si>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</si>
  <si>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</si>
  <si>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</si>
  <si>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</si>
  <si>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</si>
  <si>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</si>
  <si>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</si>
  <si>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</si>
  <si>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</si>
  <si>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</si>
  <si>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</si>
  <si>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</si>
  <si>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</si>
  <si>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</si>
  <si>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</si>
  <si>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</si>
  <si>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</si>
  <si>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</si>
  <si>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</si>
  <si>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</si>
  <si>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</si>
  <si>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</si>
  <si>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</si>
  <si>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</si>
  <si>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</si>
  <si>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</si>
  <si>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</si>
  <si>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</si>
  <si>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</si>
  <si>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</si>
  <si>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</si>
  <si>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</si>
  <si>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</si>
  <si>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</si>
  <si>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</si>
  <si>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</si>
  <si>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</si>
  <si>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</si>
  <si>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</si>
  <si>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</si>
  <si>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</si>
  <si>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</si>
  <si>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</si>
  <si>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</si>
  <si>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</si>
  <si>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</si>
  <si>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</si>
  <si>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</si>
  <si>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</si>
  <si>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</si>
  <si>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</si>
  <si>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</si>
  <si>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</si>
  <si>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</si>
  <si>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</si>
  <si>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</si>
  <si>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</si>
  <si>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</si>
  <si>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</si>
  <si>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</si>
  <si>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</si>
  <si>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</si>
  <si>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</si>
  <si>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</si>
  <si>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</si>
  <si>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</si>
  <si>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</si>
  <si>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</si>
  <si>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</si>
  <si>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</si>
  <si>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</si>
  <si>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</si>
  <si>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</si>
  <si>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</si>
  <si>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</si>
  <si>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</si>
  <si>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</si>
  <si>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</si>
  <si>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</si>
  <si>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</si>
  <si>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</si>
  <si>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</si>
  <si>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</si>
  <si>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</si>
  <si>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</si>
  <si>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</si>
  <si>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</si>
  <si>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</si>
  <si>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</si>
  <si>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</si>
  <si>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</si>
  <si>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</si>
  <si>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</si>
  <si>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</si>
  <si>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</si>
  <si>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</si>
  <si>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</si>
  <si>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</si>
  <si>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</si>
  <si>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</si>
  <si>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</si>
  <si>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</si>
  <si>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</si>
  <si>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</si>
  <si>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</si>
  <si>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</si>
  <si>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</si>
  <si>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</si>
  <si>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</si>
  <si>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</si>
  <si>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</si>
  <si>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</si>
  <si>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</si>
  <si>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</si>
  <si>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</si>
  <si>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</si>
  <si>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</si>
  <si>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</si>
  <si>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</si>
  <si>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</si>
  <si>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</si>
  <si>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</si>
  <si>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</si>
  <si>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</si>
  <si>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</si>
  <si>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</si>
  <si>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</si>
  <si>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</si>
  <si>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</si>
  <si>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</si>
  <si>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</si>
  <si>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</si>
  <si>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</si>
  <si>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</si>
  <si>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</si>
  <si>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</si>
  <si>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</si>
  <si>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</si>
  <si>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</si>
  <si>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</si>
  <si>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</si>
  <si>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</si>
  <si>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</si>
  <si>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</si>
  <si>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</si>
  <si>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</si>
  <si>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</si>
  <si>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</si>
  <si>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</si>
  <si>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</si>
  <si>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</si>
  <si>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</si>
  <si>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</si>
  <si>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</si>
  <si>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</si>
  <si>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</si>
  <si>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</si>
  <si>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</si>
  <si>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</si>
  <si>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</si>
  <si>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</si>
  <si>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</si>
  <si>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</si>
  <si>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</si>
  <si>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</si>
  <si>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</si>
  <si>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</si>
  <si>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</si>
  <si>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</si>
  <si>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</si>
  <si>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</si>
  <si>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</si>
  <si>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</si>
  <si>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</si>
  <si>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</si>
  <si>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</si>
  <si>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</si>
  <si>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</si>
  <si>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</si>
  <si>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</si>
  <si>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</si>
  <si>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</si>
  <si>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</si>
  <si>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</si>
  <si>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</si>
  <si>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</si>
  <si>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</si>
  <si>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</si>
  <si>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</si>
  <si>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</si>
  <si>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</si>
  <si>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</si>
  <si>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</si>
  <si>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</si>
  <si>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</si>
  <si>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</si>
  <si>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</si>
  <si>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</si>
  <si>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</si>
  <si>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</si>
  <si>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</si>
  <si>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</si>
  <si>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</si>
  <si>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</si>
  <si>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</si>
  <si>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</si>
  <si>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</si>
  <si>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</si>
  <si>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</si>
  <si>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</si>
  <si>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</si>
  <si>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</si>
  <si>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</si>
  <si>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</si>
  <si>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</si>
  <si>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</si>
  <si>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</si>
  <si>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</si>
  <si>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</si>
  <si>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</si>
  <si>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</si>
  <si>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</si>
  <si>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</si>
  <si>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</si>
  <si>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</si>
  <si>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</si>
  <si>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</si>
  <si>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</si>
  <si>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</si>
  <si>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</si>
  <si>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</si>
  <si>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</si>
  <si>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</si>
  <si>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</si>
  <si>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</si>
  <si>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</si>
  <si>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</si>
  <si>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</si>
  <si>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</si>
  <si>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</si>
  <si>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</si>
  <si>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</si>
  <si>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</si>
  <si>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</si>
  <si>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</si>
  <si>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</si>
  <si>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</si>
  <si>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</si>
  <si>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</si>
  <si>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</si>
  <si>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</si>
  <si>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</si>
  <si>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</si>
  <si>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</si>
  <si>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</si>
  <si>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</si>
  <si>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</si>
  <si>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</si>
  <si>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</si>
  <si>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</si>
  <si>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</si>
  <si>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</si>
  <si>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</si>
  <si>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</si>
  <si>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</si>
  <si>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</si>
  <si>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</si>
  <si>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</si>
  <si>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</si>
  <si>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</si>
  <si>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</si>
  <si>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</si>
  <si>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</si>
  <si>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</si>
  <si>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</si>
  <si>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</si>
  <si>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</si>
  <si>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</si>
  <si>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</si>
  <si>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</si>
  <si>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</si>
  <si>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</si>
  <si>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</si>
  <si>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</si>
  <si>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</si>
  <si>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</si>
  <si>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</si>
  <si>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</si>
  <si>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</si>
  <si>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</si>
  <si>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</si>
  <si>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</si>
  <si>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</si>
  <si>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</si>
  <si>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</si>
  <si>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</si>
  <si>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</si>
  <si>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</si>
  <si>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</si>
  <si>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</si>
  <si>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</si>
  <si>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</si>
  <si>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</si>
  <si>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</si>
  <si>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</si>
  <si>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</si>
  <si>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</si>
  <si>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</si>
  <si>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</si>
  <si>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</si>
  <si>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</si>
  <si>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</si>
  <si>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</si>
  <si>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</si>
  <si>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</si>
  <si>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</si>
  <si>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</si>
  <si>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</si>
  <si>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</si>
  <si>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</si>
  <si>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</si>
  <si>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</si>
  <si>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</si>
  <si>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</si>
  <si>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</si>
  <si>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</si>
  <si>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</si>
  <si>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</si>
  <si>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</si>
  <si>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</si>
  <si>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</si>
  <si>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</si>
  <si>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</si>
  <si>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</si>
  <si>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</si>
  <si>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</si>
  <si>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</si>
  <si>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</si>
  <si>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</si>
  <si>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</si>
  <si>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</si>
  <si>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</si>
  <si>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</si>
  <si>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</si>
  <si>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</si>
  <si>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</si>
  <si>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</si>
  <si>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</si>
  <si>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</si>
  <si>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</si>
  <si>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</si>
  <si>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条件が合えば可</t>
  </si>
  <si>
    <t>7割程度必要</t>
  </si>
  <si>
    <t>なくても良い</t>
  </si>
  <si>
    <t>使わない</t>
  </si>
  <si>
    <t>なし</t>
  </si>
  <si>
    <t>不要</t>
  </si>
  <si>
    <t>必須</t>
  </si>
  <si>
    <t>遮光用のカーテンの有無 ※ない場合暗幕持参</t>
    <rPh sb="0" eb="3">
      <t>シャコウヨウ</t>
    </rPh>
    <rPh sb="9" eb="11">
      <t>ウム</t>
    </rPh>
    <rPh sb="15" eb="17">
      <t>バアイ</t>
    </rPh>
    <rPh sb="17" eb="19">
      <t>アンマク</t>
    </rPh>
    <rPh sb="19" eb="21">
      <t>ジサン</t>
    </rPh>
    <phoneticPr fontId="1"/>
  </si>
  <si>
    <t>体育館の配電盤の位置</t>
    <rPh sb="0" eb="3">
      <t>タイイクカン</t>
    </rPh>
    <rPh sb="4" eb="7">
      <t>ハイデンバン</t>
    </rPh>
    <rPh sb="8" eb="10">
      <t>イチ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</si>
</sst>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567906</xdr:colOff>
      <xdr:row>64</xdr:row>
      <xdr:rowOff>41880</xdr:rowOff>
    </xdr:from>
    <xdr:to>
      <xdr:col>10</xdr:col>
      <xdr:colOff>35944</xdr:colOff>
      <xdr:row>71</xdr:row>
      <xdr:rowOff>57510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746849" y="16798691"/>
          <a:ext cx="3889076" cy="157557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539151</xdr:colOff>
      <xdr:row>71</xdr:row>
      <xdr:rowOff>64922</xdr:rowOff>
    </xdr:from>
    <xdr:to>
      <xdr:col>10</xdr:col>
      <xdr:colOff>71887</xdr:colOff>
      <xdr:row>72</xdr:row>
      <xdr:rowOff>117790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842099" y="18521856"/>
          <a:ext cx="4439010" cy="295486"/>
          <a:chOff x="1076477" y="14921794"/>
          <a:chExt cx="4160761" cy="33825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　ｍ</a:t>
            </a:r>
          </a:p>
        </xdr:txBody>
      </xdr:sp>
    </xdr:grpSp>
    <xdr:clientData/>
  </xdr:twoCellAnchor>
  <xdr:twoCellAnchor>
    <xdr:from>
      <xdr:col>8</xdr:col>
      <xdr:colOff>272362</xdr:colOff>
      <xdr:row>64</xdr:row>
      <xdr:rowOff>82044</xdr:rowOff>
    </xdr:from>
    <xdr:to>
      <xdr:col>9</xdr:col>
      <xdr:colOff>357030</xdr:colOff>
      <xdr:row>76</xdr:row>
      <xdr:rowOff>79075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097763" y="16840652"/>
          <a:ext cx="731649" cy="2908447"/>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９　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562278</xdr:colOff>
      <xdr:row>79</xdr:row>
      <xdr:rowOff>160340</xdr:rowOff>
    </xdr:from>
    <xdr:to>
      <xdr:col>3</xdr:col>
      <xdr:colOff>523522</xdr:colOff>
      <xdr:row>82</xdr:row>
      <xdr:rowOff>1565</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92316" y="20259887"/>
          <a:ext cx="910149" cy="509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294609</xdr:colOff>
      <xdr:row>73</xdr:row>
      <xdr:rowOff>34256</xdr:rowOff>
    </xdr:from>
    <xdr:to>
      <xdr:col>10</xdr:col>
      <xdr:colOff>542463</xdr:colOff>
      <xdr:row>76</xdr:row>
      <xdr:rowOff>58010</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5233232" y="18796709"/>
          <a:ext cx="909212" cy="6923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460076</xdr:colOff>
      <xdr:row>77</xdr:row>
      <xdr:rowOff>28755</xdr:rowOff>
    </xdr:from>
    <xdr:to>
      <xdr:col>10</xdr:col>
      <xdr:colOff>438510</xdr:colOff>
      <xdr:row>91</xdr:row>
      <xdr:rowOff>35943</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639019" y="19682604"/>
          <a:ext cx="4399472" cy="312707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xdr:col>
      <xdr:colOff>30943</xdr:colOff>
      <xdr:row>69</xdr:row>
      <xdr:rowOff>182841</xdr:rowOff>
    </xdr:from>
    <xdr:ext cx="364202"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879207" y="18053898"/>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oneCellAnchor>
    <xdr:from>
      <xdr:col>10</xdr:col>
      <xdr:colOff>460079</xdr:colOff>
      <xdr:row>70</xdr:row>
      <xdr:rowOff>72943</xdr:rowOff>
    </xdr:from>
    <xdr:ext cx="364202"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6060060" y="18166849"/>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oneCellAnchor>
    <xdr:from>
      <xdr:col>10</xdr:col>
      <xdr:colOff>394178</xdr:colOff>
      <xdr:row>64</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5994159" y="16857664"/>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楽屋</a:t>
          </a:r>
        </a:p>
      </xdr:txBody>
    </xdr:sp>
    <xdr:clientData/>
  </xdr:oneCellAnchor>
  <xdr:oneCellAnchor>
    <xdr:from>
      <xdr:col>2</xdr:col>
      <xdr:colOff>47428</xdr:colOff>
      <xdr:row>65</xdr:row>
      <xdr:rowOff>6439</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895692" y="16986099"/>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楽屋</a:t>
          </a:r>
        </a:p>
      </xdr:txBody>
    </xdr:sp>
    <xdr:clientData/>
  </xdr:oneCellAnchor>
  <xdr:twoCellAnchor>
    <xdr:from>
      <xdr:col>10</xdr:col>
      <xdr:colOff>55197</xdr:colOff>
      <xdr:row>68</xdr:row>
      <xdr:rowOff>194094</xdr:rowOff>
    </xdr:from>
    <xdr:to>
      <xdr:col>11</xdr:col>
      <xdr:colOff>531962</xdr:colOff>
      <xdr:row>69</xdr:row>
      <xdr:rowOff>216473</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5655178" y="17842302"/>
          <a:ext cx="1059048" cy="24522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518211</xdr:colOff>
      <xdr:row>68</xdr:row>
      <xdr:rowOff>64318</xdr:rowOff>
    </xdr:from>
    <xdr:to>
      <xdr:col>3</xdr:col>
      <xdr:colOff>518587</xdr:colOff>
      <xdr:row>70</xdr:row>
      <xdr:rowOff>18503</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748249" y="17712526"/>
          <a:ext cx="949281" cy="39988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364202"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0" y="17234813"/>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a:t>
          </a:r>
        </a:p>
      </xdr:txBody>
    </xdr:sp>
    <xdr:clientData/>
  </xdr:oneCellAnchor>
  <xdr:oneCellAnchor>
    <xdr:from>
      <xdr:col>0</xdr:col>
      <xdr:colOff>1</xdr:colOff>
      <xdr:row>66</xdr:row>
      <xdr:rowOff>16473</xdr:rowOff>
    </xdr:from>
    <xdr:ext cx="510396" cy="792525"/>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1" y="17218982"/>
          <a:ext cx="510396" cy="792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150962</xdr:colOff>
      <xdr:row>79</xdr:row>
      <xdr:rowOff>122208</xdr:rowOff>
    </xdr:from>
    <xdr:to>
      <xdr:col>11</xdr:col>
      <xdr:colOff>478828</xdr:colOff>
      <xdr:row>81</xdr:row>
      <xdr:rowOff>186282</xdr:rowOff>
    </xdr:to>
    <xdr:sp macro="" textlink="">
      <xdr:nvSpPr>
        <xdr:cNvPr id="4" name="テキスト ボックス 3">
          <a:extLst>
            <a:ext uri="{FF2B5EF4-FFF2-40B4-BE49-F238E27FC236}">
              <a16:creationId xmlns:a16="http://schemas.microsoft.com/office/drawing/2014/main" id="{BDF0EAAA-6D62-4A54-B98A-1DA8EEA21D43}"/>
            </a:ext>
          </a:extLst>
        </xdr:cNvPr>
        <xdr:cNvSpPr txBox="1"/>
      </xdr:nvSpPr>
      <xdr:spPr>
        <a:xfrm>
          <a:off x="5750943" y="20221755"/>
          <a:ext cx="910149" cy="509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5" zoomScaleNormal="85" zoomScaleSheetLayoutView="100" workbookViewId="0">
      <selection activeCell="B32" sqref="B32:G3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2" sqref="B32:G32"/>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123</v>
      </c>
      <c r="D2" s="154"/>
      <c r="E2" s="33" t="s">
        <v>5</v>
      </c>
      <c r="F2" s="35" t="str">
        <f>VLOOKUP($C$2,'R6_制作団体一覧'!A:H,2,FALSE)</f>
        <v>演劇</v>
      </c>
      <c r="G2" s="32" t="s">
        <v>2</v>
      </c>
      <c r="H2" s="36" t="str">
        <f>VLOOKUP($C$2,'R6_制作団体一覧'!A:H,3,FALSE)</f>
        <v>演劇</v>
      </c>
      <c r="I2" s="33" t="s">
        <v>20</v>
      </c>
      <c r="J2" s="35" t="str">
        <f>VLOOKUP($C$2,'R6_制作団体一覧'!A:H,5,FALSE)</f>
        <v>A区分</v>
      </c>
      <c r="K2" s="33" t="s">
        <v>3</v>
      </c>
      <c r="L2" s="35" t="str">
        <f>VLOOKUP($C$2,'R6_制作団体一覧'!A:H,6,FALSE)</f>
        <v>A</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株式会社劇団影法師</v>
      </c>
      <c r="D3" s="151"/>
      <c r="E3" s="151"/>
      <c r="F3" s="151"/>
      <c r="G3" s="151"/>
      <c r="H3" s="33" t="s">
        <v>4</v>
      </c>
      <c r="I3" s="152" t="str">
        <f>VLOOKUP($C$2,'R6_制作団体一覧'!A:H,7,FALSE)</f>
        <v>株式会社劇団影法師</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10</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583</v>
      </c>
      <c r="H16" s="165"/>
      <c r="I16" s="166" t="s">
        <v>49</v>
      </c>
      <c r="J16" s="167"/>
      <c r="K16" s="121" t="s">
        <v>584</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2</v>
      </c>
      <c r="H17" s="62" t="s">
        <v>43</v>
      </c>
      <c r="I17" s="60" t="s">
        <v>46</v>
      </c>
      <c r="J17" s="61">
        <v>2</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585</v>
      </c>
      <c r="G18" s="145"/>
      <c r="H18" s="116" t="s">
        <v>55</v>
      </c>
      <c r="I18" s="111"/>
      <c r="J18" s="111"/>
      <c r="K18" s="129" t="s">
        <v>586</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587</v>
      </c>
      <c r="G19" s="142"/>
      <c r="H19" s="133" t="s">
        <v>53</v>
      </c>
      <c r="I19" s="134"/>
      <c r="J19" s="134"/>
      <c r="K19" s="145" t="s">
        <v>588</v>
      </c>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589</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590</v>
      </c>
      <c r="G21" s="130"/>
      <c r="H21" s="131" t="s">
        <v>59</v>
      </c>
      <c r="I21" s="132"/>
      <c r="J21" s="132"/>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2.1</v>
      </c>
      <c r="H23" s="74" t="s">
        <v>43</v>
      </c>
      <c r="I23" s="75" t="s">
        <v>61</v>
      </c>
      <c r="J23" s="73">
        <v>7</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589</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591</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t="s">
        <v>592</v>
      </c>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2</v>
      </c>
      <c r="H50" s="149"/>
      <c r="I50" s="26" t="s">
        <v>7</v>
      </c>
      <c r="J50" s="148">
        <f>J17</f>
        <v>2</v>
      </c>
      <c r="K50" s="149"/>
      <c r="L50" s="25"/>
      <c r="M50" s="25"/>
      <c r="N50" s="39"/>
      <c r="X50" s="39"/>
      <c r="Y50" s="39"/>
      <c r="Z50" s="39"/>
    </row>
    <row r="51" spans="1:26" ht="16.899999999999999" customHeight="1" x14ac:dyDescent="0.15">
      <c r="A51" s="25"/>
      <c r="B51" s="170" t="s">
        <v>8</v>
      </c>
      <c r="C51" s="170"/>
      <c r="D51" s="170"/>
      <c r="E51" s="170"/>
      <c r="F51" s="170"/>
      <c r="G51" s="168" t="str">
        <f>F21</f>
        <v>必須</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10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B32" sqref="B32:G3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A006</v>
      </c>
      <c r="B2" s="83" t="str">
        <f>①ヒアリングシートについて!F2</f>
        <v>演劇</v>
      </c>
      <c r="C2" s="83" t="str">
        <f>①ヒアリングシートについて!H2</f>
        <v>演劇</v>
      </c>
      <c r="D2" s="83" t="str">
        <f>①ヒアリングシートについて!J2</f>
        <v>A区分</v>
      </c>
      <c r="E2" s="83" t="str">
        <f>①ヒアリングシートについて!L2</f>
        <v>A</v>
      </c>
      <c r="F2" s="83" t="str">
        <f>①ヒアリングシートについて!C3</f>
        <v>株式会社劇団影法師</v>
      </c>
      <c r="G2" s="83" t="str">
        <f>①ヒアリングシートについて!I3</f>
        <v>株式会社劇団影法師</v>
      </c>
      <c r="H2" s="83" t="str">
        <f>①ヒアリングシートについて!F13</f>
        <v>2F以上応相談</v>
      </c>
      <c r="I2" s="83">
        <f>①ヒアリングシートについて!K13</f>
        <v>60</v>
      </c>
      <c r="J2" s="83">
        <f>①ヒアリングシートについて!G14</f>
        <v>10</v>
      </c>
      <c r="K2" s="83">
        <f>①ヒアリングシートについて!J14</f>
        <v>9</v>
      </c>
      <c r="L2" s="83">
        <f>①ヒアリングシートについて!G15</f>
        <v>4</v>
      </c>
      <c r="M2" s="83" t="str">
        <f>①ヒアリングシートについて!G16</f>
        <v>可</v>
      </c>
      <c r="N2" s="83" t="str">
        <f>①ヒアリングシートについて!K16</f>
        <v>条件が合えば可</v>
      </c>
      <c r="O2" s="83">
        <f>①ヒアリングシートについて!G17</f>
        <v>2</v>
      </c>
      <c r="P2" s="83">
        <f>①ヒアリングシートについて!J17</f>
        <v>2</v>
      </c>
      <c r="Q2" s="83" t="str">
        <f>①ヒアリングシートについて!F18</f>
        <v>7割程度必要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必須</v>
      </c>
      <c r="W2" s="83">
        <f>①ヒアリングシートについて!K21</f>
        <v>10</v>
      </c>
      <c r="X2" s="83">
        <f>①ヒアリングシートについて!F22</f>
        <v>0</v>
      </c>
      <c r="Y2" s="83">
        <f>①ヒアリングシートについて!I22</f>
        <v>1</v>
      </c>
      <c r="Z2" s="83">
        <f>①ヒアリングシートについて!G23</f>
        <v>2.1</v>
      </c>
      <c r="AA2" s="83">
        <f>①ヒアリングシートについて!J23</f>
        <v>7</v>
      </c>
      <c r="AB2" s="83" t="str">
        <f>①ヒアリングシートについて!F27</f>
        <v>不要</v>
      </c>
      <c r="AC2" s="83">
        <f>①ヒアリングシートについて!F28</f>
        <v>0</v>
      </c>
      <c r="AD2" s="83" t="str">
        <f>①ヒアリングシートについて!B32</f>
        <v>遮光用のカーテンの有無 ※ない場合暗幕持参</v>
      </c>
      <c r="AE2" s="83" t="str">
        <f>①ヒアリングシートについて!B33</f>
        <v>体育館の配電盤の位置</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2023-11-08T02:47:21Z</dcterms:modified>
</cp:coreProperties>
</file>