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2.37.3.110\share\kodomo\【R5】子供育成推進事業\03.夢アカ\03.手引き・様式\原稿\"/>
    </mc:Choice>
  </mc:AlternateContent>
  <bookViews>
    <workbookView xWindow="0" yWindow="0" windowWidth="14370" windowHeight="12180" tabRatio="825" firstSheet="1" activeTab="1"/>
  </bookViews>
  <sheets>
    <sheet name="R5_派遣" sheetId="53" state="hidden" r:id="rId1"/>
    <sheet name="【様式4】経費報告書（兼）支払依頼書" sheetId="57" r:id="rId2"/>
    <sheet name="【様式5】被派遣者旅費計算書" sheetId="58" r:id="rId3"/>
    <sheet name="【参考】領収書貼付シート" sheetId="39" r:id="rId4"/>
    <sheet name="【様式4】経費報告書兼支払依頼書  (記入例)" sheetId="43" r:id="rId5"/>
    <sheet name="【様式5】被派遣者旅費計算書(記入例）" sheetId="44" r:id="rId6"/>
    <sheet name="選択肢" sheetId="6" state="hidden" r:id="rId7"/>
  </sheets>
  <externalReferences>
    <externalReference r:id="rId8"/>
  </externalReferences>
  <definedNames>
    <definedName name="_xlnm._FilterDatabase" localSheetId="0" hidden="1">'R5_派遣'!$A$3:$V$1110</definedName>
    <definedName name="_xlnm.Print_Area" localSheetId="3">【参考】領収書貼付シート!$A$1:$AK$60</definedName>
    <definedName name="_xlnm.Print_Area" localSheetId="1">'【様式4】経費報告書（兼）支払依頼書'!$B$1:$AR$53</definedName>
    <definedName name="_xlnm.Print_Area" localSheetId="4">'【様式4】経費報告書兼支払依頼書  (記入例)'!$B$1:$AI$53</definedName>
    <definedName name="_xlnm.Print_Area" localSheetId="2">【様式5】被派遣者旅費計算書!$A$1:$AQ$39</definedName>
    <definedName name="_xlnm.Print_Area" localSheetId="5">'【様式5】被派遣者旅費計算書(記入例）'!$A$1:$AS$39</definedName>
    <definedName name="その他">選択肢!$S$3</definedName>
    <definedName name="その他位置付け">選択肢!$AA$16</definedName>
    <definedName name="メディア芸術" localSheetId="0">#REF!</definedName>
    <definedName name="メディア芸術">選択肢!$L$3:$L$7</definedName>
    <definedName name="演劇" localSheetId="0">#REF!</definedName>
    <definedName name="演劇">選択肢!$E$3:$E$6</definedName>
    <definedName name="音楽" localSheetId="0">#REF!</definedName>
    <definedName name="音楽">選択肢!$D$3:$D$8</definedName>
    <definedName name="会場">選択肢!$AG$2:$AG$4</definedName>
    <definedName name="学級単位">選択肢!$R$14</definedName>
    <definedName name="学年単位">選択肢!$R$3:$R$9</definedName>
    <definedName name="教科の位置付け">選択肢!$Z$2:$Z$6</definedName>
    <definedName name="教科名">選択肢!$AB$2:$AB$12</definedName>
    <definedName name="生活文化" localSheetId="0">#REF!</definedName>
    <definedName name="生活文化">選択肢!$K$3:$K$9</definedName>
    <definedName name="大項目" localSheetId="3">[1]分野!$B$3:$B$11</definedName>
    <definedName name="大項目">選択肢!$B$3:$B$11</definedName>
    <definedName name="大衆芸能" localSheetId="0">#REF!</definedName>
    <definedName name="大衆芸能">選択肢!$G$3:$G$7</definedName>
    <definedName name="伝統芸能" localSheetId="0">#REF!</definedName>
    <definedName name="伝統芸能">選択肢!$I$3:$I$10</definedName>
    <definedName name="都道府県1">選択肢!$O$3:$O$69</definedName>
    <definedName name="都道府県2">選択肢!$O$3:$O$49</definedName>
    <definedName name="特別活動名">選択肢!$Z$16</definedName>
    <definedName name="美術" localSheetId="0">#REF!</definedName>
    <definedName name="美術">選択肢!$H$3:$H$9</definedName>
    <definedName name="舞踊" localSheetId="0">#REF!</definedName>
    <definedName name="舞踊">選択肢!$F$3:$F$6</definedName>
    <definedName name="文学" localSheetId="0">#REF!</definedName>
    <definedName name="文学">選択肢!$J$3:$J$5</definedName>
    <definedName name="理由">選択肢!$Q$3:$Q$6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6" i="57" l="1"/>
  <c r="AD15" i="57" l="1"/>
  <c r="N15" i="43"/>
  <c r="AD16" i="43"/>
  <c r="O14" i="43"/>
  <c r="AE19" i="43" l="1"/>
  <c r="S19" i="43"/>
  <c r="O13" i="57"/>
  <c r="H13" i="57"/>
  <c r="O42" i="57"/>
  <c r="E41" i="57"/>
  <c r="AQ21" i="58"/>
  <c r="AQ22" i="58"/>
  <c r="AQ23" i="58"/>
  <c r="AQ24" i="58"/>
  <c r="AQ25" i="58"/>
  <c r="AQ26" i="58"/>
  <c r="AQ27" i="58"/>
  <c r="AQ28" i="58"/>
  <c r="AQ29" i="58"/>
  <c r="AQ30" i="58"/>
  <c r="AQ31" i="58"/>
  <c r="AQ20" i="58"/>
  <c r="AJ47" i="57"/>
  <c r="AJ48" i="57"/>
  <c r="AJ49" i="57"/>
  <c r="AJ50" i="57"/>
  <c r="AJ51" i="57"/>
  <c r="AJ52" i="57"/>
  <c r="AC33" i="58" l="1"/>
  <c r="Z21" i="58"/>
  <c r="Z22" i="58"/>
  <c r="Z23" i="58"/>
  <c r="Z24" i="58"/>
  <c r="Z25" i="58"/>
  <c r="Z26" i="58"/>
  <c r="Z27" i="58"/>
  <c r="Z28" i="58"/>
  <c r="Z29" i="58"/>
  <c r="Z30" i="58"/>
  <c r="Z31" i="58"/>
  <c r="Z20" i="58"/>
  <c r="E21" i="58"/>
  <c r="E22" i="58"/>
  <c r="E23" i="58"/>
  <c r="E24" i="58"/>
  <c r="E25" i="58"/>
  <c r="E26" i="58"/>
  <c r="E27" i="58"/>
  <c r="E28" i="58"/>
  <c r="E29" i="58"/>
  <c r="E30" i="58"/>
  <c r="E31" i="58"/>
  <c r="E20" i="58"/>
  <c r="E35" i="57"/>
  <c r="E36" i="57"/>
  <c r="E37" i="57"/>
  <c r="E38" i="57"/>
  <c r="E34" i="57"/>
  <c r="E33" i="57"/>
  <c r="O14" i="57"/>
  <c r="S21" i="57"/>
  <c r="Z33" i="58" l="1"/>
  <c r="T13" i="57"/>
  <c r="AK33" i="58"/>
  <c r="AH33" i="58"/>
  <c r="AA52" i="57"/>
  <c r="AA51" i="57"/>
  <c r="AA50" i="57"/>
  <c r="AA49" i="57"/>
  <c r="AA48" i="57"/>
  <c r="AA47" i="57"/>
  <c r="AA46" i="57"/>
  <c r="E40" i="57"/>
  <c r="E39" i="57"/>
  <c r="S28" i="57"/>
  <c r="O28" i="57"/>
  <c r="K28" i="57"/>
  <c r="S27" i="57"/>
  <c r="O27" i="57"/>
  <c r="K27" i="57"/>
  <c r="U27" i="57" s="1"/>
  <c r="S26" i="57"/>
  <c r="O26" i="57"/>
  <c r="K26" i="57"/>
  <c r="S25" i="57"/>
  <c r="O25" i="57"/>
  <c r="K25" i="57"/>
  <c r="S24" i="57"/>
  <c r="O24" i="57"/>
  <c r="K24" i="57"/>
  <c r="S23" i="57"/>
  <c r="O23" i="57"/>
  <c r="K23" i="57"/>
  <c r="S22" i="57"/>
  <c r="O22" i="57"/>
  <c r="K22" i="57"/>
  <c r="O21" i="57"/>
  <c r="K21" i="57"/>
  <c r="S19" i="57"/>
  <c r="U19" i="57" s="1"/>
  <c r="U25" i="57" l="1"/>
  <c r="U28" i="57"/>
  <c r="U26" i="57"/>
  <c r="U23" i="57"/>
  <c r="U21" i="57"/>
  <c r="E16" i="58"/>
  <c r="AA53" i="57"/>
  <c r="U22" i="57"/>
  <c r="U24" i="57"/>
  <c r="H14" i="57" l="1"/>
  <c r="T14" i="57" s="1"/>
  <c r="U29" i="57"/>
  <c r="O12" i="57" s="1"/>
  <c r="Z33" i="44"/>
  <c r="AJ47" i="43"/>
  <c r="AJ48" i="43"/>
  <c r="AJ49" i="43"/>
  <c r="AJ50" i="43"/>
  <c r="AJ51" i="43"/>
  <c r="AJ52" i="43"/>
  <c r="AJ46" i="43"/>
  <c r="AA50" i="43"/>
  <c r="AA51" i="43"/>
  <c r="AA52" i="43"/>
  <c r="AA49" i="43"/>
  <c r="AE21" i="43"/>
  <c r="N15" i="57" l="1"/>
  <c r="H12" i="57"/>
  <c r="H15" i="57" s="1"/>
  <c r="S24" i="43"/>
  <c r="T12" i="57" l="1"/>
  <c r="T15" i="57" s="1"/>
  <c r="H1110" i="53"/>
  <c r="H1109" i="53"/>
  <c r="H1108" i="53"/>
  <c r="H1107" i="53"/>
  <c r="H1106" i="53"/>
  <c r="H1105" i="53"/>
  <c r="H1104" i="53"/>
  <c r="H1103" i="53"/>
  <c r="H1102" i="53"/>
  <c r="H1101" i="53"/>
  <c r="H1100" i="53"/>
  <c r="H1099" i="53"/>
  <c r="H1098" i="53"/>
  <c r="H1097" i="53"/>
  <c r="H1096" i="53"/>
  <c r="H1095" i="53"/>
  <c r="H1094" i="53"/>
  <c r="H1093" i="53"/>
  <c r="H1092" i="53"/>
  <c r="H1091" i="53"/>
  <c r="H1090" i="53"/>
  <c r="H1089" i="53"/>
  <c r="H1088" i="53"/>
  <c r="H1087" i="53"/>
  <c r="H1086" i="53"/>
  <c r="H1085" i="53"/>
  <c r="H1084" i="53"/>
  <c r="H1083" i="53"/>
  <c r="H1082" i="53"/>
  <c r="H1081" i="53"/>
  <c r="H1080" i="53"/>
  <c r="H1079" i="53"/>
  <c r="H1078" i="53"/>
  <c r="H1077" i="53"/>
  <c r="H1076" i="53"/>
  <c r="H1075" i="53"/>
  <c r="H1074" i="53"/>
  <c r="H1073" i="53"/>
  <c r="H1072" i="53"/>
  <c r="H1071" i="53"/>
  <c r="H1070" i="53"/>
  <c r="H1069" i="53"/>
  <c r="H1068" i="53"/>
  <c r="H1067" i="53"/>
  <c r="H1066" i="53"/>
  <c r="H1065" i="53"/>
  <c r="H1064" i="53"/>
  <c r="H1063" i="53"/>
  <c r="H1062" i="53"/>
  <c r="H1061" i="53"/>
  <c r="H1060" i="53"/>
  <c r="H1059" i="53"/>
  <c r="H1058" i="53"/>
  <c r="H1057" i="53"/>
  <c r="H1056" i="53"/>
  <c r="H1055" i="53"/>
  <c r="H1054" i="53"/>
  <c r="H1053" i="53"/>
  <c r="H1052" i="53"/>
  <c r="H1051" i="53"/>
  <c r="H1050" i="53"/>
  <c r="H1049" i="53"/>
  <c r="H1048" i="53"/>
  <c r="H1047" i="53"/>
  <c r="H1046" i="53"/>
  <c r="H1045" i="53"/>
  <c r="H1044" i="53"/>
  <c r="H1043" i="53"/>
  <c r="H1042" i="53"/>
  <c r="H1041" i="53"/>
  <c r="H1040" i="53"/>
  <c r="H1039" i="53"/>
  <c r="H1038" i="53"/>
  <c r="H1037" i="53"/>
  <c r="H1036" i="53"/>
  <c r="H1035" i="53"/>
  <c r="H1034" i="53"/>
  <c r="H1033" i="53"/>
  <c r="H1032" i="53"/>
  <c r="H1031" i="53"/>
  <c r="H1030" i="53"/>
  <c r="H1029" i="53"/>
  <c r="H1028" i="53"/>
  <c r="H1027" i="53"/>
  <c r="H1026" i="53"/>
  <c r="H1025" i="53"/>
  <c r="H1024" i="53"/>
  <c r="H1023" i="53"/>
  <c r="H1022" i="53"/>
  <c r="H1021" i="53"/>
  <c r="H1020" i="53"/>
  <c r="H1019" i="53"/>
  <c r="H1018" i="53"/>
  <c r="H1017" i="53"/>
  <c r="H1016" i="53"/>
  <c r="H1015" i="53"/>
  <c r="H1014" i="53"/>
  <c r="H1013" i="53"/>
  <c r="H1012" i="53"/>
  <c r="H1011" i="53"/>
  <c r="H1010" i="53"/>
  <c r="H1009" i="53"/>
  <c r="H1008" i="53"/>
  <c r="H1007" i="53"/>
  <c r="H1006" i="53"/>
  <c r="H1005" i="53"/>
  <c r="H1004" i="53"/>
  <c r="H1003" i="53"/>
  <c r="H1002" i="53"/>
  <c r="H1001" i="53"/>
  <c r="H1000" i="53"/>
  <c r="H999" i="53"/>
  <c r="H998" i="53"/>
  <c r="H997" i="53"/>
  <c r="H996" i="53"/>
  <c r="H995" i="53"/>
  <c r="H994" i="53"/>
  <c r="H993" i="53"/>
  <c r="H992" i="53"/>
  <c r="H991" i="53"/>
  <c r="H990" i="53"/>
  <c r="H989" i="53"/>
  <c r="H988" i="53"/>
  <c r="H987" i="53"/>
  <c r="H986" i="53"/>
  <c r="H985" i="53"/>
  <c r="H984" i="53"/>
  <c r="H983" i="53"/>
  <c r="H982" i="53"/>
  <c r="H981" i="53"/>
  <c r="H980" i="53"/>
  <c r="H979" i="53"/>
  <c r="H978" i="53"/>
  <c r="H977" i="53"/>
  <c r="H976" i="53"/>
  <c r="H975" i="53"/>
  <c r="H974" i="53"/>
  <c r="H973" i="53"/>
  <c r="H972" i="53"/>
  <c r="H971" i="53"/>
  <c r="H970" i="53"/>
  <c r="H969" i="53"/>
  <c r="H968" i="53"/>
  <c r="H967" i="53"/>
  <c r="H966" i="53"/>
  <c r="H965" i="53"/>
  <c r="H964" i="53"/>
  <c r="H963" i="53"/>
  <c r="H962" i="53"/>
  <c r="H961" i="53"/>
  <c r="H960" i="53"/>
  <c r="H959" i="53"/>
  <c r="H958" i="53"/>
  <c r="H957" i="53"/>
  <c r="H956" i="53"/>
  <c r="H955" i="53"/>
  <c r="H954" i="53"/>
  <c r="H953" i="53"/>
  <c r="H952" i="53"/>
  <c r="H951" i="53"/>
  <c r="H950" i="53"/>
  <c r="H949" i="53"/>
  <c r="H948" i="53"/>
  <c r="H947" i="53"/>
  <c r="H946" i="53"/>
  <c r="H945" i="53"/>
  <c r="H944" i="53"/>
  <c r="H943" i="53"/>
  <c r="H942" i="53"/>
  <c r="H941" i="53"/>
  <c r="H940" i="53"/>
  <c r="H939" i="53"/>
  <c r="H938" i="53"/>
  <c r="H937" i="53"/>
  <c r="H936" i="53"/>
  <c r="H935" i="53"/>
  <c r="H934" i="53"/>
  <c r="H933" i="53"/>
  <c r="H932" i="53"/>
  <c r="H931" i="53"/>
  <c r="H930" i="53"/>
  <c r="H929" i="53"/>
  <c r="H928" i="53"/>
  <c r="H927" i="53"/>
  <c r="H926" i="53"/>
  <c r="H925" i="53"/>
  <c r="H924" i="53"/>
  <c r="H923" i="53"/>
  <c r="H922" i="53"/>
  <c r="H921" i="53"/>
  <c r="H920" i="53"/>
  <c r="H919" i="53"/>
  <c r="H918" i="53"/>
  <c r="H917" i="53"/>
  <c r="H916" i="53"/>
  <c r="H915" i="53"/>
  <c r="H914" i="53"/>
  <c r="H913" i="53"/>
  <c r="H912" i="53"/>
  <c r="H911" i="53"/>
  <c r="H910" i="53"/>
  <c r="H909" i="53"/>
  <c r="H908" i="53"/>
  <c r="H907" i="53"/>
  <c r="H906" i="53"/>
  <c r="H905" i="53"/>
  <c r="H904" i="53"/>
  <c r="H903" i="53"/>
  <c r="H902" i="53"/>
  <c r="H901" i="53"/>
  <c r="H900" i="53"/>
  <c r="H899" i="53"/>
  <c r="H898" i="53"/>
  <c r="H897" i="53"/>
  <c r="H896" i="53"/>
  <c r="H895" i="53"/>
  <c r="H894" i="53"/>
  <c r="H893" i="53"/>
  <c r="H892" i="53"/>
  <c r="H891" i="53"/>
  <c r="H890" i="53"/>
  <c r="H889" i="53"/>
  <c r="H888" i="53"/>
  <c r="H887" i="53"/>
  <c r="H886" i="53"/>
  <c r="H885" i="53"/>
  <c r="H884" i="53"/>
  <c r="H883" i="53"/>
  <c r="H882" i="53"/>
  <c r="H881" i="53"/>
  <c r="H880" i="53"/>
  <c r="H879" i="53"/>
  <c r="H878" i="53"/>
  <c r="H877" i="53"/>
  <c r="H876" i="53"/>
  <c r="H875" i="53"/>
  <c r="H874" i="53"/>
  <c r="H873" i="53"/>
  <c r="H872" i="53"/>
  <c r="H871" i="53"/>
  <c r="H870" i="53"/>
  <c r="H869" i="53"/>
  <c r="H868" i="53"/>
  <c r="H867" i="53"/>
  <c r="H866" i="53"/>
  <c r="H865" i="53"/>
  <c r="H864" i="53"/>
  <c r="H863" i="53"/>
  <c r="H862" i="53"/>
  <c r="H861" i="53"/>
  <c r="H860" i="53"/>
  <c r="H859" i="53"/>
  <c r="H858" i="53"/>
  <c r="H857" i="53"/>
  <c r="H856" i="53"/>
  <c r="H855" i="53"/>
  <c r="H854" i="53"/>
  <c r="H853" i="53"/>
  <c r="H852" i="53"/>
  <c r="H851" i="53"/>
  <c r="H850" i="53"/>
  <c r="H849" i="53"/>
  <c r="H848" i="53"/>
  <c r="H847" i="53"/>
  <c r="H846" i="53"/>
  <c r="H845" i="53"/>
  <c r="H844" i="53"/>
  <c r="H843" i="53"/>
  <c r="H842" i="53"/>
  <c r="H841" i="53"/>
  <c r="H840" i="53"/>
  <c r="H839" i="53"/>
  <c r="H838" i="53"/>
  <c r="H837" i="53"/>
  <c r="H836" i="53"/>
  <c r="H835" i="53"/>
  <c r="H834" i="53"/>
  <c r="H833" i="53"/>
  <c r="H832" i="53"/>
  <c r="H831" i="53"/>
  <c r="H830" i="53"/>
  <c r="H829" i="53"/>
  <c r="H828" i="53"/>
  <c r="H827" i="53"/>
  <c r="H826" i="53"/>
  <c r="H825" i="53"/>
  <c r="H824" i="53"/>
  <c r="H823" i="53"/>
  <c r="H822" i="53"/>
  <c r="H821" i="53"/>
  <c r="H820" i="53"/>
  <c r="H819" i="53"/>
  <c r="H818" i="53"/>
  <c r="H817" i="53"/>
  <c r="H816" i="53"/>
  <c r="H815" i="53"/>
  <c r="H814" i="53"/>
  <c r="H813" i="53"/>
  <c r="H812" i="53"/>
  <c r="H811" i="53"/>
  <c r="H810" i="53"/>
  <c r="H809" i="53"/>
  <c r="H808" i="53"/>
  <c r="H807" i="53"/>
  <c r="H806" i="53"/>
  <c r="H805" i="53"/>
  <c r="H804" i="53"/>
  <c r="H803" i="53"/>
  <c r="H802" i="53"/>
  <c r="H801" i="53"/>
  <c r="H800" i="53"/>
  <c r="H799" i="53"/>
  <c r="H798" i="53"/>
  <c r="H797" i="53"/>
  <c r="H796" i="53"/>
  <c r="H795" i="53"/>
  <c r="H794" i="53"/>
  <c r="H793" i="53"/>
  <c r="H792" i="53"/>
  <c r="H791" i="53"/>
  <c r="H790" i="53"/>
  <c r="H789" i="53"/>
  <c r="H788" i="53"/>
  <c r="H787" i="53"/>
  <c r="H786" i="53"/>
  <c r="H785" i="53"/>
  <c r="H784" i="53"/>
  <c r="H783" i="53"/>
  <c r="H782" i="53"/>
  <c r="H781" i="53"/>
  <c r="H780" i="53"/>
  <c r="H779" i="53"/>
  <c r="H778" i="53"/>
  <c r="H777" i="53"/>
  <c r="H776" i="53"/>
  <c r="H775" i="53"/>
  <c r="H774" i="53"/>
  <c r="H773" i="53"/>
  <c r="H772" i="53"/>
  <c r="H771" i="53"/>
  <c r="H770" i="53"/>
  <c r="H769" i="53"/>
  <c r="H768" i="53"/>
  <c r="H767" i="53"/>
  <c r="H766" i="53"/>
  <c r="H765" i="53"/>
  <c r="H764" i="53"/>
  <c r="H763" i="53"/>
  <c r="H762" i="53"/>
  <c r="H761" i="53"/>
  <c r="H760" i="53"/>
  <c r="H759" i="53"/>
  <c r="H758" i="53"/>
  <c r="H757" i="53"/>
  <c r="H756" i="53"/>
  <c r="H755" i="53"/>
  <c r="H754" i="53"/>
  <c r="H753" i="53"/>
  <c r="H752" i="53"/>
  <c r="H751" i="53"/>
  <c r="H750" i="53"/>
  <c r="H749" i="53"/>
  <c r="H748" i="53"/>
  <c r="H747" i="53"/>
  <c r="H746" i="53"/>
  <c r="H745" i="53"/>
  <c r="H744" i="53"/>
  <c r="H743" i="53"/>
  <c r="H742" i="53"/>
  <c r="H741" i="53"/>
  <c r="H740" i="53"/>
  <c r="H739" i="53"/>
  <c r="H738" i="53"/>
  <c r="H737" i="53"/>
  <c r="H736" i="53"/>
  <c r="H735" i="53"/>
  <c r="H734" i="53"/>
  <c r="H733" i="53"/>
  <c r="H732" i="53"/>
  <c r="H731" i="53"/>
  <c r="H730" i="53"/>
  <c r="H729" i="53"/>
  <c r="H728" i="53"/>
  <c r="H727" i="53"/>
  <c r="H726" i="53"/>
  <c r="H725" i="53"/>
  <c r="H724" i="53"/>
  <c r="H723" i="53"/>
  <c r="H722" i="53"/>
  <c r="H721" i="53"/>
  <c r="H720" i="53"/>
  <c r="H719" i="53"/>
  <c r="H718" i="53"/>
  <c r="H717" i="53"/>
  <c r="H716" i="53"/>
  <c r="H715" i="53"/>
  <c r="H714" i="53"/>
  <c r="H713" i="53"/>
  <c r="H712" i="53"/>
  <c r="H711" i="53"/>
  <c r="H710" i="53"/>
  <c r="H709" i="53"/>
  <c r="H708" i="53"/>
  <c r="H707" i="53"/>
  <c r="H706" i="53"/>
  <c r="H705" i="53"/>
  <c r="H704" i="53"/>
  <c r="H703" i="53"/>
  <c r="H702" i="53"/>
  <c r="H701" i="53"/>
  <c r="H700" i="53"/>
  <c r="H699" i="53"/>
  <c r="H698" i="53"/>
  <c r="H697" i="53"/>
  <c r="H696" i="53"/>
  <c r="H695" i="53"/>
  <c r="H694" i="53"/>
  <c r="H693" i="53"/>
  <c r="H692" i="53"/>
  <c r="H691" i="53"/>
  <c r="H690" i="53"/>
  <c r="H689" i="53"/>
  <c r="H688" i="53"/>
  <c r="H687" i="53"/>
  <c r="H686" i="53"/>
  <c r="H685" i="53"/>
  <c r="H684" i="53"/>
  <c r="H683" i="53"/>
  <c r="H682" i="53"/>
  <c r="H681" i="53"/>
  <c r="H680" i="53"/>
  <c r="H679" i="53"/>
  <c r="H678" i="53"/>
  <c r="H677" i="53"/>
  <c r="H676" i="53"/>
  <c r="H675" i="53"/>
  <c r="H674" i="53"/>
  <c r="H673" i="53"/>
  <c r="H672" i="53"/>
  <c r="H671" i="53"/>
  <c r="H670" i="53"/>
  <c r="H669" i="53"/>
  <c r="H668" i="53"/>
  <c r="H667" i="53"/>
  <c r="H666" i="53"/>
  <c r="H665" i="53"/>
  <c r="H664" i="53"/>
  <c r="H663" i="53"/>
  <c r="H662" i="53"/>
  <c r="H661" i="53"/>
  <c r="H660" i="53"/>
  <c r="H659" i="53"/>
  <c r="H658" i="53"/>
  <c r="H657" i="53"/>
  <c r="H656" i="53"/>
  <c r="H655" i="53"/>
  <c r="H654" i="53"/>
  <c r="H653" i="53"/>
  <c r="H652" i="53"/>
  <c r="H651" i="53"/>
  <c r="H650" i="53"/>
  <c r="H649" i="53"/>
  <c r="H648" i="53"/>
  <c r="H647" i="53"/>
  <c r="H646" i="53"/>
  <c r="H645" i="53"/>
  <c r="H644" i="53"/>
  <c r="H643" i="53"/>
  <c r="H642" i="53"/>
  <c r="H641" i="53"/>
  <c r="H640" i="53"/>
  <c r="H639" i="53"/>
  <c r="H638" i="53"/>
  <c r="H637" i="53"/>
  <c r="H636" i="53"/>
  <c r="H635" i="53"/>
  <c r="H634" i="53"/>
  <c r="H633" i="53"/>
  <c r="H632" i="53"/>
  <c r="H631" i="53"/>
  <c r="H630" i="53"/>
  <c r="H629" i="53"/>
  <c r="H628" i="53"/>
  <c r="H627" i="53"/>
  <c r="H626" i="53"/>
  <c r="H625" i="53"/>
  <c r="H624" i="53"/>
  <c r="H623" i="53"/>
  <c r="H622" i="53"/>
  <c r="H621" i="53"/>
  <c r="H620" i="53"/>
  <c r="H619" i="53"/>
  <c r="H618" i="53"/>
  <c r="H617" i="53"/>
  <c r="H616" i="53"/>
  <c r="H615" i="53"/>
  <c r="H614" i="53"/>
  <c r="H613" i="53"/>
  <c r="H612" i="53"/>
  <c r="H611" i="53"/>
  <c r="H610" i="53"/>
  <c r="H609" i="53"/>
  <c r="H608" i="53"/>
  <c r="H607" i="53"/>
  <c r="H606" i="53"/>
  <c r="H605" i="53"/>
  <c r="H604" i="53"/>
  <c r="H603" i="53"/>
  <c r="H602" i="53"/>
  <c r="H601" i="53"/>
  <c r="H600" i="53"/>
  <c r="H599" i="53"/>
  <c r="H598" i="53"/>
  <c r="H597" i="53"/>
  <c r="H596" i="53"/>
  <c r="H595" i="53"/>
  <c r="H594" i="53"/>
  <c r="H593" i="53"/>
  <c r="H592" i="53"/>
  <c r="H591" i="53"/>
  <c r="H590" i="53"/>
  <c r="H589" i="53"/>
  <c r="H588" i="53"/>
  <c r="H587" i="53"/>
  <c r="H586" i="53"/>
  <c r="H585" i="53"/>
  <c r="H584" i="53"/>
  <c r="H583" i="53"/>
  <c r="H582" i="53"/>
  <c r="H581" i="53"/>
  <c r="H580" i="53"/>
  <c r="H579" i="53"/>
  <c r="H578" i="53"/>
  <c r="H577" i="53"/>
  <c r="H576" i="53"/>
  <c r="H575" i="53"/>
  <c r="H574" i="53"/>
  <c r="H573" i="53"/>
  <c r="H572" i="53"/>
  <c r="H571" i="53"/>
  <c r="H570" i="53"/>
  <c r="H569" i="53"/>
  <c r="H568" i="53"/>
  <c r="H567" i="53"/>
  <c r="H566" i="53"/>
  <c r="H565" i="53"/>
  <c r="H564" i="53"/>
  <c r="H563" i="53"/>
  <c r="H562" i="53"/>
  <c r="H561" i="53"/>
  <c r="H560" i="53"/>
  <c r="H559" i="53"/>
  <c r="H558" i="53"/>
  <c r="H557" i="53"/>
  <c r="H556" i="53"/>
  <c r="H555" i="53"/>
  <c r="H554" i="53"/>
  <c r="H553" i="53"/>
  <c r="H552" i="53"/>
  <c r="H551" i="53"/>
  <c r="H550" i="53"/>
  <c r="H549" i="53"/>
  <c r="H548" i="53"/>
  <c r="H547" i="53"/>
  <c r="H546" i="53"/>
  <c r="H545" i="53"/>
  <c r="H544" i="53"/>
  <c r="H543" i="53"/>
  <c r="H542" i="53"/>
  <c r="H541" i="53"/>
  <c r="H540" i="53"/>
  <c r="H539" i="53"/>
  <c r="H538" i="53"/>
  <c r="H537" i="53"/>
  <c r="H536" i="53"/>
  <c r="H535" i="53"/>
  <c r="H534" i="53"/>
  <c r="H533" i="53"/>
  <c r="H532" i="53"/>
  <c r="H531" i="53"/>
  <c r="H530" i="53"/>
  <c r="H529" i="53"/>
  <c r="H528" i="53"/>
  <c r="H527" i="53"/>
  <c r="H526" i="53"/>
  <c r="H525" i="53"/>
  <c r="H524" i="53"/>
  <c r="H523" i="53"/>
  <c r="H522" i="53"/>
  <c r="H521" i="53"/>
  <c r="H520" i="53"/>
  <c r="H519" i="53"/>
  <c r="H518" i="53"/>
  <c r="H517" i="53"/>
  <c r="H516" i="53"/>
  <c r="H515" i="53"/>
  <c r="H514" i="53"/>
  <c r="H513" i="53"/>
  <c r="H512" i="53"/>
  <c r="H511" i="53"/>
  <c r="H510" i="53"/>
  <c r="H509" i="53"/>
  <c r="H508" i="53"/>
  <c r="H507" i="53"/>
  <c r="H506" i="53"/>
  <c r="H505" i="53"/>
  <c r="H504" i="53"/>
  <c r="H503" i="53"/>
  <c r="H502" i="53"/>
  <c r="H501" i="53"/>
  <c r="H500" i="53"/>
  <c r="H499" i="53"/>
  <c r="H498" i="53"/>
  <c r="H497" i="53"/>
  <c r="H496" i="53"/>
  <c r="H495" i="53"/>
  <c r="H494" i="53"/>
  <c r="H493" i="53"/>
  <c r="H492" i="53"/>
  <c r="H491" i="53"/>
  <c r="H490" i="53"/>
  <c r="H489" i="53"/>
  <c r="H488" i="53"/>
  <c r="H487" i="53"/>
  <c r="H486" i="53"/>
  <c r="H485" i="53"/>
  <c r="H484" i="53"/>
  <c r="H483" i="53"/>
  <c r="H482" i="53"/>
  <c r="H481" i="53"/>
  <c r="H480" i="53"/>
  <c r="H479" i="53"/>
  <c r="H478" i="53"/>
  <c r="H477" i="53"/>
  <c r="H476" i="53"/>
  <c r="H475" i="53"/>
  <c r="H474" i="53"/>
  <c r="H473" i="53"/>
  <c r="H472" i="53"/>
  <c r="H471" i="53"/>
  <c r="H470" i="53"/>
  <c r="H469" i="53"/>
  <c r="H468" i="53"/>
  <c r="H467" i="53"/>
  <c r="H466" i="53"/>
  <c r="H465" i="53"/>
  <c r="H464" i="53"/>
  <c r="H463" i="53"/>
  <c r="H462" i="53"/>
  <c r="H461" i="53"/>
  <c r="H460" i="53"/>
  <c r="H459" i="53"/>
  <c r="H458" i="53"/>
  <c r="H457" i="53"/>
  <c r="H456" i="53"/>
  <c r="H455" i="53"/>
  <c r="H454" i="53"/>
  <c r="H453" i="53"/>
  <c r="H452" i="53"/>
  <c r="H451" i="53"/>
  <c r="H450" i="53"/>
  <c r="H449" i="53"/>
  <c r="H448" i="53"/>
  <c r="H447" i="53"/>
  <c r="H446" i="53"/>
  <c r="H445" i="53"/>
  <c r="H444" i="53"/>
  <c r="H443" i="53"/>
  <c r="H442" i="53"/>
  <c r="H441" i="53"/>
  <c r="H440" i="53"/>
  <c r="H439" i="53"/>
  <c r="H438" i="53"/>
  <c r="H437" i="53"/>
  <c r="H436" i="53"/>
  <c r="H435" i="53"/>
  <c r="H434" i="53"/>
  <c r="H433" i="53"/>
  <c r="H432" i="53"/>
  <c r="H431" i="53"/>
  <c r="H430" i="53"/>
  <c r="H429" i="53"/>
  <c r="H428" i="53"/>
  <c r="H427" i="53"/>
  <c r="H426" i="53"/>
  <c r="H425" i="53"/>
  <c r="H424" i="53"/>
  <c r="H423" i="53"/>
  <c r="H422" i="53"/>
  <c r="H421" i="53"/>
  <c r="H420" i="53"/>
  <c r="H419" i="53"/>
  <c r="H418" i="53"/>
  <c r="H417" i="53"/>
  <c r="H416" i="53"/>
  <c r="H415" i="53"/>
  <c r="H414" i="53"/>
  <c r="H413" i="53"/>
  <c r="H412" i="53"/>
  <c r="H411" i="53"/>
  <c r="H410" i="53"/>
  <c r="H409" i="53"/>
  <c r="H408" i="53"/>
  <c r="H407" i="53"/>
  <c r="H406" i="53"/>
  <c r="H405" i="53"/>
  <c r="H404" i="53"/>
  <c r="H403" i="53"/>
  <c r="H402" i="53"/>
  <c r="H401" i="53"/>
  <c r="H400" i="53"/>
  <c r="H399" i="53"/>
  <c r="H398" i="53"/>
  <c r="H397" i="53"/>
  <c r="H396" i="53"/>
  <c r="H395" i="53"/>
  <c r="H394" i="53"/>
  <c r="H393" i="53"/>
  <c r="H392" i="53"/>
  <c r="H391" i="53"/>
  <c r="H390" i="53"/>
  <c r="H389" i="53"/>
  <c r="H388" i="53"/>
  <c r="H387" i="53"/>
  <c r="H386" i="53"/>
  <c r="H385" i="53"/>
  <c r="H384" i="53"/>
  <c r="H383" i="53"/>
  <c r="H382" i="53"/>
  <c r="H381" i="53"/>
  <c r="H380" i="53"/>
  <c r="H379" i="53"/>
  <c r="H378" i="53"/>
  <c r="H377" i="53"/>
  <c r="H376" i="53"/>
  <c r="H375" i="53"/>
  <c r="H374" i="53"/>
  <c r="H373" i="53"/>
  <c r="H372" i="53"/>
  <c r="H371" i="53"/>
  <c r="H370" i="53"/>
  <c r="H369" i="53"/>
  <c r="H368" i="53"/>
  <c r="H367" i="53"/>
  <c r="H366" i="53"/>
  <c r="H365" i="53"/>
  <c r="H364" i="53"/>
  <c r="H363" i="53"/>
  <c r="H362" i="53"/>
  <c r="H361" i="53"/>
  <c r="H360" i="53"/>
  <c r="H359" i="53"/>
  <c r="H358" i="53"/>
  <c r="H357" i="53"/>
  <c r="H356" i="53"/>
  <c r="H355" i="53"/>
  <c r="H354" i="53"/>
  <c r="H353" i="53"/>
  <c r="H352" i="53"/>
  <c r="H351" i="53"/>
  <c r="H350" i="53"/>
  <c r="H349" i="53"/>
  <c r="H348" i="53"/>
  <c r="H347" i="53"/>
  <c r="H346" i="53"/>
  <c r="H345" i="53"/>
  <c r="H344" i="53"/>
  <c r="H343" i="53"/>
  <c r="H342" i="53"/>
  <c r="H341" i="53"/>
  <c r="H340" i="53"/>
  <c r="H339" i="53"/>
  <c r="H338" i="53"/>
  <c r="H337" i="53"/>
  <c r="H336" i="53"/>
  <c r="H335" i="53"/>
  <c r="H334" i="53"/>
  <c r="H333" i="53"/>
  <c r="H332" i="53"/>
  <c r="H331" i="53"/>
  <c r="H330" i="53"/>
  <c r="H329" i="53"/>
  <c r="H328" i="53"/>
  <c r="H327" i="53"/>
  <c r="H326" i="53"/>
  <c r="H325" i="53"/>
  <c r="H324" i="53"/>
  <c r="H323" i="53"/>
  <c r="H322" i="53"/>
  <c r="H321" i="53"/>
  <c r="H320" i="53"/>
  <c r="H319" i="53"/>
  <c r="H318" i="53"/>
  <c r="H317" i="53"/>
  <c r="H316" i="53"/>
  <c r="H315" i="53"/>
  <c r="H314" i="53"/>
  <c r="H313" i="53"/>
  <c r="H312" i="53"/>
  <c r="H311" i="53"/>
  <c r="H310" i="53"/>
  <c r="H309" i="53"/>
  <c r="H308" i="53"/>
  <c r="H307" i="53"/>
  <c r="H306" i="53"/>
  <c r="H305" i="53"/>
  <c r="H304" i="53"/>
  <c r="H303" i="53"/>
  <c r="H302" i="53"/>
  <c r="H301" i="53"/>
  <c r="H300" i="53"/>
  <c r="H299" i="53"/>
  <c r="H298" i="53"/>
  <c r="H297" i="53"/>
  <c r="H296" i="53"/>
  <c r="H295" i="53"/>
  <c r="H294" i="53"/>
  <c r="H293" i="53"/>
  <c r="H292" i="53"/>
  <c r="H291" i="53"/>
  <c r="H290" i="53"/>
  <c r="H289" i="53"/>
  <c r="H288" i="53"/>
  <c r="H287" i="53"/>
  <c r="H286" i="53"/>
  <c r="H285" i="53"/>
  <c r="H284" i="53"/>
  <c r="H283" i="53"/>
  <c r="H282" i="53"/>
  <c r="H281" i="53"/>
  <c r="H280" i="53"/>
  <c r="H279" i="53"/>
  <c r="H278" i="53"/>
  <c r="H277" i="53"/>
  <c r="H276" i="53"/>
  <c r="H275" i="53"/>
  <c r="H274" i="53"/>
  <c r="H273" i="53"/>
  <c r="H272" i="53"/>
  <c r="H271" i="53"/>
  <c r="H270" i="53"/>
  <c r="H269" i="53"/>
  <c r="H268" i="53"/>
  <c r="H267" i="53"/>
  <c r="H266" i="53"/>
  <c r="H265" i="53"/>
  <c r="H264" i="53"/>
  <c r="H263" i="53"/>
  <c r="H262" i="53"/>
  <c r="H261" i="53"/>
  <c r="H260" i="53"/>
  <c r="H259" i="53"/>
  <c r="H258" i="53"/>
  <c r="H257" i="53"/>
  <c r="H256" i="53"/>
  <c r="H255" i="53"/>
  <c r="H254" i="53"/>
  <c r="H253" i="53"/>
  <c r="H252" i="53"/>
  <c r="H251" i="53"/>
  <c r="H250" i="53"/>
  <c r="H249" i="53"/>
  <c r="H248" i="53"/>
  <c r="H247" i="53"/>
  <c r="H246" i="53"/>
  <c r="H245" i="53"/>
  <c r="H244" i="53"/>
  <c r="H243" i="53"/>
  <c r="H242" i="53"/>
  <c r="H241" i="53"/>
  <c r="H240" i="53"/>
  <c r="H239" i="53"/>
  <c r="H238" i="53"/>
  <c r="H237" i="53"/>
  <c r="H236" i="53"/>
  <c r="H235" i="53"/>
  <c r="H234" i="53"/>
  <c r="H233" i="53"/>
  <c r="H232" i="53"/>
  <c r="H231" i="53"/>
  <c r="H230" i="53"/>
  <c r="H229" i="53"/>
  <c r="H228" i="53"/>
  <c r="H227" i="53"/>
  <c r="H226" i="53"/>
  <c r="H225" i="53"/>
  <c r="H224" i="53"/>
  <c r="H223" i="53"/>
  <c r="H222" i="53"/>
  <c r="H221" i="53"/>
  <c r="H220" i="53"/>
  <c r="H219" i="53"/>
  <c r="H218" i="53"/>
  <c r="H217" i="53"/>
  <c r="H216" i="53"/>
  <c r="H215" i="53"/>
  <c r="H214" i="53"/>
  <c r="H213" i="53"/>
  <c r="H212" i="53"/>
  <c r="H211" i="53"/>
  <c r="H210" i="53"/>
  <c r="H209" i="53"/>
  <c r="H208" i="53"/>
  <c r="H207" i="53"/>
  <c r="H206" i="53"/>
  <c r="H205" i="53"/>
  <c r="H204" i="53"/>
  <c r="H203" i="53"/>
  <c r="H202" i="53"/>
  <c r="H201" i="53"/>
  <c r="H200"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4" i="53"/>
  <c r="H13" i="53"/>
  <c r="H12" i="53"/>
  <c r="H11" i="53"/>
  <c r="H10" i="53"/>
  <c r="H9" i="53"/>
  <c r="H8" i="53"/>
  <c r="H7" i="53"/>
  <c r="H6" i="53"/>
  <c r="H5" i="53"/>
  <c r="H4" i="53"/>
  <c r="U2" i="53"/>
  <c r="AK33" i="44" l="1"/>
  <c r="AH33" i="44"/>
  <c r="AC33" i="44"/>
  <c r="E16" i="44" l="1"/>
  <c r="AA48" i="43"/>
  <c r="AA47" i="43"/>
  <c r="AA46" i="43"/>
  <c r="O42" i="43"/>
  <c r="T13" i="43" s="1"/>
  <c r="E41" i="43"/>
  <c r="E40" i="43"/>
  <c r="E39" i="43"/>
  <c r="E38" i="43"/>
  <c r="E37" i="43"/>
  <c r="E36" i="43"/>
  <c r="E35" i="43"/>
  <c r="E34" i="43"/>
  <c r="E33" i="43"/>
  <c r="S28" i="43"/>
  <c r="O28" i="43"/>
  <c r="K28" i="43"/>
  <c r="S27" i="43"/>
  <c r="O27" i="43"/>
  <c r="K27" i="43"/>
  <c r="S26" i="43"/>
  <c r="O26" i="43"/>
  <c r="K26" i="43"/>
  <c r="S25" i="43"/>
  <c r="O25" i="43"/>
  <c r="K25" i="43"/>
  <c r="O24" i="43"/>
  <c r="K24" i="43"/>
  <c r="U24" i="43" s="1"/>
  <c r="S23" i="43"/>
  <c r="O23" i="43"/>
  <c r="K23" i="43"/>
  <c r="S22" i="43"/>
  <c r="O22" i="43"/>
  <c r="K22" i="43"/>
  <c r="S21" i="43"/>
  <c r="O21" i="43"/>
  <c r="K21" i="43"/>
  <c r="U19" i="43"/>
  <c r="U22" i="43" l="1"/>
  <c r="AA53" i="43"/>
  <c r="U21" i="43"/>
  <c r="U29" i="43" s="1"/>
  <c r="U25" i="43"/>
  <c r="U27" i="43"/>
  <c r="U23" i="43"/>
  <c r="U26" i="43"/>
  <c r="U28" i="43"/>
  <c r="T14" i="43" l="1"/>
  <c r="O12" i="43"/>
  <c r="T12" i="43" s="1"/>
  <c r="T15" i="43" l="1"/>
  <c r="AL6" i="6" l="1"/>
  <c r="AL7" i="6"/>
  <c r="AL8" i="6"/>
  <c r="AL22" i="6"/>
  <c r="AL14" i="6" l="1"/>
  <c r="AL24" i="6" l="1"/>
  <c r="AL16" i="6"/>
  <c r="AL15" i="6"/>
  <c r="AL23" i="6" l="1"/>
  <c r="AQ14" i="6" l="1"/>
  <c r="AQ15" i="6" l="1"/>
  <c r="AQ16" i="6"/>
  <c r="AQ23" i="6" l="1"/>
  <c r="AQ22" i="6"/>
  <c r="AQ24" i="6"/>
  <c r="AQ1" i="6"/>
  <c r="AR1" i="6" s="1" a="1"/>
  <c r="AR1" i="6" s="1"/>
  <c r="AS1" i="6" s="1"/>
  <c r="AQ5" i="6"/>
  <c r="AQ4" i="6"/>
  <c r="AQ3" i="6"/>
  <c r="AQ2" i="6"/>
  <c r="AR2" i="6" l="1" a="1"/>
  <c r="AR2" i="6" s="1"/>
  <c r="AQ19" i="6"/>
  <c r="AQ20" i="6"/>
  <c r="AQ18" i="6"/>
  <c r="AQ21" i="6"/>
  <c r="AQ17" i="6"/>
  <c r="AR4" i="6" a="1"/>
  <c r="AR4" i="6" s="1"/>
  <c r="AR5" i="6" a="1"/>
  <c r="AR5" i="6" s="1"/>
  <c r="AR3" i="6" a="1"/>
  <c r="AR3" i="6" s="1"/>
  <c r="AQ7" i="6" l="1"/>
  <c r="AR7" i="6" s="1" a="1"/>
  <c r="AR7" i="6" s="1"/>
  <c r="AQ6" i="6"/>
  <c r="AR6" i="6" s="1" a="1"/>
  <c r="AR6" i="6" s="1"/>
  <c r="AQ8" i="6"/>
  <c r="AR8" i="6" l="1" a="1"/>
  <c r="AR8" i="6" s="1"/>
  <c r="AR15" i="6" a="1"/>
  <c r="AR15" i="6" s="1"/>
  <c r="AQ13" i="6"/>
  <c r="AQ12" i="6"/>
  <c r="AQ11" i="6"/>
  <c r="AQ10" i="6"/>
  <c r="AQ9" i="6"/>
  <c r="AR9" i="6" s="1" a="1"/>
  <c r="AR9" i="6" s="1"/>
  <c r="AR14" i="6" l="1" a="1"/>
  <c r="AR14" i="6" s="1"/>
  <c r="AR11" i="6" a="1"/>
  <c r="AR11" i="6" s="1"/>
  <c r="AR10" i="6" a="1"/>
  <c r="AR10" i="6" s="1"/>
  <c r="AR12" i="6" a="1"/>
  <c r="AR12" i="6" s="1"/>
  <c r="AR13" i="6" a="1"/>
  <c r="AR13" i="6" s="1"/>
  <c r="AR22" i="6" l="1" a="1"/>
  <c r="AR22" i="6" s="1"/>
  <c r="AR24" i="6" a="1"/>
  <c r="AR24" i="6" s="1"/>
  <c r="AR23" i="6" a="1"/>
  <c r="AR23" i="6" s="1"/>
  <c r="AR16" i="6" a="1"/>
  <c r="AR16" i="6" s="1"/>
  <c r="AR20" i="6" a="1"/>
  <c r="AR20" i="6" s="1"/>
  <c r="AR17" i="6" a="1"/>
  <c r="AR17" i="6" s="1"/>
  <c r="AR21" i="6" a="1"/>
  <c r="AR21" i="6" s="1"/>
  <c r="AR19" i="6" a="1"/>
  <c r="AR19" i="6" s="1"/>
  <c r="AR18" i="6" a="1"/>
  <c r="AR18" i="6" s="1"/>
  <c r="AS5" i="6" l="1" a="1"/>
  <c r="AS5" i="6" s="1"/>
  <c r="AS14" i="6" a="1"/>
  <c r="AS14" i="6" s="1"/>
  <c r="AS16" i="6" a="1"/>
  <c r="AS16" i="6" s="1"/>
  <c r="AS24" i="6" a="1"/>
  <c r="AS24" i="6" s="1"/>
  <c r="AS13" i="6" a="1"/>
  <c r="AS13" i="6" s="1"/>
  <c r="AS7" i="6" a="1"/>
  <c r="AS7" i="6" s="1"/>
  <c r="AS12" i="6" a="1"/>
  <c r="AS12" i="6" s="1"/>
  <c r="AS6" i="6" a="1"/>
  <c r="AS6" i="6" s="1"/>
  <c r="AS4" i="6" a="1"/>
  <c r="AS4" i="6" s="1"/>
  <c r="AS2" i="6" a="1"/>
  <c r="AS2" i="6" s="1"/>
  <c r="AS23" i="6" a="1"/>
  <c r="AS23" i="6" s="1"/>
  <c r="AS9" i="6" a="1"/>
  <c r="AS9" i="6" s="1"/>
  <c r="AS17" i="6" a="1"/>
  <c r="AS17" i="6" s="1"/>
  <c r="AS15" i="6" a="1"/>
  <c r="AS15" i="6" s="1"/>
  <c r="AS19" i="6" a="1"/>
  <c r="AS19" i="6" s="1"/>
  <c r="AS10" i="6" a="1"/>
  <c r="AS10" i="6" s="1"/>
  <c r="AS11" i="6" a="1"/>
  <c r="AS11" i="6" s="1"/>
  <c r="AS8" i="6" a="1"/>
  <c r="AS8" i="6" s="1"/>
  <c r="AS22" i="6" a="1"/>
  <c r="AS22" i="6" s="1"/>
  <c r="AS18" i="6" a="1"/>
  <c r="AS18" i="6" s="1"/>
  <c r="AS3" i="6" a="1"/>
  <c r="AS3" i="6" s="1"/>
  <c r="AS20" i="6" a="1"/>
  <c r="AS20" i="6" s="1"/>
  <c r="AS21" i="6" a="1"/>
  <c r="AS21" i="6" s="1"/>
  <c r="AL9" i="6" l="1"/>
  <c r="AL2" i="6"/>
  <c r="AL3" i="6"/>
  <c r="AL4" i="6"/>
  <c r="AL5" i="6"/>
  <c r="AM5" i="6" s="1"/>
  <c r="AL1" i="6"/>
  <c r="AM1" i="6" s="1"/>
  <c r="AM4" i="6" l="1"/>
  <c r="AM6" i="6"/>
  <c r="AM3" i="6"/>
  <c r="AM2" i="6"/>
  <c r="AM8" i="6"/>
  <c r="AM7" i="6"/>
  <c r="AM9" i="6"/>
  <c r="AL18" i="6"/>
  <c r="AL19" i="6"/>
  <c r="AL20" i="6"/>
  <c r="AL21" i="6"/>
  <c r="AL17" i="6"/>
  <c r="AL10" i="6"/>
  <c r="AM10" i="6" s="1"/>
  <c r="AL11" i="6"/>
  <c r="AL13" i="6"/>
  <c r="AM11" i="6" l="1"/>
  <c r="AL12" i="6"/>
  <c r="AM15" i="6" s="1"/>
  <c r="AM23" i="6" l="1"/>
  <c r="AM22" i="6"/>
  <c r="AM24" i="6"/>
  <c r="AM14" i="6"/>
  <c r="AM19" i="6"/>
  <c r="AM18" i="6"/>
  <c r="AM21" i="6"/>
  <c r="AM16" i="6"/>
  <c r="AM13" i="6"/>
  <c r="AM20" i="6"/>
  <c r="AM17" i="6"/>
  <c r="AM12" i="6"/>
  <c r="AN2" i="6" l="1" a="1"/>
  <c r="AN2" i="6" s="1"/>
  <c r="AN6" i="6" a="1"/>
  <c r="AN6" i="6" s="1"/>
  <c r="AN20" i="6" a="1"/>
  <c r="AN20" i="6" s="1"/>
  <c r="AN11" i="6" a="1"/>
  <c r="AN11" i="6" s="1"/>
  <c r="AN1" i="6" a="1"/>
  <c r="AN1" i="6" s="1"/>
  <c r="AN16" i="6" a="1"/>
  <c r="AN16" i="6" s="1"/>
  <c r="AN7" i="6" a="1"/>
  <c r="AN7" i="6" s="1"/>
  <c r="AN21" i="6" a="1"/>
  <c r="AN21" i="6" s="1"/>
  <c r="AN12" i="6" a="1"/>
  <c r="AN12" i="6" s="1"/>
  <c r="AN3" i="6" a="1"/>
  <c r="AN3" i="6" s="1"/>
  <c r="AN17" i="6" a="1"/>
  <c r="AN17" i="6" s="1"/>
  <c r="AN8" i="6" a="1"/>
  <c r="AN8" i="6" s="1"/>
  <c r="AN22" i="6" a="1"/>
  <c r="AN22" i="6" s="1"/>
  <c r="AN13" i="6" a="1"/>
  <c r="AN13" i="6" s="1"/>
  <c r="AN4" i="6" a="1"/>
  <c r="AN4" i="6" s="1"/>
  <c r="AN18" i="6" a="1"/>
  <c r="AN18" i="6" s="1"/>
  <c r="AN9" i="6" a="1"/>
  <c r="AN9" i="6" s="1"/>
  <c r="AN23" i="6" a="1"/>
  <c r="AN23" i="6" s="1"/>
  <c r="AN14" i="6" a="1"/>
  <c r="AN14" i="6" s="1"/>
  <c r="AN5" i="6" a="1"/>
  <c r="AN5" i="6" s="1"/>
  <c r="AN19" i="6" a="1"/>
  <c r="AN19" i="6" s="1"/>
  <c r="AN10" i="6" a="1"/>
  <c r="AN10" i="6" s="1"/>
  <c r="AN24" i="6" a="1"/>
  <c r="AN24" i="6" s="1"/>
  <c r="AN15" i="6" a="1"/>
  <c r="AN15" i="6" s="1"/>
</calcChain>
</file>

<file path=xl/sharedStrings.xml><?xml version="1.0" encoding="utf-8"?>
<sst xmlns="http://schemas.openxmlformats.org/spreadsheetml/2006/main" count="10817" uniqueCount="5448">
  <si>
    <t>ふりがな</t>
    <phoneticPr fontId="3"/>
  </si>
  <si>
    <t>実施校名</t>
    <rPh sb="0" eb="2">
      <t>ジッシ</t>
    </rPh>
    <rPh sb="2" eb="3">
      <t>コウ</t>
    </rPh>
    <rPh sb="3" eb="4">
      <t>メイ</t>
    </rPh>
    <phoneticPr fontId="3"/>
  </si>
  <si>
    <t>B　日本画</t>
    <rPh sb="2" eb="5">
      <t>ニホンガ</t>
    </rPh>
    <phoneticPr fontId="3"/>
  </si>
  <si>
    <t>令和</t>
    <rPh sb="0" eb="2">
      <t>レイワ</t>
    </rPh>
    <phoneticPr fontId="3"/>
  </si>
  <si>
    <t>年</t>
    <rPh sb="0" eb="1">
      <t>ネン</t>
    </rPh>
    <phoneticPr fontId="3"/>
  </si>
  <si>
    <t>月</t>
    <rPh sb="0" eb="1">
      <t>ガツ</t>
    </rPh>
    <phoneticPr fontId="3"/>
  </si>
  <si>
    <t>日</t>
    <rPh sb="0" eb="1">
      <t>ニチ</t>
    </rPh>
    <phoneticPr fontId="3"/>
  </si>
  <si>
    <t>合計</t>
    <rPh sb="0" eb="2">
      <t>ゴウケイ</t>
    </rPh>
    <phoneticPr fontId="3"/>
  </si>
  <si>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</si>
  <si>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</si>
  <si>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</si>
  <si>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</si>
  <si>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</si>
  <si>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</si>
  <si>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</si>
  <si>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</si>
  <si>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</si>
  <si>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</si>
  <si>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</si>
  <si>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</si>
  <si>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</si>
  <si>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</si>
  <si>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</si>
  <si>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</si>
  <si>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</si>
  <si>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</si>
  <si>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</si>
  <si>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</si>
  <si>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</si>
  <si>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</si>
  <si>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</si>
  <si>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</si>
  <si>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</si>
  <si>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</si>
  <si>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</si>
  <si>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</si>
  <si>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</si>
  <si>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</si>
  <si>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</si>
  <si>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</si>
  <si>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</si>
  <si>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</si>
  <si>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</si>
  <si>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</si>
  <si>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</si>
  <si>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</si>
  <si>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</si>
  <si>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</si>
  <si>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</si>
  <si>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</si>
  <si>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</si>
  <si>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</si>
  <si>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</si>
  <si>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</si>
  <si>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</si>
  <si>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</si>
  <si>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</si>
  <si>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</si>
  <si>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</si>
  <si>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</si>
  <si>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</si>
  <si>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</si>
  <si>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</si>
  <si>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</si>
  <si>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</si>
  <si>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</si>
  <si>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</si>
  <si>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</si>
  <si>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</si>
  <si>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</si>
  <si>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</si>
  <si>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</si>
  <si>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</si>
  <si>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音楽</t>
    <rPh sb="0" eb="2">
      <t>オンガク</t>
    </rPh>
    <phoneticPr fontId="3"/>
  </si>
  <si>
    <t>演劇</t>
    <rPh sb="0" eb="2">
      <t>エンゲキ</t>
    </rPh>
    <phoneticPr fontId="3"/>
  </si>
  <si>
    <t>舞踊</t>
    <rPh sb="0" eb="2">
      <t>ブヨウ</t>
    </rPh>
    <phoneticPr fontId="3"/>
  </si>
  <si>
    <t>大衆芸能</t>
    <rPh sb="0" eb="2">
      <t>タイシュウ</t>
    </rPh>
    <rPh sb="2" eb="4">
      <t>ゲイノウ</t>
    </rPh>
    <phoneticPr fontId="3"/>
  </si>
  <si>
    <t>美術</t>
    <rPh sb="0" eb="2">
      <t>ビジュツ</t>
    </rPh>
    <phoneticPr fontId="3"/>
  </si>
  <si>
    <t>伝統芸能</t>
    <rPh sb="0" eb="2">
      <t>デントウ</t>
    </rPh>
    <rPh sb="2" eb="4">
      <t>ゲイノウ</t>
    </rPh>
    <phoneticPr fontId="3"/>
  </si>
  <si>
    <t>文学</t>
    <rPh sb="0" eb="2">
      <t>ブンガク</t>
    </rPh>
    <phoneticPr fontId="3"/>
  </si>
  <si>
    <t>生活文化</t>
    <rPh sb="0" eb="2">
      <t>セイカツ</t>
    </rPh>
    <rPh sb="2" eb="4">
      <t>ブンカ</t>
    </rPh>
    <phoneticPr fontId="3"/>
  </si>
  <si>
    <t>メディア芸術</t>
    <rPh sb="4" eb="6">
      <t>ゲイジュツ</t>
    </rPh>
    <phoneticPr fontId="3"/>
  </si>
  <si>
    <t>A　ピアノ</t>
    <phoneticPr fontId="3"/>
  </si>
  <si>
    <t>A　現代劇</t>
    <rPh sb="2" eb="4">
      <t>ゲンダイ</t>
    </rPh>
    <rPh sb="4" eb="5">
      <t>ゲキ</t>
    </rPh>
    <phoneticPr fontId="3"/>
  </si>
  <si>
    <t>A　バレエ</t>
    <phoneticPr fontId="3"/>
  </si>
  <si>
    <t>A　落語</t>
    <rPh sb="2" eb="4">
      <t>ラクゴ</t>
    </rPh>
    <phoneticPr fontId="3"/>
  </si>
  <si>
    <t>A　洋画</t>
    <rPh sb="2" eb="4">
      <t>ヨウガ</t>
    </rPh>
    <phoneticPr fontId="3"/>
  </si>
  <si>
    <t>A　歌舞伎</t>
    <rPh sb="2" eb="5">
      <t>カブキ</t>
    </rPh>
    <phoneticPr fontId="3"/>
  </si>
  <si>
    <t>A　俳句</t>
    <rPh sb="2" eb="4">
      <t>ハイク</t>
    </rPh>
    <phoneticPr fontId="3"/>
  </si>
  <si>
    <t>A　囲碁</t>
    <rPh sb="2" eb="4">
      <t>イゴ</t>
    </rPh>
    <phoneticPr fontId="3"/>
  </si>
  <si>
    <t>A　メディアアート</t>
    <phoneticPr fontId="3"/>
  </si>
  <si>
    <t>B　声楽</t>
    <rPh sb="2" eb="4">
      <t>セイガク</t>
    </rPh>
    <phoneticPr fontId="3"/>
  </si>
  <si>
    <t>B　ミュージカル</t>
    <phoneticPr fontId="3"/>
  </si>
  <si>
    <t>B　現代舞踊</t>
    <rPh sb="2" eb="4">
      <t>ゲンダイ</t>
    </rPh>
    <rPh sb="4" eb="6">
      <t>ブヨウ</t>
    </rPh>
    <phoneticPr fontId="3"/>
  </si>
  <si>
    <t>B　講談</t>
    <rPh sb="2" eb="4">
      <t>コウダン</t>
    </rPh>
    <phoneticPr fontId="3"/>
  </si>
  <si>
    <t>B　能楽</t>
    <rPh sb="2" eb="4">
      <t>ノウガク</t>
    </rPh>
    <phoneticPr fontId="3"/>
  </si>
  <si>
    <t>B　朗読</t>
    <rPh sb="2" eb="4">
      <t>ロウドク</t>
    </rPh>
    <phoneticPr fontId="3"/>
  </si>
  <si>
    <t>B　将棋</t>
    <rPh sb="2" eb="4">
      <t>ショウギ</t>
    </rPh>
    <phoneticPr fontId="3"/>
  </si>
  <si>
    <t>B　映画</t>
    <rPh sb="2" eb="4">
      <t>エイガ</t>
    </rPh>
    <phoneticPr fontId="3"/>
  </si>
  <si>
    <t>C　弦楽器</t>
    <rPh sb="2" eb="5">
      <t>ゲンガッキ</t>
    </rPh>
    <phoneticPr fontId="3"/>
  </si>
  <si>
    <t>C　人形劇</t>
    <rPh sb="2" eb="5">
      <t>ニンギョウゲキ</t>
    </rPh>
    <phoneticPr fontId="3"/>
  </si>
  <si>
    <t>C　身体表現</t>
    <rPh sb="2" eb="4">
      <t>シンタイ</t>
    </rPh>
    <rPh sb="4" eb="6">
      <t>ヒョウゲン</t>
    </rPh>
    <phoneticPr fontId="3"/>
  </si>
  <si>
    <t>C　漫才</t>
    <rPh sb="2" eb="4">
      <t>マンザイ</t>
    </rPh>
    <phoneticPr fontId="3"/>
  </si>
  <si>
    <t>C　版画</t>
    <rPh sb="2" eb="4">
      <t>ハンガ</t>
    </rPh>
    <phoneticPr fontId="3"/>
  </si>
  <si>
    <t>C　人形浄瑠璃</t>
    <rPh sb="2" eb="4">
      <t>ニンギョウ</t>
    </rPh>
    <rPh sb="4" eb="7">
      <t>ジョウルリ</t>
    </rPh>
    <phoneticPr fontId="3"/>
  </si>
  <si>
    <t>C　その他</t>
    <rPh sb="4" eb="5">
      <t>タ</t>
    </rPh>
    <phoneticPr fontId="3"/>
  </si>
  <si>
    <t>C　華道</t>
    <rPh sb="2" eb="4">
      <t>カドウ</t>
    </rPh>
    <phoneticPr fontId="3"/>
  </si>
  <si>
    <t>C　アニメーション</t>
    <phoneticPr fontId="3"/>
  </si>
  <si>
    <t>D　パーカッション</t>
    <phoneticPr fontId="3"/>
  </si>
  <si>
    <t>D　その他</t>
    <rPh sb="4" eb="5">
      <t>タ</t>
    </rPh>
    <phoneticPr fontId="3"/>
  </si>
  <si>
    <t>D　浪曲</t>
    <rPh sb="2" eb="4">
      <t>ロウキョク</t>
    </rPh>
    <phoneticPr fontId="3"/>
  </si>
  <si>
    <t>D　彫刻</t>
    <rPh sb="2" eb="4">
      <t>チョウコク</t>
    </rPh>
    <phoneticPr fontId="3"/>
  </si>
  <si>
    <t>D　日本舞踊</t>
    <rPh sb="2" eb="4">
      <t>ニホン</t>
    </rPh>
    <rPh sb="4" eb="6">
      <t>ブヨウ</t>
    </rPh>
    <phoneticPr fontId="3"/>
  </si>
  <si>
    <t>D　茶道</t>
    <rPh sb="2" eb="4">
      <t>サドウ</t>
    </rPh>
    <phoneticPr fontId="3"/>
  </si>
  <si>
    <t>D　マンガ</t>
    <phoneticPr fontId="3"/>
  </si>
  <si>
    <t>E　管楽器</t>
    <rPh sb="2" eb="5">
      <t>カンガッキ</t>
    </rPh>
    <phoneticPr fontId="3"/>
  </si>
  <si>
    <t>E　その他</t>
    <rPh sb="4" eb="5">
      <t>タ</t>
    </rPh>
    <phoneticPr fontId="3"/>
  </si>
  <si>
    <t>E　書</t>
    <rPh sb="2" eb="3">
      <t>ショ</t>
    </rPh>
    <phoneticPr fontId="3"/>
  </si>
  <si>
    <t>E　和太鼓</t>
    <rPh sb="2" eb="3">
      <t>ワ</t>
    </rPh>
    <rPh sb="3" eb="5">
      <t>ダイコ</t>
    </rPh>
    <phoneticPr fontId="3"/>
  </si>
  <si>
    <t>E　和装</t>
    <rPh sb="2" eb="4">
      <t>ワソウ</t>
    </rPh>
    <phoneticPr fontId="3"/>
  </si>
  <si>
    <t>F　その他</t>
    <rPh sb="4" eb="5">
      <t>タ</t>
    </rPh>
    <phoneticPr fontId="3"/>
  </si>
  <si>
    <t>F　写真</t>
    <rPh sb="2" eb="4">
      <t>シャシン</t>
    </rPh>
    <phoneticPr fontId="3"/>
  </si>
  <si>
    <t>F　箏</t>
    <rPh sb="2" eb="3">
      <t>コト</t>
    </rPh>
    <phoneticPr fontId="3"/>
  </si>
  <si>
    <t>F　食文化</t>
    <rPh sb="2" eb="5">
      <t>ショクブンカ</t>
    </rPh>
    <phoneticPr fontId="3"/>
  </si>
  <si>
    <t>G　その他</t>
    <rPh sb="4" eb="5">
      <t>タ</t>
    </rPh>
    <phoneticPr fontId="3"/>
  </si>
  <si>
    <t>G　三味線</t>
    <rPh sb="2" eb="5">
      <t>シャミセン</t>
    </rPh>
    <phoneticPr fontId="3"/>
  </si>
  <si>
    <t>NO</t>
    <phoneticPr fontId="3"/>
  </si>
  <si>
    <t>横浜市</t>
  </si>
  <si>
    <t>熊本市</t>
  </si>
  <si>
    <t>H　その他</t>
    <rPh sb="4" eb="5">
      <t>タ</t>
    </rPh>
    <phoneticPr fontId="3"/>
  </si>
  <si>
    <t>北海道</t>
    <phoneticPr fontId="2"/>
  </si>
  <si>
    <t>その他</t>
    <rPh sb="2" eb="3">
      <t>タ</t>
    </rPh>
    <phoneticPr fontId="2"/>
  </si>
  <si>
    <t>希望する分野専門の講師が他にいないため</t>
    <phoneticPr fontId="2"/>
  </si>
  <si>
    <t>希望する講師が芸術分野以外にも申請校が求める専門スキルを所有しており他の講師での実施が困難（福祉現場での活動経験が豊富等）</t>
    <rPh sb="15" eb="17">
      <t>シンセイ</t>
    </rPh>
    <phoneticPr fontId="2"/>
  </si>
  <si>
    <t>理由</t>
    <rPh sb="0" eb="2">
      <t>リユウ</t>
    </rPh>
    <phoneticPr fontId="2"/>
  </si>
  <si>
    <t>学年単位</t>
    <phoneticPr fontId="16"/>
  </si>
  <si>
    <t>その他</t>
    <phoneticPr fontId="16"/>
  </si>
  <si>
    <t>1年生</t>
    <phoneticPr fontId="16"/>
  </si>
  <si>
    <t>参加単位を記入してください</t>
    <rPh sb="0" eb="2">
      <t>サンカ</t>
    </rPh>
    <rPh sb="2" eb="4">
      <t>タンイ</t>
    </rPh>
    <rPh sb="5" eb="7">
      <t>キニュウ</t>
    </rPh>
    <phoneticPr fontId="16"/>
  </si>
  <si>
    <t>2年生</t>
  </si>
  <si>
    <t>3年生</t>
  </si>
  <si>
    <t>4年生</t>
  </si>
  <si>
    <t>5年生</t>
  </si>
  <si>
    <t>6年生</t>
  </si>
  <si>
    <t>（　　）年生</t>
    <phoneticPr fontId="16"/>
  </si>
  <si>
    <t>円</t>
    <rPh sb="0" eb="1">
      <t>エン</t>
    </rPh>
    <phoneticPr fontId="3"/>
  </si>
  <si>
    <t>講演等諸雑費合計（ｃ）</t>
    <rPh sb="0" eb="3">
      <t>コウエントウ</t>
    </rPh>
    <rPh sb="3" eb="4">
      <t>ショ</t>
    </rPh>
    <rPh sb="4" eb="6">
      <t>ザッピ</t>
    </rPh>
    <rPh sb="6" eb="8">
      <t>ゴウケイ</t>
    </rPh>
    <phoneticPr fontId="3"/>
  </si>
  <si>
    <t>（単位）</t>
    <rPh sb="1" eb="3">
      <t>タンイ</t>
    </rPh>
    <phoneticPr fontId="3"/>
  </si>
  <si>
    <t>数量</t>
    <rPh sb="0" eb="2">
      <t>スウリョウ</t>
    </rPh>
    <phoneticPr fontId="3"/>
  </si>
  <si>
    <t>単価</t>
    <rPh sb="0" eb="2">
      <t>タンカ</t>
    </rPh>
    <phoneticPr fontId="3"/>
  </si>
  <si>
    <t>種別</t>
    <rPh sb="0" eb="2">
      <t>シュベツ</t>
    </rPh>
    <phoneticPr fontId="3"/>
  </si>
  <si>
    <t>講師</t>
    <rPh sb="0" eb="2">
      <t>コウシ</t>
    </rPh>
    <phoneticPr fontId="3"/>
  </si>
  <si>
    <t>都道府県・政令指定都市</t>
    <rPh sb="0" eb="4">
      <t>トドウフケン</t>
    </rPh>
    <rPh sb="5" eb="7">
      <t>セイレイ</t>
    </rPh>
    <rPh sb="7" eb="9">
      <t>シテイ</t>
    </rPh>
    <rPh sb="9" eb="11">
      <t>トシ</t>
    </rPh>
    <phoneticPr fontId="3"/>
  </si>
  <si>
    <t>第１回</t>
    <phoneticPr fontId="3"/>
  </si>
  <si>
    <t>実施日</t>
    <rPh sb="0" eb="3">
      <t>ジッシビ</t>
    </rPh>
    <phoneticPr fontId="3"/>
  </si>
  <si>
    <t>※出発地が現住所と異なる場合は出発地（駅名/バス停名）及びその理由を記入してください</t>
    <rPh sb="1" eb="4">
      <t>シュッパツチ</t>
    </rPh>
    <rPh sb="5" eb="8">
      <t>ゲンジュウショ</t>
    </rPh>
    <rPh sb="9" eb="10">
      <t>コト</t>
    </rPh>
    <rPh sb="12" eb="14">
      <t>バアイ</t>
    </rPh>
    <rPh sb="15" eb="17">
      <t>シュッパツ</t>
    </rPh>
    <rPh sb="17" eb="18">
      <t>チ</t>
    </rPh>
    <rPh sb="19" eb="20">
      <t>エキ</t>
    </rPh>
    <rPh sb="24" eb="25">
      <t>テイ</t>
    </rPh>
    <rPh sb="25" eb="26">
      <t>メイ</t>
    </rPh>
    <rPh sb="27" eb="28">
      <t>オヨ</t>
    </rPh>
    <rPh sb="31" eb="33">
      <t>リユウ</t>
    </rPh>
    <rPh sb="34" eb="36">
      <t>キニュウ</t>
    </rPh>
    <phoneticPr fontId="3"/>
  </si>
  <si>
    <t>(備　考)</t>
    <rPh sb="1" eb="2">
      <t>ビ</t>
    </rPh>
    <rPh sb="3" eb="4">
      <t>コウ</t>
    </rPh>
    <phoneticPr fontId="3"/>
  </si>
  <si>
    <t>d</t>
    <phoneticPr fontId="3"/>
  </si>
  <si>
    <t>c</t>
    <phoneticPr fontId="3"/>
  </si>
  <si>
    <t>b</t>
    <phoneticPr fontId="3"/>
  </si>
  <si>
    <t>a</t>
    <phoneticPr fontId="3"/>
  </si>
  <si>
    <t>合　計</t>
    <rPh sb="0" eb="1">
      <t>ゴウ</t>
    </rPh>
    <rPh sb="2" eb="3">
      <t>ケイ</t>
    </rPh>
    <phoneticPr fontId="3"/>
  </si>
  <si>
    <t>→</t>
    <phoneticPr fontId="3"/>
  </si>
  <si>
    <t>着地</t>
    <rPh sb="0" eb="2">
      <t>チャクチチ</t>
    </rPh>
    <phoneticPr fontId="3"/>
  </si>
  <si>
    <t>発地</t>
    <rPh sb="0" eb="1">
      <t>ハツ</t>
    </rPh>
    <rPh sb="1" eb="2">
      <t>チ</t>
    </rPh>
    <phoneticPr fontId="3"/>
  </si>
  <si>
    <t>宿泊地</t>
    <rPh sb="0" eb="3">
      <t>シュクハクチ</t>
    </rPh>
    <phoneticPr fontId="3"/>
  </si>
  <si>
    <t>宿泊費</t>
    <rPh sb="0" eb="1">
      <t>ヤド</t>
    </rPh>
    <rPh sb="1" eb="2">
      <t>ハク</t>
    </rPh>
    <rPh sb="2" eb="3">
      <t>ヒ</t>
    </rPh>
    <phoneticPr fontId="3"/>
  </si>
  <si>
    <t>日当</t>
    <rPh sb="0" eb="1">
      <t>ヒ</t>
    </rPh>
    <rPh sb="1" eb="2">
      <t>トウ</t>
    </rPh>
    <phoneticPr fontId="3"/>
  </si>
  <si>
    <t>車 賃</t>
    <rPh sb="0" eb="1">
      <t>クルマ</t>
    </rPh>
    <rPh sb="2" eb="3">
      <t>チン</t>
    </rPh>
    <phoneticPr fontId="3"/>
  </si>
  <si>
    <t>交通費
小計</t>
    <rPh sb="0" eb="3">
      <t>コウツウヒ</t>
    </rPh>
    <phoneticPr fontId="3"/>
  </si>
  <si>
    <t>特急
急行料金</t>
    <rPh sb="0" eb="1">
      <t>トク</t>
    </rPh>
    <rPh sb="1" eb="2">
      <t>キュウ</t>
    </rPh>
    <phoneticPr fontId="3"/>
  </si>
  <si>
    <t>運賃
乗車券</t>
    <rPh sb="0" eb="1">
      <t>ウン</t>
    </rPh>
    <rPh sb="1" eb="2">
      <t>チン</t>
    </rPh>
    <phoneticPr fontId="3"/>
  </si>
  <si>
    <t>※距離
(㎞)</t>
    <rPh sb="1" eb="2">
      <t>キョ</t>
    </rPh>
    <rPh sb="2" eb="3">
      <t>リ</t>
    </rPh>
    <phoneticPr fontId="3"/>
  </si>
  <si>
    <t>※交通
機関名</t>
    <rPh sb="1" eb="3">
      <t>コウツウ</t>
    </rPh>
    <rPh sb="4" eb="6">
      <t>キカン</t>
    </rPh>
    <rPh sb="6" eb="7">
      <t>メイ</t>
    </rPh>
    <phoneticPr fontId="3"/>
  </si>
  <si>
    <t>移動区間</t>
    <rPh sb="0" eb="2">
      <t>イドウ</t>
    </rPh>
    <rPh sb="2" eb="4">
      <t>クカン</t>
    </rPh>
    <phoneticPr fontId="3"/>
  </si>
  <si>
    <t>曜日</t>
    <rPh sb="0" eb="1">
      <t>ヒカリ</t>
    </rPh>
    <rPh sb="1" eb="2">
      <t>ニチ</t>
    </rPh>
    <phoneticPr fontId="3"/>
  </si>
  <si>
    <t>日付</t>
    <rPh sb="0" eb="1">
      <t>ヒ</t>
    </rPh>
    <rPh sb="1" eb="2">
      <t>ヅケ</t>
    </rPh>
    <phoneticPr fontId="3"/>
  </si>
  <si>
    <t>③旅費</t>
    <rPh sb="1" eb="3">
      <t>リョヒ</t>
    </rPh>
    <phoneticPr fontId="3"/>
  </si>
  <si>
    <t>最寄駅/バス停</t>
    <rPh sb="0" eb="2">
      <t>モヨリ</t>
    </rPh>
    <rPh sb="2" eb="3">
      <t>エキ</t>
    </rPh>
    <rPh sb="6" eb="7">
      <t>テイ</t>
    </rPh>
    <phoneticPr fontId="3"/>
  </si>
  <si>
    <t>芸名</t>
    <rPh sb="0" eb="2">
      <t>ゲイメイ</t>
    </rPh>
    <phoneticPr fontId="3"/>
  </si>
  <si>
    <t>本名</t>
    <rPh sb="0" eb="2">
      <t>ホンミョウ</t>
    </rPh>
    <phoneticPr fontId="3"/>
  </si>
  <si>
    <t>現在</t>
    <rPh sb="0" eb="2">
      <t>ゲンザイ</t>
    </rPh>
    <phoneticPr fontId="3"/>
  </si>
  <si>
    <t>②被派遣者</t>
    <rPh sb="1" eb="2">
      <t>ヒ</t>
    </rPh>
    <rPh sb="2" eb="4">
      <t>ハケン</t>
    </rPh>
    <rPh sb="4" eb="5">
      <t>シャ</t>
    </rPh>
    <phoneticPr fontId="3"/>
  </si>
  <si>
    <t>学校名</t>
    <rPh sb="0" eb="2">
      <t>ガッコウ</t>
    </rPh>
    <rPh sb="2" eb="3">
      <t>メイ</t>
    </rPh>
    <phoneticPr fontId="3"/>
  </si>
  <si>
    <t>①派遣先</t>
    <rPh sb="1" eb="3">
      <t>ハケン</t>
    </rPh>
    <rPh sb="3" eb="4">
      <t>サキ</t>
    </rPh>
    <phoneticPr fontId="3"/>
  </si>
  <si>
    <t>第1回</t>
    <rPh sb="0" eb="1">
      <t>ダイ</t>
    </rPh>
    <rPh sb="2" eb="3">
      <t>カイ</t>
    </rPh>
    <phoneticPr fontId="3"/>
  </si>
  <si>
    <t>項目または業者名</t>
    <rPh sb="0" eb="2">
      <t>コウモク</t>
    </rPh>
    <rPh sb="5" eb="7">
      <t>ギョウシャ</t>
    </rPh>
    <rPh sb="7" eb="8">
      <t>メイ</t>
    </rPh>
    <phoneticPr fontId="3"/>
  </si>
  <si>
    <t>教科の位置付け</t>
    <rPh sb="0" eb="2">
      <t>キョウカ</t>
    </rPh>
    <rPh sb="3" eb="6">
      <t>イチヅ</t>
    </rPh>
    <phoneticPr fontId="2"/>
  </si>
  <si>
    <t>特別活動</t>
    <phoneticPr fontId="2"/>
  </si>
  <si>
    <t>教科</t>
    <phoneticPr fontId="2"/>
  </si>
  <si>
    <t>その他</t>
  </si>
  <si>
    <t>特別活動名</t>
    <rPh sb="0" eb="2">
      <t>トクベツ</t>
    </rPh>
    <rPh sb="2" eb="4">
      <t>カツドウ</t>
    </rPh>
    <rPh sb="4" eb="5">
      <t>メイ</t>
    </rPh>
    <phoneticPr fontId="2"/>
  </si>
  <si>
    <t>教科名</t>
    <rPh sb="0" eb="2">
      <t>キョウカ</t>
    </rPh>
    <rPh sb="2" eb="3">
      <t>メイ</t>
    </rPh>
    <phoneticPr fontId="2"/>
  </si>
  <si>
    <t>その他位置付け</t>
    <rPh sb="2" eb="3">
      <t>タ</t>
    </rPh>
    <rPh sb="3" eb="6">
      <t>イチヅ</t>
    </rPh>
    <phoneticPr fontId="2"/>
  </si>
  <si>
    <t>内訳</t>
    <rPh sb="0" eb="2">
      <t>ウチワケ</t>
    </rPh>
    <phoneticPr fontId="2"/>
  </si>
  <si>
    <t>学年単位</t>
  </si>
  <si>
    <t>学級単位</t>
  </si>
  <si>
    <t>全校児童/生徒</t>
    <phoneticPr fontId="2"/>
  </si>
  <si>
    <t>実施校の教室・体育館</t>
    <rPh sb="0" eb="2">
      <t>ジッシ</t>
    </rPh>
    <rPh sb="2" eb="3">
      <t>コウ</t>
    </rPh>
    <rPh sb="4" eb="6">
      <t>キョウシツ</t>
    </rPh>
    <rPh sb="7" eb="10">
      <t>タイイクカン</t>
    </rPh>
    <phoneticPr fontId="2"/>
  </si>
  <si>
    <t>合同開催校の教室・体育館</t>
    <rPh sb="0" eb="4">
      <t>ゴウドウカイサイ</t>
    </rPh>
    <rPh sb="4" eb="5">
      <t>コウ</t>
    </rPh>
    <rPh sb="6" eb="8">
      <t>キョウシツ</t>
    </rPh>
    <rPh sb="9" eb="12">
      <t>タイイクカン</t>
    </rPh>
    <phoneticPr fontId="2"/>
  </si>
  <si>
    <t>文化施設等</t>
    <rPh sb="0" eb="2">
      <t>ブンカ</t>
    </rPh>
    <rPh sb="2" eb="4">
      <t>シセツ</t>
    </rPh>
    <rPh sb="4" eb="5">
      <t>トウ</t>
    </rPh>
    <phoneticPr fontId="2"/>
  </si>
  <si>
    <t>会場</t>
    <rPh sb="0" eb="2">
      <t>カイジョウ</t>
    </rPh>
    <phoneticPr fontId="2"/>
  </si>
  <si>
    <t>1-1</t>
    <phoneticPr fontId="2"/>
  </si>
  <si>
    <t>1-2</t>
  </si>
  <si>
    <t>1-3</t>
  </si>
  <si>
    <t>1-4</t>
  </si>
  <si>
    <t>1-5</t>
  </si>
  <si>
    <t>1-6</t>
  </si>
  <si>
    <t>1-7</t>
  </si>
  <si>
    <t>1-8</t>
  </si>
  <si>
    <t>2-1</t>
    <phoneticPr fontId="2"/>
  </si>
  <si>
    <t>2-2</t>
  </si>
  <si>
    <t>2-3</t>
  </si>
  <si>
    <t>2-4</t>
  </si>
  <si>
    <t>2-5</t>
  </si>
  <si>
    <t>2-6</t>
  </si>
  <si>
    <t>3-1</t>
    <phoneticPr fontId="2"/>
  </si>
  <si>
    <t>3-2</t>
  </si>
  <si>
    <t>3-3</t>
  </si>
  <si>
    <t>3-4</t>
  </si>
  <si>
    <t>3-5</t>
  </si>
  <si>
    <t>2-7</t>
  </si>
  <si>
    <t>2-8</t>
  </si>
  <si>
    <t>3-6</t>
  </si>
  <si>
    <t>3-7</t>
  </si>
  <si>
    <t>3-8</t>
  </si>
  <si>
    <t>航空機</t>
    <phoneticPr fontId="2"/>
  </si>
  <si>
    <t>その他</t>
    <phoneticPr fontId="2"/>
  </si>
  <si>
    <t>JR特急あり</t>
    <phoneticPr fontId="2"/>
  </si>
  <si>
    <t>JR特急なし</t>
    <phoneticPr fontId="2"/>
  </si>
  <si>
    <t>私鉄特急あり</t>
    <phoneticPr fontId="2"/>
  </si>
  <si>
    <t>私鉄特急なし</t>
    <phoneticPr fontId="2"/>
  </si>
  <si>
    <t>船</t>
    <phoneticPr fontId="2"/>
  </si>
  <si>
    <t>路線バス</t>
  </si>
  <si>
    <t>自家用車</t>
  </si>
  <si>
    <t>自家用車(同乗)</t>
  </si>
  <si>
    <t>運搬車(同乗)</t>
  </si>
  <si>
    <t>徒歩</t>
  </si>
  <si>
    <t>円</t>
    <rPh sb="0" eb="1">
      <t>エン</t>
    </rPh>
    <phoneticPr fontId="2"/>
  </si>
  <si>
    <t>申請校に音楽専科・美術専科の教員がいないため</t>
    <rPh sb="0" eb="2">
      <t>シンセイ</t>
    </rPh>
    <rPh sb="2" eb="3">
      <t>コウ</t>
    </rPh>
    <rPh sb="4" eb="8">
      <t>オンガクセンカ</t>
    </rPh>
    <rPh sb="9" eb="13">
      <t>ビジュツセンカ</t>
    </rPh>
    <phoneticPr fontId="2"/>
  </si>
  <si>
    <t>音楽</t>
  </si>
  <si>
    <t>国語</t>
  </si>
  <si>
    <t>社会</t>
  </si>
  <si>
    <t>生活</t>
  </si>
  <si>
    <t>図画工作</t>
  </si>
  <si>
    <t>家庭・技術</t>
    <rPh sb="3" eb="5">
      <t>ギジュツ</t>
    </rPh>
    <phoneticPr fontId="13"/>
  </si>
  <si>
    <t>外国語</t>
    <rPh sb="0" eb="3">
      <t>ガイコクゴ</t>
    </rPh>
    <phoneticPr fontId="13"/>
  </si>
  <si>
    <t>道徳</t>
    <rPh sb="0" eb="2">
      <t>ドウトク</t>
    </rPh>
    <phoneticPr fontId="2"/>
  </si>
  <si>
    <t>総合的な学習の時間</t>
    <rPh sb="7" eb="9">
      <t>ジカン</t>
    </rPh>
    <phoneticPr fontId="2"/>
  </si>
  <si>
    <t>　</t>
    <phoneticPr fontId="2"/>
  </si>
  <si>
    <t>美術</t>
    <rPh sb="0" eb="2">
      <t>ビジュツ</t>
    </rPh>
    <phoneticPr fontId="2"/>
  </si>
  <si>
    <t>【決算総括表】</t>
    <rPh sb="1" eb="3">
      <t>ケッサン</t>
    </rPh>
    <rPh sb="3" eb="5">
      <t>ソウカツ</t>
    </rPh>
    <rPh sb="5" eb="6">
      <t>ヒョウ</t>
    </rPh>
    <phoneticPr fontId="3"/>
  </si>
  <si>
    <t>区分</t>
    <rPh sb="0" eb="2">
      <t>クブン</t>
    </rPh>
    <phoneticPr fontId="3"/>
  </si>
  <si>
    <t>①</t>
    <phoneticPr fontId="3"/>
  </si>
  <si>
    <t>謝金</t>
    <rPh sb="0" eb="2">
      <t>シャキン</t>
    </rPh>
    <phoneticPr fontId="3"/>
  </si>
  <si>
    <t>②</t>
    <phoneticPr fontId="3"/>
  </si>
  <si>
    <t>旅費</t>
    <rPh sb="0" eb="2">
      <t>リョヒ</t>
    </rPh>
    <phoneticPr fontId="3"/>
  </si>
  <si>
    <t>③</t>
    <phoneticPr fontId="3"/>
  </si>
  <si>
    <t>講演等諸雑費</t>
    <rPh sb="0" eb="3">
      <t>コウエントウ</t>
    </rPh>
    <rPh sb="3" eb="4">
      <t>ショ</t>
    </rPh>
    <rPh sb="4" eb="6">
      <t>ザッピ</t>
    </rPh>
    <phoneticPr fontId="3"/>
  </si>
  <si>
    <t>【①謝金】</t>
    <rPh sb="2" eb="4">
      <t>シャキン</t>
    </rPh>
    <phoneticPr fontId="16"/>
  </si>
  <si>
    <t>発注年月日</t>
    <rPh sb="0" eb="2">
      <t>ハッチュウ</t>
    </rPh>
    <rPh sb="2" eb="5">
      <t>ネンガッピ</t>
    </rPh>
    <phoneticPr fontId="3"/>
  </si>
  <si>
    <t>引取年月日</t>
    <rPh sb="0" eb="1">
      <t>ヒ</t>
    </rPh>
    <rPh sb="1" eb="2">
      <t>ト</t>
    </rPh>
    <rPh sb="2" eb="5">
      <t>ネンガッピ</t>
    </rPh>
    <phoneticPr fontId="3"/>
  </si>
  <si>
    <t>【②旅費】</t>
    <rPh sb="2" eb="4">
      <t>リョヒ</t>
    </rPh>
    <phoneticPr fontId="3"/>
  </si>
  <si>
    <t>旅費支払額</t>
    <rPh sb="0" eb="2">
      <t>リョヒ</t>
    </rPh>
    <rPh sb="2" eb="4">
      <t>シハライ</t>
    </rPh>
    <rPh sb="4" eb="5">
      <t>ガク</t>
    </rPh>
    <phoneticPr fontId="3"/>
  </si>
  <si>
    <t>補助者</t>
    <rPh sb="0" eb="3">
      <t>ホジョシャ</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</si>
  <si>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</si>
  <si>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</si>
  <si>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</si>
  <si>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</si>
  <si>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</si>
  <si>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</si>
  <si>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</si>
  <si>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</si>
  <si>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旅費合計（ｂ）</t>
    <rPh sb="0" eb="2">
      <t>リョヒ</t>
    </rPh>
    <rPh sb="2" eb="4">
      <t>ゴウケイ</t>
    </rPh>
    <phoneticPr fontId="3"/>
  </si>
  <si>
    <t>-</t>
  </si>
  <si>
    <t>体育／保健体育</t>
    <rPh sb="3" eb="7">
      <t>ホケンタイイク</t>
    </rPh>
    <phoneticPr fontId="13"/>
  </si>
  <si>
    <t>理科</t>
    <phoneticPr fontId="2"/>
  </si>
  <si>
    <t>算数／数学</t>
    <rPh sb="3" eb="5">
      <t>スウガク</t>
    </rPh>
    <phoneticPr fontId="13"/>
  </si>
  <si>
    <t>特別活動名</t>
  </si>
  <si>
    <t>特別活動名を入力してください</t>
    <rPh sb="0" eb="5">
      <t>トクベツカツドウメイ</t>
    </rPh>
    <rPh sb="6" eb="8">
      <t>ニュウリョク</t>
    </rPh>
    <phoneticPr fontId="2"/>
  </si>
  <si>
    <t>その他位置付けの内容を入力してください</t>
    <rPh sb="2" eb="3">
      <t>タ</t>
    </rPh>
    <rPh sb="3" eb="6">
      <t>イチヅ</t>
    </rPh>
    <rPh sb="8" eb="10">
      <t>ナイヨウ</t>
    </rPh>
    <rPh sb="11" eb="13">
      <t>ニュウリョク</t>
    </rPh>
    <phoneticPr fontId="2"/>
  </si>
  <si>
    <t>様式2　補助者リスト</t>
    <rPh sb="0" eb="2">
      <t>ヨウシキ</t>
    </rPh>
    <rPh sb="4" eb="7">
      <t>ホジョシャ</t>
    </rPh>
    <phoneticPr fontId="2"/>
  </si>
  <si>
    <t>様式9　補助者リスト</t>
    <rPh sb="0" eb="2">
      <t>ヨウシキ</t>
    </rPh>
    <phoneticPr fontId="2"/>
  </si>
  <si>
    <t>具体的な学級（1年1組　等）を記入してください</t>
    <rPh sb="0" eb="3">
      <t>グタイテキ</t>
    </rPh>
    <rPh sb="4" eb="6">
      <t>ガッキュウ</t>
    </rPh>
    <rPh sb="8" eb="9">
      <t>ネン</t>
    </rPh>
    <rPh sb="10" eb="11">
      <t>クミ</t>
    </rPh>
    <rPh sb="12" eb="13">
      <t>ナド</t>
    </rPh>
    <rPh sb="15" eb="17">
      <t>キニュウ</t>
    </rPh>
    <phoneticPr fontId="2"/>
  </si>
  <si>
    <t>【参考】領収書貼付シート</t>
    <rPh sb="1" eb="3">
      <t>サンコウ</t>
    </rPh>
    <phoneticPr fontId="3"/>
  </si>
  <si>
    <t>利用日</t>
    <rPh sb="0" eb="2">
      <t>リヨウ</t>
    </rPh>
    <rPh sb="2" eb="3">
      <t>ビ</t>
    </rPh>
    <phoneticPr fontId="16"/>
  </si>
  <si>
    <t>月</t>
    <rPh sb="0" eb="1">
      <t>ガツ</t>
    </rPh>
    <phoneticPr fontId="16"/>
  </si>
  <si>
    <t>日</t>
    <rPh sb="0" eb="1">
      <t>ニチ</t>
    </rPh>
    <phoneticPr fontId="16"/>
  </si>
  <si>
    <t>※</t>
    <phoneticPr fontId="16"/>
  </si>
  <si>
    <t>黄色のセルに記入し、印刷の上、</t>
    <rPh sb="0" eb="2">
      <t>キイロ</t>
    </rPh>
    <rPh sb="6" eb="8">
      <t>キニュウ</t>
    </rPh>
    <rPh sb="10" eb="12">
      <t>インサツ</t>
    </rPh>
    <rPh sb="13" eb="14">
      <t>ウエ</t>
    </rPh>
    <phoneticPr fontId="16"/>
  </si>
  <si>
    <t>領収書原本を貼付してください</t>
    <rPh sb="2" eb="3">
      <t>ショ</t>
    </rPh>
    <phoneticPr fontId="2"/>
  </si>
  <si>
    <r>
      <t>利用者氏名</t>
    </r>
    <r>
      <rPr>
        <b/>
        <sz val="10"/>
        <rFont val="ＭＳ Ｐゴシック"/>
        <family val="3"/>
        <charset val="128"/>
        <scheme val="minor"/>
      </rPr>
      <t>※本名</t>
    </r>
    <rPh sb="0" eb="3">
      <t>リヨウシャ</t>
    </rPh>
    <rPh sb="3" eb="5">
      <t>シメイ</t>
    </rPh>
    <rPh sb="6" eb="8">
      <t>ホンミョウ</t>
    </rPh>
    <phoneticPr fontId="16"/>
  </si>
  <si>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16"/>
  </si>
  <si>
    <t>※領収書内訳金額利用区間、金額の内訳等を明記してください</t>
    <rPh sb="1" eb="4">
      <t>リョウシュウショ</t>
    </rPh>
    <rPh sb="4" eb="6">
      <t>ウチワケ</t>
    </rPh>
    <rPh sb="6" eb="8">
      <t>キンガク</t>
    </rPh>
    <phoneticPr fontId="16"/>
  </si>
  <si>
    <t>A4 サイズに満たない場合、本紙をご活用ください</t>
    <rPh sb="7" eb="8">
      <t>ミ</t>
    </rPh>
    <rPh sb="11" eb="13">
      <t>バアイ</t>
    </rPh>
    <rPh sb="14" eb="16">
      <t>ホンシ</t>
    </rPh>
    <rPh sb="18" eb="20">
      <t>カツヨウ</t>
    </rPh>
    <phoneticPr fontId="16"/>
  </si>
  <si>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16"/>
  </si>
  <si>
    <t>備考／（予算額及び行程変更した場合）変更理由</t>
    <rPh sb="0" eb="2">
      <t>ビコウ</t>
    </rPh>
    <rPh sb="4" eb="6">
      <t>ヨサン</t>
    </rPh>
    <rPh sb="6" eb="7">
      <t>ガク</t>
    </rPh>
    <rPh sb="7" eb="8">
      <t>オヨ</t>
    </rPh>
    <rPh sb="9" eb="13">
      <t>コウテイヘンコウ</t>
    </rPh>
    <rPh sb="15" eb="17">
      <t>バアイ</t>
    </rPh>
    <rPh sb="18" eb="20">
      <t>ヘンコウ</t>
    </rPh>
    <rPh sb="20" eb="22">
      <t>リユウ</t>
    </rPh>
    <phoneticPr fontId="16"/>
  </si>
  <si>
    <t>※Bank ID（取引先ID）について、各従事者に確認の上、「4桁-1桁」の数字を記入してください</t>
    <rPh sb="20" eb="24">
      <t>カクジュウジシャ</t>
    </rPh>
    <rPh sb="25" eb="27">
      <t>カクニン</t>
    </rPh>
    <rPh sb="28" eb="29">
      <t>ウエ</t>
    </rPh>
    <rPh sb="32" eb="33">
      <t>ケタ</t>
    </rPh>
    <rPh sb="35" eb="36">
      <t>ケタ</t>
    </rPh>
    <rPh sb="38" eb="40">
      <t>スウジ</t>
    </rPh>
    <rPh sb="41" eb="43">
      <t>キニュウ</t>
    </rPh>
    <phoneticPr fontId="2"/>
  </si>
  <si>
    <t>□□□□</t>
    <phoneticPr fontId="2"/>
  </si>
  <si>
    <t>芸術　花子</t>
    <rPh sb="0" eb="2">
      <t>ゲイジュツ</t>
    </rPh>
    <rPh sb="3" eb="5">
      <t>ハナコ</t>
    </rPh>
    <phoneticPr fontId="2"/>
  </si>
  <si>
    <t>決定通知記載日</t>
  </si>
  <si>
    <t>運搬費</t>
    <rPh sb="0" eb="3">
      <t>ウンパンヒ</t>
    </rPh>
    <phoneticPr fontId="2"/>
  </si>
  <si>
    <t>○</t>
    <phoneticPr fontId="2"/>
  </si>
  <si>
    <t>著作権使用料</t>
  </si>
  <si>
    <t>レンタル費</t>
  </si>
  <si>
    <t>回</t>
    <rPh sb="0" eb="1">
      <t>カイ</t>
    </rPh>
    <phoneticPr fontId="2"/>
  </si>
  <si>
    <t>式</t>
    <rPh sb="0" eb="1">
      <t>シキ</t>
    </rPh>
    <phoneticPr fontId="2"/>
  </si>
  <si>
    <t>○○駅</t>
    <rPh sb="2" eb="3">
      <t>エキ</t>
    </rPh>
    <phoneticPr fontId="2"/>
  </si>
  <si>
    <t>げいじゅつ　はなこ</t>
    <phoneticPr fontId="2"/>
  </si>
  <si>
    <t>文化　花子</t>
    <rPh sb="0" eb="2">
      <t>ブンカ</t>
    </rPh>
    <rPh sb="3" eb="5">
      <t>ハナコ</t>
    </rPh>
    <phoneticPr fontId="2"/>
  </si>
  <si>
    <t>ぶんか　はなこ　</t>
    <phoneticPr fontId="2"/>
  </si>
  <si>
    <t>→</t>
  </si>
  <si>
    <t>JR特急なし</t>
  </si>
  <si>
    <t/>
  </si>
  <si>
    <t>△△駅</t>
    <rPh sb="2" eb="3">
      <t>エキ</t>
    </rPh>
    <phoneticPr fontId="2"/>
  </si>
  <si>
    <t>△△駅バス停</t>
    <rPh sb="2" eb="3">
      <t>エキ</t>
    </rPh>
    <rPh sb="5" eb="6">
      <t>テイ</t>
    </rPh>
    <phoneticPr fontId="2"/>
  </si>
  <si>
    <t>××バス停</t>
    <rPh sb="4" eb="5">
      <t>テイ</t>
    </rPh>
    <phoneticPr fontId="2"/>
  </si>
  <si>
    <t>謝金合計</t>
    <rPh sb="0" eb="4">
      <t>シャキンゴウケイ</t>
    </rPh>
    <phoneticPr fontId="3"/>
  </si>
  <si>
    <t>引取年月日</t>
    <rPh sb="0" eb="5">
      <t>ヒキトリネンガッピ</t>
    </rPh>
    <phoneticPr fontId="3"/>
  </si>
  <si>
    <t>日計数</t>
    <rPh sb="0" eb="2">
      <t>ニッケイ</t>
    </rPh>
    <rPh sb="2" eb="3">
      <t>スウ</t>
    </rPh>
    <phoneticPr fontId="2"/>
  </si>
  <si>
    <t>小計</t>
    <rPh sb="0" eb="2">
      <t>ショウケイ</t>
    </rPh>
    <phoneticPr fontId="2"/>
  </si>
  <si>
    <t>講師</t>
    <rPh sb="0" eb="2">
      <t>コウシ</t>
    </rPh>
    <phoneticPr fontId="2"/>
  </si>
  <si>
    <t>補
助
者</t>
    <rPh sb="0" eb="1">
      <t>ホ</t>
    </rPh>
    <rPh sb="2" eb="3">
      <t>タスケ</t>
    </rPh>
    <rPh sb="4" eb="5">
      <t>シャ</t>
    </rPh>
    <phoneticPr fontId="2"/>
  </si>
  <si>
    <t>Bank ID
（取引先ID）</t>
    <rPh sb="9" eb="11">
      <t>トリヒキ</t>
    </rPh>
    <rPh sb="11" eb="12">
      <t>サキ</t>
    </rPh>
    <phoneticPr fontId="3"/>
  </si>
  <si>
    <t>氏名</t>
    <rPh sb="0" eb="2">
      <t>シメイ</t>
    </rPh>
    <phoneticPr fontId="2"/>
  </si>
  <si>
    <t>演奏
時間計</t>
    <rPh sb="0" eb="2">
      <t>エンソウ</t>
    </rPh>
    <rPh sb="3" eb="6">
      <t>ジカンケイ</t>
    </rPh>
    <phoneticPr fontId="2"/>
  </si>
  <si>
    <t>実技
時間計</t>
    <rPh sb="0" eb="2">
      <t>ジツギ</t>
    </rPh>
    <rPh sb="3" eb="6">
      <t>ジカンケイ</t>
    </rPh>
    <phoneticPr fontId="2"/>
  </si>
  <si>
    <t>単労
時間計</t>
    <rPh sb="0" eb="2">
      <t>タンロウ</t>
    </rPh>
    <rPh sb="3" eb="6">
      <t>ジカンケイ</t>
    </rPh>
    <phoneticPr fontId="2"/>
  </si>
  <si>
    <t>氏名　※本名</t>
    <rPh sb="0" eb="2">
      <t>シメイ</t>
    </rPh>
    <rPh sb="4" eb="6">
      <t>ホンミョウ</t>
    </rPh>
    <phoneticPr fontId="2"/>
  </si>
  <si>
    <t>謝金合計（ａ）</t>
    <rPh sb="0" eb="4">
      <t>シャキンゴウケイ</t>
    </rPh>
    <phoneticPr fontId="2"/>
  </si>
  <si>
    <t>（ｂ）</t>
    <phoneticPr fontId="2"/>
  </si>
  <si>
    <t>（ｃ）</t>
    <phoneticPr fontId="2"/>
  </si>
  <si>
    <t>受付ＩＤ</t>
    <phoneticPr fontId="3"/>
  </si>
  <si>
    <t>実施校名</t>
    <phoneticPr fontId="3"/>
  </si>
  <si>
    <t>種別</t>
    <rPh sb="0" eb="2">
      <t>シュベツ</t>
    </rPh>
    <phoneticPr fontId="2"/>
  </si>
  <si>
    <t>（a）</t>
    <phoneticPr fontId="2"/>
  </si>
  <si>
    <t>発注
年月日</t>
    <rPh sb="0" eb="2">
      <t>ハッチュウ</t>
    </rPh>
    <rPh sb="3" eb="6">
      <t>ネンガッピ</t>
    </rPh>
    <phoneticPr fontId="3"/>
  </si>
  <si>
    <t>芸術　花子</t>
    <phoneticPr fontId="2"/>
  </si>
  <si>
    <t>次代　太郎</t>
    <phoneticPr fontId="2"/>
  </si>
  <si>
    <t>音楽　花子</t>
    <phoneticPr fontId="2"/>
  </si>
  <si>
    <t>演奏　太郎</t>
    <phoneticPr fontId="2"/>
  </si>
  <si>
    <t>○○運搬株式会社</t>
    <phoneticPr fontId="2"/>
  </si>
  <si>
    <t>一般社団法人　○○協会</t>
    <phoneticPr fontId="2"/>
  </si>
  <si>
    <t>有限会社　○○楽器</t>
    <phoneticPr fontId="2"/>
  </si>
  <si>
    <t>種別</t>
    <phoneticPr fontId="2"/>
  </si>
  <si>
    <t>令和５年度　芸術家の派遣事業　全校実施状況一覧</t>
    <rPh sb="0" eb="2">
      <t>レイワ</t>
    </rPh>
    <rPh sb="15" eb="23">
      <t>ゼンコウジッシジョウキョウイチラン</t>
    </rPh>
    <phoneticPr fontId="16"/>
  </si>
  <si>
    <r>
      <rPr>
        <b/>
        <sz val="9"/>
        <rFont val="メイリオ"/>
        <family val="3"/>
        <charset val="128"/>
      </rPr>
      <t xml:space="preserve">■学校名を変更した場合
</t>
    </r>
    <r>
      <rPr>
        <sz val="9"/>
        <rFont val="メイリオ"/>
        <family val="3"/>
        <charset val="128"/>
      </rPr>
      <t>・学校名を変更後の校名に打ち変える。
・「実施前問い合わせ～」欄に入力
・変更後、セルの色を黄色にする。</t>
    </r>
    <rPh sb="1" eb="4">
      <t>ガッコウメイ</t>
    </rPh>
    <rPh sb="5" eb="7">
      <t>ヘンコウ</t>
    </rPh>
    <rPh sb="9" eb="11">
      <t>バアイ</t>
    </rPh>
    <rPh sb="13" eb="15">
      <t>ガッコウ</t>
    </rPh>
    <rPh sb="15" eb="16">
      <t>メイ</t>
    </rPh>
    <rPh sb="17" eb="19">
      <t>ヘンコウ</t>
    </rPh>
    <rPh sb="19" eb="20">
      <t>ゴ</t>
    </rPh>
    <rPh sb="21" eb="23">
      <t>コウメイ</t>
    </rPh>
    <rPh sb="24" eb="25">
      <t>ウ</t>
    </rPh>
    <rPh sb="26" eb="27">
      <t>カ</t>
    </rPh>
    <rPh sb="43" eb="44">
      <t>ラン</t>
    </rPh>
    <rPh sb="45" eb="47">
      <t>ニュウリョク</t>
    </rPh>
    <rPh sb="49" eb="51">
      <t>ヘンコウ</t>
    </rPh>
    <rPh sb="51" eb="52">
      <t>ゴ</t>
    </rPh>
    <rPh sb="56" eb="57">
      <t>イロ</t>
    </rPh>
    <rPh sb="58" eb="60">
      <t>キイロ</t>
    </rPh>
    <phoneticPr fontId="16"/>
  </si>
  <si>
    <t>実施校ID</t>
    <rPh sb="0" eb="3">
      <t>ジッシコウ</t>
    </rPh>
    <phoneticPr fontId="3"/>
  </si>
  <si>
    <t>受付No.</t>
    <rPh sb="0" eb="2">
      <t>ウケツケ</t>
    </rPh>
    <phoneticPr fontId="3"/>
  </si>
  <si>
    <t>県No.</t>
    <rPh sb="0" eb="1">
      <t>ケン</t>
    </rPh>
    <phoneticPr fontId="16"/>
  </si>
  <si>
    <t>都道府県名</t>
    <rPh sb="0" eb="4">
      <t>トドウフケン</t>
    </rPh>
    <rPh sb="4" eb="5">
      <t>メイ</t>
    </rPh>
    <phoneticPr fontId="16"/>
  </si>
  <si>
    <t>学校名</t>
    <rPh sb="0" eb="3">
      <t>ガッコウメイ</t>
    </rPh>
    <phoneticPr fontId="3"/>
  </si>
  <si>
    <r>
      <t xml:space="preserve">講師氏名
</t>
    </r>
    <r>
      <rPr>
        <b/>
        <sz val="8"/>
        <rFont val="メイリオ"/>
        <family val="3"/>
        <charset val="128"/>
      </rPr>
      <t>※本名</t>
    </r>
    <rPh sb="2" eb="4">
      <t>シメイ</t>
    </rPh>
    <rPh sb="6" eb="8">
      <t>ホンミョウ</t>
    </rPh>
    <phoneticPr fontId="3"/>
  </si>
  <si>
    <t>回数</t>
    <rPh sb="0" eb="2">
      <t>カイスウ</t>
    </rPh>
    <phoneticPr fontId="16"/>
  </si>
  <si>
    <t>実施日１回目</t>
    <rPh sb="0" eb="3">
      <t>ジッシビ</t>
    </rPh>
    <rPh sb="4" eb="6">
      <t>カイメ</t>
    </rPh>
    <phoneticPr fontId="16"/>
  </si>
  <si>
    <t>実施日２回目</t>
    <rPh sb="0" eb="3">
      <t>ジッシビ</t>
    </rPh>
    <rPh sb="4" eb="6">
      <t>カイメ</t>
    </rPh>
    <phoneticPr fontId="16"/>
  </si>
  <si>
    <t>実施日３回目</t>
    <rPh sb="0" eb="3">
      <t>ジッシビ</t>
    </rPh>
    <rPh sb="4" eb="6">
      <t>カイメ</t>
    </rPh>
    <phoneticPr fontId="16"/>
  </si>
  <si>
    <t>実施分野
大項目</t>
    <rPh sb="5" eb="8">
      <t>ダイコウモク</t>
    </rPh>
    <phoneticPr fontId="2"/>
  </si>
  <si>
    <t>実施分野
中項目</t>
    <rPh sb="5" eb="6">
      <t>チュウ</t>
    </rPh>
    <rPh sb="6" eb="8">
      <t>コウモク</t>
    </rPh>
    <phoneticPr fontId="2"/>
  </si>
  <si>
    <t>補助者人数
1回目</t>
    <rPh sb="0" eb="3">
      <t>ホジョシャ</t>
    </rPh>
    <rPh sb="3" eb="5">
      <t>ニンズウ</t>
    </rPh>
    <rPh sb="7" eb="9">
      <t>カイメ</t>
    </rPh>
    <phoneticPr fontId="3"/>
  </si>
  <si>
    <t>補助者人数
2回目</t>
    <phoneticPr fontId="2"/>
  </si>
  <si>
    <t>補助者人数
3回目</t>
    <phoneticPr fontId="2"/>
  </si>
  <si>
    <t>補助者人数
合計</t>
    <rPh sb="6" eb="8">
      <t>ゴウケイ</t>
    </rPh>
    <phoneticPr fontId="2"/>
  </si>
  <si>
    <t>謝金</t>
    <phoneticPr fontId="3"/>
  </si>
  <si>
    <t>旅費</t>
    <phoneticPr fontId="3"/>
  </si>
  <si>
    <t>合計</t>
    <rPh sb="0" eb="1">
      <t>ゴウ</t>
    </rPh>
    <rPh sb="1" eb="2">
      <t>ケイ</t>
    </rPh>
    <phoneticPr fontId="3"/>
  </si>
  <si>
    <t>備考（内定時）</t>
    <rPh sb="0" eb="2">
      <t>ビコウ</t>
    </rPh>
    <rPh sb="3" eb="6">
      <t>ナイテイジ</t>
    </rPh>
    <phoneticPr fontId="3"/>
  </si>
  <si>
    <t>h0001</t>
    <phoneticPr fontId="2"/>
  </si>
  <si>
    <t>01</t>
  </si>
  <si>
    <t>北海道</t>
  </si>
  <si>
    <t>ホール佳恵</t>
  </si>
  <si>
    <t>G　オーケストラ等</t>
  </si>
  <si>
    <t>旅費：実施報告時には規定額内（500,000円）に収めること。</t>
    <rPh sb="0" eb="2">
      <t>リョヒ</t>
    </rPh>
    <rPh sb="3" eb="7">
      <t>ジッシホウコク</t>
    </rPh>
    <rPh sb="7" eb="8">
      <t>ジ</t>
    </rPh>
    <rPh sb="10" eb="12">
      <t>キテイ</t>
    </rPh>
    <rPh sb="12" eb="13">
      <t>ガク</t>
    </rPh>
    <rPh sb="13" eb="14">
      <t>ナイ</t>
    </rPh>
    <rPh sb="22" eb="23">
      <t>エン</t>
    </rPh>
    <rPh sb="25" eb="26">
      <t>オサ</t>
    </rPh>
    <phoneticPr fontId="2"/>
  </si>
  <si>
    <t>h0002</t>
  </si>
  <si>
    <t>h2023-01-003</t>
  </si>
  <si>
    <t>栗山町立栗山中学校</t>
    <phoneticPr fontId="2"/>
  </si>
  <si>
    <t>井畑 志保</t>
  </si>
  <si>
    <t>C　弦楽器</t>
  </si>
  <si>
    <t>h0003</t>
  </si>
  <si>
    <t>h2023-01-005</t>
  </si>
  <si>
    <t>栗山町立栗山小学校</t>
  </si>
  <si>
    <t>旅費：h2023-01-003栗山町立栗山中学校と連続行程の為規定額超過を承認済。</t>
    <rPh sb="0" eb="2">
      <t>リョヒ</t>
    </rPh>
    <rPh sb="25" eb="29">
      <t>レンゾクコウテイ</t>
    </rPh>
    <rPh sb="30" eb="31">
      <t>タメ</t>
    </rPh>
    <rPh sb="31" eb="33">
      <t>キテイ</t>
    </rPh>
    <rPh sb="33" eb="34">
      <t>ガク</t>
    </rPh>
    <rPh sb="34" eb="36">
      <t>チョウカ</t>
    </rPh>
    <rPh sb="37" eb="40">
      <t>ショウニンズ</t>
    </rPh>
    <phoneticPr fontId="2"/>
  </si>
  <si>
    <t>h0004</t>
  </si>
  <si>
    <t>h2023-01-006</t>
  </si>
  <si>
    <t>滝川市立開西中学校</t>
  </si>
  <si>
    <t>h0005</t>
  </si>
  <si>
    <t>h2023-01-007</t>
  </si>
  <si>
    <t>滝川市立江陵中学校</t>
  </si>
  <si>
    <t>h0006</t>
  </si>
  <si>
    <t>h2023-01-008</t>
  </si>
  <si>
    <t>滝川市立明苑中学校</t>
  </si>
  <si>
    <t>h0007</t>
  </si>
  <si>
    <t>h2023-01-010</t>
  </si>
  <si>
    <t>滝川市立滝川第二小学校</t>
    <phoneticPr fontId="2"/>
  </si>
  <si>
    <t>h0008</t>
  </si>
  <si>
    <t>h2023-01-011</t>
  </si>
  <si>
    <t>滝川市立滝川第三小学校</t>
  </si>
  <si>
    <t>旅費：h2023-01-010滝川市立滝川第二小学校と連続行程の為規定額超過を承認済。</t>
    <rPh sb="0" eb="2">
      <t>リョヒ</t>
    </rPh>
    <rPh sb="27" eb="31">
      <t>レンゾクコウテイ</t>
    </rPh>
    <rPh sb="32" eb="33">
      <t>タメ</t>
    </rPh>
    <rPh sb="33" eb="35">
      <t>キテイ</t>
    </rPh>
    <rPh sb="35" eb="36">
      <t>ガク</t>
    </rPh>
    <phoneticPr fontId="2"/>
  </si>
  <si>
    <t>h0009</t>
  </si>
  <si>
    <t>h2023-01-015</t>
  </si>
  <si>
    <t>小樽市立銭函中学校</t>
  </si>
  <si>
    <t>菊地　潤子</t>
  </si>
  <si>
    <t>伝統芸能</t>
  </si>
  <si>
    <t>F　箏</t>
  </si>
  <si>
    <t>h0010</t>
  </si>
  <si>
    <t>h2023-01-016</t>
  </si>
  <si>
    <t>小樽市立長橋中学校</t>
  </si>
  <si>
    <t>h0011</t>
  </si>
  <si>
    <t>h2023-01-017</t>
  </si>
  <si>
    <t>小樽市立北陵中学校</t>
  </si>
  <si>
    <t>h0012</t>
  </si>
  <si>
    <t>h2023-01-019</t>
  </si>
  <si>
    <t>富良野市立扇山小学校</t>
  </si>
  <si>
    <t>久保隆徳</t>
  </si>
  <si>
    <t>演劇</t>
  </si>
  <si>
    <t>D　児童劇</t>
  </si>
  <si>
    <t>h0013</t>
  </si>
  <si>
    <t>h2023-01-020</t>
    <phoneticPr fontId="2"/>
  </si>
  <si>
    <t>函館市立赤川中学校</t>
  </si>
  <si>
    <t>橋本つばさ</t>
  </si>
  <si>
    <t>E　その他</t>
  </si>
  <si>
    <t>旅費：h2023-27-020（大阪府：吹田市立藤白台小学校）と連続行程の為規定額超過を承認済。</t>
    <rPh sb="0" eb="2">
      <t>リョヒ</t>
    </rPh>
    <rPh sb="16" eb="19">
      <t>オオサカフ</t>
    </rPh>
    <rPh sb="32" eb="36">
      <t>レンゾクコウテイ</t>
    </rPh>
    <rPh sb="37" eb="38">
      <t>タメ</t>
    </rPh>
    <rPh sb="38" eb="40">
      <t>キテイ</t>
    </rPh>
    <rPh sb="40" eb="41">
      <t>ガク</t>
    </rPh>
    <phoneticPr fontId="2"/>
  </si>
  <si>
    <t>h0014</t>
  </si>
  <si>
    <t>h2023-01-024</t>
  </si>
  <si>
    <t>斜里町立斜里小学校</t>
  </si>
  <si>
    <t>江藤良人</t>
  </si>
  <si>
    <t>I　その他</t>
  </si>
  <si>
    <t>旅費：h2023-01-025斜里町立朝日小学校、h2023-01-026斜里町立知床ウトロ学校と連続行程の為規定額超過を承認済。</t>
    <rPh sb="0" eb="2">
      <t>リョヒ</t>
    </rPh>
    <rPh sb="49" eb="53">
      <t>レンゾクコウテイ</t>
    </rPh>
    <rPh sb="54" eb="55">
      <t>タメ</t>
    </rPh>
    <rPh sb="55" eb="57">
      <t>キテイ</t>
    </rPh>
    <rPh sb="57" eb="58">
      <t>ガク</t>
    </rPh>
    <phoneticPr fontId="2"/>
  </si>
  <si>
    <t>h0015</t>
  </si>
  <si>
    <t>h2023-01-025</t>
  </si>
  <si>
    <t>斜里町立朝日小学校</t>
    <phoneticPr fontId="2"/>
  </si>
  <si>
    <t>h0016</t>
  </si>
  <si>
    <t>h2023-01-026</t>
  </si>
  <si>
    <t>斜里町立知床ウトロ学校</t>
    <phoneticPr fontId="2"/>
  </si>
  <si>
    <t>h0017</t>
  </si>
  <si>
    <t>h2023-01-031</t>
  </si>
  <si>
    <t>千歳市立緑小学校</t>
  </si>
  <si>
    <t>佐々木 大輔</t>
  </si>
  <si>
    <t>h0018</t>
  </si>
  <si>
    <t>h2023-01-032</t>
  </si>
  <si>
    <t>千歳市立泉沢小学校</t>
  </si>
  <si>
    <t>h0019</t>
  </si>
  <si>
    <t>h2023-01-033</t>
  </si>
  <si>
    <t>千歳市立みどり台小学校</t>
  </si>
  <si>
    <t>h0020</t>
  </si>
  <si>
    <t>h2023-01-035</t>
  </si>
  <si>
    <t>北広島市立大曲中学校</t>
  </si>
  <si>
    <t>h0021</t>
  </si>
  <si>
    <t>h2023-01-036</t>
  </si>
  <si>
    <t>北広島市立大曲小学校</t>
  </si>
  <si>
    <t>h0022</t>
  </si>
  <si>
    <t>h2023-01-037</t>
  </si>
  <si>
    <t>北広島市立大曲東小学校</t>
  </si>
  <si>
    <t>h0023</t>
  </si>
  <si>
    <t>h2023-01-038</t>
  </si>
  <si>
    <t>函館市立北昭和小学校</t>
  </si>
  <si>
    <t>佐藤嘉則</t>
  </si>
  <si>
    <t>h0024</t>
  </si>
  <si>
    <t>h2023-01-061</t>
    <phoneticPr fontId="2"/>
  </si>
  <si>
    <t>稚内市立稚内南小学校</t>
  </si>
  <si>
    <t>曽根敦子</t>
  </si>
  <si>
    <t>E　管楽器</t>
  </si>
  <si>
    <t>旅費、諸雑費：申請時連続実施予定の学校が不採択の為規定額超過を承認済。</t>
    <rPh sb="0" eb="2">
      <t>リョヒ</t>
    </rPh>
    <rPh sb="3" eb="6">
      <t>ショザッピ</t>
    </rPh>
    <rPh sb="7" eb="10">
      <t>シンセイジ</t>
    </rPh>
    <rPh sb="10" eb="12">
      <t>レンゾク</t>
    </rPh>
    <rPh sb="12" eb="14">
      <t>ジッシ</t>
    </rPh>
    <rPh sb="14" eb="16">
      <t>ヨテイ</t>
    </rPh>
    <rPh sb="17" eb="19">
      <t>ガッコウ</t>
    </rPh>
    <rPh sb="20" eb="21">
      <t>フ</t>
    </rPh>
    <rPh sb="21" eb="23">
      <t>サイタク</t>
    </rPh>
    <rPh sb="24" eb="25">
      <t>タメ</t>
    </rPh>
    <rPh sb="25" eb="27">
      <t>キテイ</t>
    </rPh>
    <rPh sb="27" eb="28">
      <t>ガク</t>
    </rPh>
    <rPh sb="28" eb="30">
      <t>チョウカ</t>
    </rPh>
    <rPh sb="31" eb="33">
      <t>ショウニン</t>
    </rPh>
    <rPh sb="33" eb="34">
      <t>スミ</t>
    </rPh>
    <phoneticPr fontId="2"/>
  </si>
  <si>
    <t>h0025</t>
  </si>
  <si>
    <t>h2023-01-069</t>
  </si>
  <si>
    <t>帯広市立緑丘小学校</t>
  </si>
  <si>
    <t>太田妃佳里</t>
  </si>
  <si>
    <t>h0026</t>
  </si>
  <si>
    <t>h2023-01-073</t>
  </si>
  <si>
    <t>北海道千歳高等支援学校</t>
  </si>
  <si>
    <t>大原　雅樹</t>
  </si>
  <si>
    <t>大衆芸能</t>
  </si>
  <si>
    <t>A　落語</t>
  </si>
  <si>
    <t>h0027</t>
  </si>
  <si>
    <t>h2023-01-074</t>
  </si>
  <si>
    <t>富良野市立富良野小学校</t>
  </si>
  <si>
    <t>大山りき</t>
  </si>
  <si>
    <t>A　現代劇</t>
  </si>
  <si>
    <t>h0028</t>
  </si>
  <si>
    <t>h2023-01-076</t>
  </si>
  <si>
    <t>北海道札幌東高等学校</t>
  </si>
  <si>
    <t>大島　雅志</t>
  </si>
  <si>
    <t>h0029</t>
  </si>
  <si>
    <t>h2023-01-077</t>
  </si>
  <si>
    <t>東川町立東川小学校</t>
  </si>
  <si>
    <t>中尾徳仁</t>
  </si>
  <si>
    <t>h0030</t>
  </si>
  <si>
    <t>h2023-01-080</t>
  </si>
  <si>
    <t>遺愛女子中学校</t>
  </si>
  <si>
    <t>鳥潟さくら</t>
  </si>
  <si>
    <t>h0031</t>
  </si>
  <si>
    <t>h2023-01-081</t>
  </si>
  <si>
    <t>遺愛女子高等学校</t>
  </si>
  <si>
    <t>h0032</t>
  </si>
  <si>
    <t>h2023-01-082</t>
  </si>
  <si>
    <t>森町立森小学校</t>
  </si>
  <si>
    <t>h0033</t>
  </si>
  <si>
    <t>h2023-01-084</t>
  </si>
  <si>
    <t>中富良野町立中富良野中学校</t>
  </si>
  <si>
    <t>納谷　千絵</t>
  </si>
  <si>
    <t>h0034</t>
  </si>
  <si>
    <t>h2023-01-085</t>
  </si>
  <si>
    <t>室蘭市立室蘭西中学校</t>
  </si>
  <si>
    <t>梅津千恵子</t>
  </si>
  <si>
    <t>D　パーカッション</t>
  </si>
  <si>
    <t>h0035</t>
  </si>
  <si>
    <t>h2023-01-087</t>
  </si>
  <si>
    <t>弟子屈町立弟子屈小学校</t>
  </si>
  <si>
    <t>白佐武史</t>
  </si>
  <si>
    <t>旅費：h2023-01-089弟子屈町立弟子屈中学校と連続行程の為規定額超過を承認済。</t>
    <rPh sb="0" eb="2">
      <t>リョヒ</t>
    </rPh>
    <rPh sb="27" eb="31">
      <t>レンゾクコウテイ</t>
    </rPh>
    <rPh sb="32" eb="33">
      <t>タメ</t>
    </rPh>
    <rPh sb="33" eb="35">
      <t>キテイ</t>
    </rPh>
    <rPh sb="35" eb="36">
      <t>ガク</t>
    </rPh>
    <phoneticPr fontId="2"/>
  </si>
  <si>
    <t>h0036</t>
  </si>
  <si>
    <t>h2023-01-089</t>
  </si>
  <si>
    <t>弟子屈町立弟子屈中学校</t>
    <phoneticPr fontId="2"/>
  </si>
  <si>
    <t>★期限内に経費精査完了せず、打ち切り</t>
    <rPh sb="1" eb="4">
      <t>キゲンナイ</t>
    </rPh>
    <rPh sb="5" eb="7">
      <t>ケイヒ</t>
    </rPh>
    <rPh sb="7" eb="9">
      <t>セイサ</t>
    </rPh>
    <rPh sb="9" eb="11">
      <t>カンリョウ</t>
    </rPh>
    <rPh sb="14" eb="15">
      <t>ウ</t>
    </rPh>
    <rPh sb="16" eb="17">
      <t>キ</t>
    </rPh>
    <phoneticPr fontId="2"/>
  </si>
  <si>
    <t>h0037</t>
  </si>
  <si>
    <t>h2023-01-090</t>
    <phoneticPr fontId="2"/>
  </si>
  <si>
    <t>根室市立光洋中学校</t>
  </si>
  <si>
    <t>旅費：h2023-01-095釧路町立遠矢小学校と連続行程の為規定額超過を承認済。</t>
    <rPh sb="0" eb="2">
      <t>リョヒ</t>
    </rPh>
    <rPh sb="25" eb="29">
      <t>レンゾクコウテイ</t>
    </rPh>
    <rPh sb="30" eb="31">
      <t>タメ</t>
    </rPh>
    <rPh sb="31" eb="33">
      <t>キテイ</t>
    </rPh>
    <rPh sb="33" eb="34">
      <t>ガク</t>
    </rPh>
    <phoneticPr fontId="2"/>
  </si>
  <si>
    <t>h0038</t>
  </si>
  <si>
    <t>h2023-01-091</t>
  </si>
  <si>
    <t>根室市立成央小学校</t>
  </si>
  <si>
    <t>旅費：h2023-01-096釧路市立武佐小学校と連続行程の為規定額超過を承認済。</t>
    <rPh sb="0" eb="2">
      <t>リョヒ</t>
    </rPh>
    <rPh sb="25" eb="29">
      <t>レンゾクコウテイ</t>
    </rPh>
    <rPh sb="30" eb="31">
      <t>タメ</t>
    </rPh>
    <rPh sb="31" eb="33">
      <t>キテイ</t>
    </rPh>
    <rPh sb="33" eb="34">
      <t>ガク</t>
    </rPh>
    <phoneticPr fontId="2"/>
  </si>
  <si>
    <t>h0039</t>
  </si>
  <si>
    <t>h2023-01-095</t>
  </si>
  <si>
    <t>釧路町立遠矢小学校</t>
    <phoneticPr fontId="2"/>
  </si>
  <si>
    <t>白佐 武史</t>
  </si>
  <si>
    <t>h0040</t>
  </si>
  <si>
    <t>h2023-01-096</t>
  </si>
  <si>
    <t>釧路市立武佐小学校</t>
    <phoneticPr fontId="2"/>
  </si>
  <si>
    <t>h0041</t>
  </si>
  <si>
    <t>h2023-01-102</t>
  </si>
  <si>
    <t>北海道札幌厚別高等学校</t>
  </si>
  <si>
    <t>木村圭子</t>
  </si>
  <si>
    <t>h0042</t>
  </si>
  <si>
    <t>h2023-01-103</t>
  </si>
  <si>
    <t>北星学園女子中学校</t>
  </si>
  <si>
    <t>木村　圭子</t>
  </si>
  <si>
    <t>h0043</t>
  </si>
  <si>
    <t>h2023-01-105</t>
  </si>
  <si>
    <t>東川町立東川第一小学校</t>
  </si>
  <si>
    <t>木村　正人</t>
  </si>
  <si>
    <t>h0044</t>
  </si>
  <si>
    <t>h2023-01-106</t>
    <phoneticPr fontId="2"/>
  </si>
  <si>
    <t>帯広市立大空学園義務教育学校</t>
  </si>
  <si>
    <t>野澤松也</t>
  </si>
  <si>
    <t>旅費：実施報告時には規定額内（250,000円）に収めること。</t>
    <rPh sb="0" eb="2">
      <t>リョヒ</t>
    </rPh>
    <rPh sb="3" eb="7">
      <t>ジッシホウコク</t>
    </rPh>
    <rPh sb="7" eb="8">
      <t>ジ</t>
    </rPh>
    <rPh sb="10" eb="12">
      <t>キテイ</t>
    </rPh>
    <rPh sb="12" eb="13">
      <t>ガク</t>
    </rPh>
    <rPh sb="13" eb="14">
      <t>ナイ</t>
    </rPh>
    <rPh sb="25" eb="26">
      <t>オサ</t>
    </rPh>
    <phoneticPr fontId="2"/>
  </si>
  <si>
    <t>h0045</t>
  </si>
  <si>
    <t>h2023-01-107</t>
  </si>
  <si>
    <t>千歳市立祝梅小学校</t>
  </si>
  <si>
    <t>野邊壮平</t>
  </si>
  <si>
    <t>舞踊</t>
  </si>
  <si>
    <t>D　その他</t>
  </si>
  <si>
    <t>h0046</t>
  </si>
  <si>
    <t>h2023-01-108</t>
  </si>
  <si>
    <t>北広島市立広葉中学校</t>
  </si>
  <si>
    <t>h0047</t>
  </si>
  <si>
    <t>h2023-01-109</t>
  </si>
  <si>
    <t>北広島市立双葉小学校</t>
  </si>
  <si>
    <t>h0048</t>
  </si>
  <si>
    <t>h2023-01-112</t>
  </si>
  <si>
    <t>深川市立深川中学校</t>
  </si>
  <si>
    <t>仙庭　弘晶</t>
  </si>
  <si>
    <t>h0049</t>
  </si>
  <si>
    <t>h2023-01-113</t>
  </si>
  <si>
    <t>深川市立一已中学校</t>
  </si>
  <si>
    <t>h0050</t>
  </si>
  <si>
    <t>h2023-01-114</t>
  </si>
  <si>
    <t>深川市立深川小学校</t>
  </si>
  <si>
    <t>h0051</t>
  </si>
  <si>
    <t>h2023-01-115</t>
  </si>
  <si>
    <t>深川市立一已小学校</t>
  </si>
  <si>
    <t>h0052</t>
  </si>
  <si>
    <t>h2023-01-117</t>
  </si>
  <si>
    <t>深川市立北新小学校</t>
  </si>
  <si>
    <t>弦巻　啓太</t>
  </si>
  <si>
    <t>h0053</t>
  </si>
  <si>
    <t>h2023-02-001</t>
  </si>
  <si>
    <t>02</t>
  </si>
  <si>
    <t>青森市立荒川中学校</t>
  </si>
  <si>
    <t>沖澤 直子</t>
  </si>
  <si>
    <t>h0054</t>
  </si>
  <si>
    <t>h2023-02-002</t>
  </si>
  <si>
    <t>青森市立油川中学校</t>
  </si>
  <si>
    <t>h0055</t>
  </si>
  <si>
    <t>h2023-02-003</t>
  </si>
  <si>
    <t>青森市立三内中学校</t>
  </si>
  <si>
    <t>h0056</t>
  </si>
  <si>
    <t>h2023-02-004</t>
  </si>
  <si>
    <t>八戸市立鮫小学校</t>
  </si>
  <si>
    <t>佐藤 嘉則</t>
  </si>
  <si>
    <t>旅費：h2023-02-005～007（八戸市立明治小学校、八戸市立図南小学校、八戸市立西園小学校）と連続行程の為規定額超過を承認済。</t>
    <rPh sb="0" eb="2">
      <t>リョヒ</t>
    </rPh>
    <rPh sb="51" eb="55">
      <t>レンゾクコウテイ</t>
    </rPh>
    <rPh sb="56" eb="57">
      <t>タメ</t>
    </rPh>
    <rPh sb="57" eb="59">
      <t>キテイ</t>
    </rPh>
    <rPh sb="59" eb="60">
      <t>ガク</t>
    </rPh>
    <phoneticPr fontId="2"/>
  </si>
  <si>
    <t>h0057</t>
  </si>
  <si>
    <t>h2023-02-005</t>
  </si>
  <si>
    <t>八戸市立明治小学校</t>
    <phoneticPr fontId="2"/>
  </si>
  <si>
    <t>h0058</t>
  </si>
  <si>
    <t>h2023-02-006</t>
  </si>
  <si>
    <t>八戸市立図南小学校</t>
    <phoneticPr fontId="2"/>
  </si>
  <si>
    <t>h0059</t>
  </si>
  <si>
    <t>h2023-02-007</t>
  </si>
  <si>
    <t>八戸市立西園小学校</t>
    <phoneticPr fontId="2"/>
  </si>
  <si>
    <t>h0060</t>
  </si>
  <si>
    <t>h2023-02-014</t>
    <phoneticPr fontId="16"/>
  </si>
  <si>
    <t>青森県立大湊高等学校</t>
  </si>
  <si>
    <t>森内美由紀</t>
  </si>
  <si>
    <t>h0061</t>
  </si>
  <si>
    <t>h2023-02-018</t>
  </si>
  <si>
    <t>青森県立八戸東高等学校</t>
  </si>
  <si>
    <t>中屋敷　法仁</t>
  </si>
  <si>
    <t>h0062</t>
  </si>
  <si>
    <t>h2023-03-004</t>
  </si>
  <si>
    <t>03</t>
  </si>
  <si>
    <t>雫石町立雫石小学校</t>
  </si>
  <si>
    <t>七澤 英貴</t>
  </si>
  <si>
    <t>旅費：h2023-03-005雫石町立御所小学校と連続行程の為規定額超過を承認済。</t>
    <rPh sb="0" eb="2">
      <t>リョヒ</t>
    </rPh>
    <rPh sb="25" eb="29">
      <t>レンゾクコウテイ</t>
    </rPh>
    <rPh sb="30" eb="31">
      <t>タメ</t>
    </rPh>
    <rPh sb="31" eb="33">
      <t>キテイ</t>
    </rPh>
    <rPh sb="33" eb="34">
      <t>ガク</t>
    </rPh>
    <phoneticPr fontId="2"/>
  </si>
  <si>
    <t>h0063</t>
  </si>
  <si>
    <t>h2023-03-005</t>
    <phoneticPr fontId="2"/>
  </si>
  <si>
    <t>雫石町立御所小学校</t>
    <phoneticPr fontId="2"/>
  </si>
  <si>
    <t>h0064</t>
  </si>
  <si>
    <t>h2023-03-007</t>
  </si>
  <si>
    <t>雫石町立西山小学校</t>
  </si>
  <si>
    <t>h0065</t>
  </si>
  <si>
    <t>h2023-03-009</t>
  </si>
  <si>
    <t>釜石市立双葉小学校</t>
  </si>
  <si>
    <t>小井戸　文哉</t>
  </si>
  <si>
    <t>A　ピアノ</t>
  </si>
  <si>
    <t>h0066</t>
  </si>
  <si>
    <t>h2023-03-010</t>
  </si>
  <si>
    <t>釜石市立釜石小学校</t>
  </si>
  <si>
    <t>小井土　文哉</t>
  </si>
  <si>
    <t>h0067</t>
  </si>
  <si>
    <t>h2023-03-011</t>
  </si>
  <si>
    <t>矢巾町立煙山小学校</t>
  </si>
  <si>
    <t>旅費：申請時連続実施予定の学校が不採択の為規定額超過を承認済。</t>
    <rPh sb="0" eb="2">
      <t>リョヒ</t>
    </rPh>
    <rPh sb="3" eb="6">
      <t>シンセイジ</t>
    </rPh>
    <rPh sb="6" eb="8">
      <t>レンゾク</t>
    </rPh>
    <rPh sb="8" eb="10">
      <t>ジッシ</t>
    </rPh>
    <rPh sb="10" eb="12">
      <t>ヨテイ</t>
    </rPh>
    <rPh sb="13" eb="15">
      <t>ガッコウ</t>
    </rPh>
    <rPh sb="16" eb="19">
      <t>フサイタク</t>
    </rPh>
    <rPh sb="20" eb="21">
      <t>タメ</t>
    </rPh>
    <rPh sb="21" eb="24">
      <t>キテイガク</t>
    </rPh>
    <rPh sb="24" eb="26">
      <t>チョウカ</t>
    </rPh>
    <phoneticPr fontId="2"/>
  </si>
  <si>
    <t>h0068</t>
  </si>
  <si>
    <t>h2023-03-014</t>
  </si>
  <si>
    <t>釜石市立甲子小学校</t>
  </si>
  <si>
    <t>h0069</t>
  </si>
  <si>
    <t>h2023-03-017</t>
  </si>
  <si>
    <t>八幡平市立松尾中学校</t>
  </si>
  <si>
    <t>辻井淳</t>
  </si>
  <si>
    <t>h0070</t>
  </si>
  <si>
    <t>h2023-03-020</t>
  </si>
  <si>
    <t>岩手県立西和賀高等学校</t>
  </si>
  <si>
    <t>h0071</t>
  </si>
  <si>
    <t>h2023-03-022</t>
  </si>
  <si>
    <t>釜石市立釜石中学校</t>
  </si>
  <si>
    <t>鈴木　絹子</t>
  </si>
  <si>
    <t>G　三味線</t>
  </si>
  <si>
    <t>h0072</t>
  </si>
  <si>
    <t>h2023-04-001</t>
  </si>
  <si>
    <t>04</t>
  </si>
  <si>
    <t>東松島市立矢本東小学校</t>
  </si>
  <si>
    <t>横溝 宏幸</t>
  </si>
  <si>
    <t>h0073</t>
  </si>
  <si>
    <t>h2023-04-002</t>
  </si>
  <si>
    <t>塩竈市立第一小学校</t>
  </si>
  <si>
    <t>金春憲和</t>
  </si>
  <si>
    <t>B　能楽</t>
  </si>
  <si>
    <t>h0074</t>
  </si>
  <si>
    <t>h2023-04-003</t>
  </si>
  <si>
    <t>塩竈市立玉川中学校</t>
  </si>
  <si>
    <t>建部　恭子</t>
  </si>
  <si>
    <t>生活文化</t>
  </si>
  <si>
    <t>G　その他</t>
  </si>
  <si>
    <t>h0075</t>
  </si>
  <si>
    <t>h2023-04-004</t>
  </si>
  <si>
    <t>宮城県東松島高等学校</t>
  </si>
  <si>
    <t>公家　義徳</t>
  </si>
  <si>
    <t>h0076</t>
  </si>
  <si>
    <t>h2023-04-005</t>
  </si>
  <si>
    <t>多賀城市立多賀城小学校</t>
  </si>
  <si>
    <t>江頭耕治</t>
  </si>
  <si>
    <t>B　現代舞踊</t>
  </si>
  <si>
    <t>h0077</t>
  </si>
  <si>
    <t>h2023-04-006</t>
  </si>
  <si>
    <t>多賀城市立山王小学校</t>
  </si>
  <si>
    <t>h0078</t>
  </si>
  <si>
    <t>h2023-04-007</t>
  </si>
  <si>
    <t>塩竈市立月見ヶ丘小学校</t>
  </si>
  <si>
    <t>h0079</t>
  </si>
  <si>
    <t>h2023-04-008</t>
  </si>
  <si>
    <t>宮城県田尻さくら高等学校</t>
  </si>
  <si>
    <t>高山　広</t>
  </si>
  <si>
    <t>h0080</t>
  </si>
  <si>
    <t>h2023-04-009</t>
  </si>
  <si>
    <t>宮城県立支援学校小牛田高等学園</t>
  </si>
  <si>
    <t>佐藤　三昭</t>
  </si>
  <si>
    <t>h0081</t>
  </si>
  <si>
    <t>h2023-04-011</t>
  </si>
  <si>
    <t>宮城県岩出山高等学校</t>
  </si>
  <si>
    <t>三田浩則</t>
  </si>
  <si>
    <t>h0082</t>
  </si>
  <si>
    <t>h2023-04-013</t>
  </si>
  <si>
    <t>山本　江里子</t>
  </si>
  <si>
    <t>h0083</t>
  </si>
  <si>
    <t>h2023-04-014</t>
  </si>
  <si>
    <t>塩竈市立第一中学校</t>
  </si>
  <si>
    <t>h0084</t>
  </si>
  <si>
    <t>h2023-04-015</t>
  </si>
  <si>
    <t>多賀城市立高崎中学校</t>
  </si>
  <si>
    <t>h0085</t>
  </si>
  <si>
    <t>h2023-04-016</t>
  </si>
  <si>
    <t>塩竈市立浦戸小学校</t>
  </si>
  <si>
    <t>手塚　光弘</t>
  </si>
  <si>
    <t>h0086</t>
  </si>
  <si>
    <t>h2023-04-017</t>
  </si>
  <si>
    <t>宮城県仙台向山高等学校</t>
  </si>
  <si>
    <t>小森　亜紀</t>
  </si>
  <si>
    <t>h0087</t>
  </si>
  <si>
    <t>h2023-04-019</t>
  </si>
  <si>
    <t>聖ウルスラ学院英智高等学校</t>
  </si>
  <si>
    <t>森恵理佳</t>
  </si>
  <si>
    <t>h0088</t>
  </si>
  <si>
    <t>h2023-04-022</t>
    <phoneticPr fontId="2"/>
  </si>
  <si>
    <t>亘理町立亘理小学校</t>
  </si>
  <si>
    <t>飯田　茂樹</t>
  </si>
  <si>
    <t>旅費：h2023-04-023亘理町立逢隈小学校と連続行程の為規定額超過を承認済。</t>
    <rPh sb="0" eb="2">
      <t>リョヒ</t>
    </rPh>
    <rPh sb="25" eb="29">
      <t>レンゾクコウテイ</t>
    </rPh>
    <rPh sb="30" eb="31">
      <t>タメ</t>
    </rPh>
    <rPh sb="31" eb="33">
      <t>キテイ</t>
    </rPh>
    <rPh sb="33" eb="34">
      <t>ガク</t>
    </rPh>
    <phoneticPr fontId="2"/>
  </si>
  <si>
    <t>h0089</t>
  </si>
  <si>
    <t>h2023-04-023</t>
  </si>
  <si>
    <t>亘理町立逢隈小学校</t>
    <phoneticPr fontId="2"/>
  </si>
  <si>
    <t>h0090</t>
  </si>
  <si>
    <t>h2023-05-001</t>
  </si>
  <si>
    <t>05</t>
  </si>
  <si>
    <t>横手市立横手南中学校</t>
  </si>
  <si>
    <t>伊藤　伸</t>
  </si>
  <si>
    <t>h0091</t>
  </si>
  <si>
    <t>h2023-05-003</t>
  </si>
  <si>
    <t>大仙市立大曲中学校</t>
  </si>
  <si>
    <t>h0092</t>
  </si>
  <si>
    <t>h2023-05-004</t>
  </si>
  <si>
    <t>大仙市立大曲小学校</t>
  </si>
  <si>
    <t>坂本 晴人</t>
  </si>
  <si>
    <t>h0093</t>
  </si>
  <si>
    <t>h2023-05-005</t>
  </si>
  <si>
    <t>大仙市立高梨小学校</t>
  </si>
  <si>
    <t>h0094</t>
  </si>
  <si>
    <t>h2023-05-007</t>
  </si>
  <si>
    <t>大仙市立中仙小学校</t>
  </si>
  <si>
    <t>h0095</t>
  </si>
  <si>
    <t>h2023-05-009</t>
  </si>
  <si>
    <t>大館市立山瀬小学校</t>
  </si>
  <si>
    <t>h0096</t>
  </si>
  <si>
    <t>h2023-05-010</t>
  </si>
  <si>
    <t>能代市立二ツ井中学校</t>
  </si>
  <si>
    <t>h0097</t>
  </si>
  <si>
    <t>h2023-05-011</t>
  </si>
  <si>
    <t>能代市立二ツ井小学校</t>
  </si>
  <si>
    <t>h0098</t>
  </si>
  <si>
    <t>h2023-05-012</t>
  </si>
  <si>
    <t>小坂町立小坂小学校</t>
  </si>
  <si>
    <t>七澤　英貴</t>
  </si>
  <si>
    <t>h0099</t>
  </si>
  <si>
    <t>h2023-05-013</t>
  </si>
  <si>
    <t>小坂町立小坂中学校</t>
  </si>
  <si>
    <t>h0100</t>
  </si>
  <si>
    <t>h2023-05-015</t>
  </si>
  <si>
    <t>能代市立能代東中学校</t>
  </si>
  <si>
    <t>h0101</t>
  </si>
  <si>
    <t>h2023-05-016</t>
  </si>
  <si>
    <t>鹿角市立十和田小学校</t>
  </si>
  <si>
    <t>h0102</t>
  </si>
  <si>
    <t>h2023-05-017</t>
  </si>
  <si>
    <t>鹿角市立十和田中学校</t>
  </si>
  <si>
    <t>赤堀二英</t>
  </si>
  <si>
    <t>h0103</t>
  </si>
  <si>
    <t>h2023-05-018</t>
  </si>
  <si>
    <t>鹿角市立柴平小学校</t>
  </si>
  <si>
    <t>h0104</t>
  </si>
  <si>
    <t>h2023-05-020</t>
  </si>
  <si>
    <t>大館市立有浦小学校</t>
  </si>
  <si>
    <t>藤平　昌寿</t>
  </si>
  <si>
    <t>h0105</t>
  </si>
  <si>
    <t>h2023-06-003</t>
  </si>
  <si>
    <t>06</t>
  </si>
  <si>
    <t>村山市立楯岡小学校</t>
  </si>
  <si>
    <t>押切　順子</t>
  </si>
  <si>
    <t>文学</t>
  </si>
  <si>
    <t>B　朗読</t>
  </si>
  <si>
    <t>h0106</t>
  </si>
  <si>
    <t>h2023-06-005</t>
  </si>
  <si>
    <t>大石田町立大石田小学校</t>
  </si>
  <si>
    <t>中澤　利彦</t>
  </si>
  <si>
    <t>h0107</t>
  </si>
  <si>
    <t>h2023-06-006</t>
  </si>
  <si>
    <t>大石田町立大石田北小学校</t>
  </si>
  <si>
    <t>h0108</t>
  </si>
  <si>
    <t>h2023-06-007</t>
  </si>
  <si>
    <t>大石田町立大石田南小学校</t>
  </si>
  <si>
    <t>h0109</t>
  </si>
  <si>
    <t>h2023-06-008</t>
  </si>
  <si>
    <t>南陽市立宮内中学校</t>
  </si>
  <si>
    <t>h0110</t>
  </si>
  <si>
    <t>h2023-07-004</t>
  </si>
  <si>
    <t>07</t>
  </si>
  <si>
    <t>いわき市立平第五小学校</t>
  </si>
  <si>
    <t>山﨑輝子</t>
  </si>
  <si>
    <t>h0111</t>
  </si>
  <si>
    <t>h2023-07-008</t>
  </si>
  <si>
    <t>矢吹町立善郷小学校</t>
  </si>
  <si>
    <t>長谷川弘樹</t>
  </si>
  <si>
    <t>h0112</t>
  </si>
  <si>
    <t>h2023-07-009</t>
  </si>
  <si>
    <t>白河市立白河中央中学校</t>
  </si>
  <si>
    <t>h0113</t>
  </si>
  <si>
    <t>h2023-07-010</t>
  </si>
  <si>
    <t>郡山市立郡山第三中学校</t>
  </si>
  <si>
    <t xml:space="preserve">2023年6月16日(金)										</t>
  </si>
  <si>
    <t>h0114</t>
  </si>
  <si>
    <t>h2023-07-012</t>
  </si>
  <si>
    <t>郡山市立小山田小学校</t>
  </si>
  <si>
    <t>h0115</t>
  </si>
  <si>
    <t>h2023-07-013</t>
  </si>
  <si>
    <t>郡山市立安子島小学校</t>
  </si>
  <si>
    <t>h0116</t>
  </si>
  <si>
    <t>h2023-07-014</t>
  </si>
  <si>
    <t>郡山市立橘小学校</t>
  </si>
  <si>
    <t>h0117</t>
  </si>
  <si>
    <t>h2023-07-015</t>
  </si>
  <si>
    <t>棚倉町立棚倉小学校</t>
  </si>
  <si>
    <t>h0118</t>
  </si>
  <si>
    <t>h2023-07-017</t>
  </si>
  <si>
    <t>郡山市立守山小学校</t>
  </si>
  <si>
    <t>h0119</t>
  </si>
  <si>
    <t>h2023-07-018</t>
  </si>
  <si>
    <t>郡山市立高瀬小学校</t>
  </si>
  <si>
    <t>h0120</t>
  </si>
  <si>
    <t>h2023-07-020</t>
  </si>
  <si>
    <t>郡山市立富田西小学校</t>
  </si>
  <si>
    <t>h0121</t>
  </si>
  <si>
    <t>h2023-07-024</t>
  </si>
  <si>
    <t>郡山市立芳賀小学校</t>
  </si>
  <si>
    <t>h0122</t>
  </si>
  <si>
    <t>h2023-07-026</t>
  </si>
  <si>
    <t>いわき市立平第二中学校</t>
  </si>
  <si>
    <t>h0123</t>
  </si>
  <si>
    <t>h2023-07-028</t>
  </si>
  <si>
    <t>いわき市立湯本第一中学校</t>
  </si>
  <si>
    <t>h0124</t>
  </si>
  <si>
    <t>h2023-07-029</t>
  </si>
  <si>
    <t>二本松市立油井小学校</t>
  </si>
  <si>
    <t>長谷川朝子</t>
  </si>
  <si>
    <t>h0125</t>
  </si>
  <si>
    <t>h2023-07-030</t>
  </si>
  <si>
    <t>二本松市立二本松南小学校</t>
  </si>
  <si>
    <t>h0126</t>
  </si>
  <si>
    <t>h2023-07-038</t>
  </si>
  <si>
    <t>棚倉町立社川小学校</t>
  </si>
  <si>
    <t>h0127</t>
  </si>
  <si>
    <t>h2023-07-040</t>
  </si>
  <si>
    <t>三春町立岩江小学校</t>
  </si>
  <si>
    <t>h0128</t>
  </si>
  <si>
    <t>h2023-07-042</t>
  </si>
  <si>
    <t>福島県立磐城桜が丘高等学校</t>
  </si>
  <si>
    <t>田中　正敏</t>
  </si>
  <si>
    <t>h0129</t>
  </si>
  <si>
    <t>h2023-07-043</t>
  </si>
  <si>
    <t>福島県立いわき総合高等学校</t>
  </si>
  <si>
    <t>渡辺　直子</t>
  </si>
  <si>
    <t>h0130</t>
  </si>
  <si>
    <t>h2023-07-044</t>
  </si>
  <si>
    <t>福島県立只見高等学校</t>
  </si>
  <si>
    <t>樋口　達哉</t>
  </si>
  <si>
    <t>B　声楽</t>
  </si>
  <si>
    <t>h0131</t>
  </si>
  <si>
    <t>h2023-07-045</t>
    <phoneticPr fontId="2"/>
  </si>
  <si>
    <t>いわき市立中央台北小学校</t>
  </si>
  <si>
    <t>旅費：申請時連続実施予定の学校が不採択の為規定額超過を承認済。</t>
    <rPh sb="0" eb="2">
      <t>リョヒ</t>
    </rPh>
    <phoneticPr fontId="2"/>
  </si>
  <si>
    <t>h0132</t>
  </si>
  <si>
    <t>h2023-08-001</t>
  </si>
  <si>
    <t>08</t>
  </si>
  <si>
    <t>つくば市立吾妻中学校</t>
  </si>
  <si>
    <t>安田旺司</t>
  </si>
  <si>
    <t>F　合唱</t>
  </si>
  <si>
    <t>h0133</t>
  </si>
  <si>
    <t>h2023-08-002</t>
  </si>
  <si>
    <t>古河市立釈迦小学校</t>
  </si>
  <si>
    <t>加藤奈央</t>
  </si>
  <si>
    <t>h0134</t>
  </si>
  <si>
    <t>h2023-08-003</t>
  </si>
  <si>
    <t>笠間市立岩間第一小学校</t>
  </si>
  <si>
    <t>過足　雅之</t>
  </si>
  <si>
    <t>E　和太鼓</t>
  </si>
  <si>
    <t>h0135</t>
  </si>
  <si>
    <t>h2023-08-006</t>
  </si>
  <si>
    <t>ひたちなか市立外野小学校</t>
  </si>
  <si>
    <t>h0136</t>
  </si>
  <si>
    <t>h2023-08-007</t>
  </si>
  <si>
    <t>つくばみらい市立富士見ヶ丘小学校</t>
  </si>
  <si>
    <t>h0137</t>
  </si>
  <si>
    <t>h2023-08-008</t>
  </si>
  <si>
    <t>水戸市立稲荷第二小学校</t>
  </si>
  <si>
    <t>h0138</t>
  </si>
  <si>
    <t>h2023-08-009</t>
  </si>
  <si>
    <t>ひたちなか市立高野小学校</t>
  </si>
  <si>
    <t>h0139</t>
  </si>
  <si>
    <t>h2023-08-010</t>
  </si>
  <si>
    <t>古河市立下大野小学校</t>
  </si>
  <si>
    <t>h0140</t>
  </si>
  <si>
    <t>h2023-08-011</t>
  </si>
  <si>
    <t>那珂市立菅谷小学校</t>
  </si>
  <si>
    <t>h0141</t>
  </si>
  <si>
    <t>h2023-08-014</t>
  </si>
  <si>
    <t>鹿嶋市立大同東小学校</t>
  </si>
  <si>
    <t>h0142</t>
  </si>
  <si>
    <t>h2023-08-015</t>
  </si>
  <si>
    <t>稲敷市立江戸崎小学校</t>
  </si>
  <si>
    <t>h0143</t>
  </si>
  <si>
    <t>h2023-08-016</t>
  </si>
  <si>
    <t>水戸市立笠原小学校</t>
  </si>
  <si>
    <t>h0144</t>
  </si>
  <si>
    <t>h2023-08-019</t>
  </si>
  <si>
    <t>城里町立石塚小学校</t>
  </si>
  <si>
    <t>h0145</t>
  </si>
  <si>
    <t>h2023-08-020</t>
  </si>
  <si>
    <t>笠間市立友部小学校</t>
  </si>
  <si>
    <t>h0146</t>
  </si>
  <si>
    <t>h2023-08-021</t>
  </si>
  <si>
    <t>つくばみらい市立谷和原小学校</t>
  </si>
  <si>
    <t>h0147</t>
  </si>
  <si>
    <t>h2023-08-024</t>
  </si>
  <si>
    <t>常陸太田市立金砂郷小学校</t>
  </si>
  <si>
    <t>h0148</t>
  </si>
  <si>
    <t>h2023-08-025</t>
  </si>
  <si>
    <t>那珂市立横堀小学校</t>
  </si>
  <si>
    <t>h0149</t>
  </si>
  <si>
    <t>h2023-08-026</t>
  </si>
  <si>
    <t>笠間市立笠間小学校</t>
  </si>
  <si>
    <t>h0150</t>
  </si>
  <si>
    <t>h2023-08-028</t>
  </si>
  <si>
    <t>水戸市立城東小学校</t>
  </si>
  <si>
    <t>h0151</t>
  </si>
  <si>
    <t>h2023-08-029</t>
  </si>
  <si>
    <t>ひたちなか市立那珂湊第三小学校</t>
  </si>
  <si>
    <t>h0152</t>
  </si>
  <si>
    <t>h2023-08-031</t>
  </si>
  <si>
    <t>ひたちなか市立市毛小学校</t>
  </si>
  <si>
    <t>h0153</t>
  </si>
  <si>
    <t>h2023-08-034</t>
  </si>
  <si>
    <t>水戸市立五軒小学校</t>
  </si>
  <si>
    <t>h0154</t>
  </si>
  <si>
    <t>h2023-08-036</t>
  </si>
  <si>
    <t>東海村立舟石川小学校</t>
  </si>
  <si>
    <t>h0155</t>
  </si>
  <si>
    <t>h2023-08-037</t>
  </si>
  <si>
    <t>水戸市立鯉淵小学校</t>
  </si>
  <si>
    <t>h0156</t>
  </si>
  <si>
    <t>h2023-08-038</t>
  </si>
  <si>
    <t>ひたちなか市立堀口小学校</t>
  </si>
  <si>
    <t>h0157</t>
  </si>
  <si>
    <t>h2023-08-039</t>
  </si>
  <si>
    <t>茨城大学教育学部附属小学校</t>
  </si>
  <si>
    <t>h0158</t>
  </si>
  <si>
    <t>h2023-08-042</t>
  </si>
  <si>
    <t>ひたちなか市立前渡小学校</t>
  </si>
  <si>
    <t>h0159</t>
  </si>
  <si>
    <t>h2023-08-045</t>
  </si>
  <si>
    <t>古河市立名崎小学校</t>
  </si>
  <si>
    <t>h0160</t>
  </si>
  <si>
    <t>h2023-08-046</t>
  </si>
  <si>
    <t>古河市立古河第四小学校</t>
  </si>
  <si>
    <t>h0161</t>
  </si>
  <si>
    <t>h2023-08-047</t>
  </si>
  <si>
    <t>坂東市立猿島中学校</t>
  </si>
  <si>
    <t>h0162</t>
  </si>
  <si>
    <t>h2023-08-048</t>
  </si>
  <si>
    <t>常総市立水海道西中学校</t>
  </si>
  <si>
    <t>h0163</t>
  </si>
  <si>
    <t>h2023-08-049</t>
  </si>
  <si>
    <t>稲敷市立あずま東小学校</t>
  </si>
  <si>
    <t>佐藤　雄一</t>
  </si>
  <si>
    <t>h0164</t>
  </si>
  <si>
    <t>h2023-08-051</t>
  </si>
  <si>
    <t>美浦村立木原小学校</t>
  </si>
  <si>
    <t>h0165</t>
  </si>
  <si>
    <t>h2023-08-052</t>
  </si>
  <si>
    <t>阿見町立阿見第一小学校</t>
  </si>
  <si>
    <t>h0166</t>
  </si>
  <si>
    <t>h2023-08-053</t>
  </si>
  <si>
    <t>日立市立田尻小学校</t>
  </si>
  <si>
    <t>h0167</t>
  </si>
  <si>
    <t>h2023-08-054</t>
  </si>
  <si>
    <t>那珂市立芳野小学校</t>
  </si>
  <si>
    <t>h0168</t>
  </si>
  <si>
    <t>h2023-08-055</t>
  </si>
  <si>
    <t>龍ヶ崎市立馴柴小学校</t>
  </si>
  <si>
    <t>h0169</t>
  </si>
  <si>
    <t>h2023-08-056</t>
  </si>
  <si>
    <t>河内町立かわち学園</t>
  </si>
  <si>
    <t>h0170</t>
  </si>
  <si>
    <t>h2023-08-057</t>
  </si>
  <si>
    <t>牛久市立牛久第二小学校</t>
  </si>
  <si>
    <t>h0171</t>
  </si>
  <si>
    <t>h2023-08-058</t>
  </si>
  <si>
    <t>取手市立藤代小学校</t>
  </si>
  <si>
    <t>h0172</t>
  </si>
  <si>
    <t>h2023-08-061</t>
  </si>
  <si>
    <t>古河市立駒込小学校</t>
  </si>
  <si>
    <t>h0173</t>
  </si>
  <si>
    <t>h2023-08-062</t>
  </si>
  <si>
    <t>牛久市立岡田小学校</t>
  </si>
  <si>
    <t>h0174</t>
  </si>
  <si>
    <t>h2023-08-064</t>
  </si>
  <si>
    <t>ひたちなか市立長堀小学校</t>
  </si>
  <si>
    <t>h0175</t>
  </si>
  <si>
    <t>h2023-08-065</t>
  </si>
  <si>
    <t>下妻市立総上小学校</t>
  </si>
  <si>
    <t>三田　浩則</t>
  </si>
  <si>
    <t>h0176</t>
  </si>
  <si>
    <t>h2023-08-066</t>
  </si>
  <si>
    <t>古河市立仁連小学校</t>
  </si>
  <si>
    <t>h0177</t>
  </si>
  <si>
    <t>h2023-08-067</t>
  </si>
  <si>
    <t>守谷市立郷州小学校</t>
  </si>
  <si>
    <t>h0178</t>
  </si>
  <si>
    <t>h2023-08-071</t>
  </si>
  <si>
    <t>日立市立塙山小学校</t>
  </si>
  <si>
    <t>h0179</t>
  </si>
  <si>
    <t>h2023-08-072</t>
  </si>
  <si>
    <t>八千代町立川西小学校</t>
  </si>
  <si>
    <t>h0180</t>
  </si>
  <si>
    <t>h2023-08-073</t>
  </si>
  <si>
    <t>阿見町立舟島小学校</t>
  </si>
  <si>
    <t>h0181</t>
  </si>
  <si>
    <t>h2023-08-074</t>
  </si>
  <si>
    <t>常総市立菅生小学校</t>
  </si>
  <si>
    <t>h0182</t>
  </si>
  <si>
    <t>h2023-08-075</t>
  </si>
  <si>
    <t>筑西市立下館小学校</t>
  </si>
  <si>
    <t>h0183</t>
  </si>
  <si>
    <t>h2023-08-076</t>
  </si>
  <si>
    <t>桜川市立雨引小学校</t>
  </si>
  <si>
    <t>h0184</t>
  </si>
  <si>
    <t>h2023-08-077</t>
  </si>
  <si>
    <t>常総市立三妻小学校</t>
  </si>
  <si>
    <t>h0185</t>
  </si>
  <si>
    <t>h2023-08-078</t>
  </si>
  <si>
    <t>坂東市立弓馬田小学校</t>
  </si>
  <si>
    <t>h0186</t>
  </si>
  <si>
    <t>h2023-08-079</t>
  </si>
  <si>
    <t>日立市立宮田小学校</t>
  </si>
  <si>
    <t>h0187</t>
  </si>
  <si>
    <t>h2023-08-081</t>
  </si>
  <si>
    <t>下妻市立上妻小学校</t>
  </si>
  <si>
    <t>h0188</t>
  </si>
  <si>
    <t>h2023-08-083</t>
  </si>
  <si>
    <t>筑西市立中小学校</t>
  </si>
  <si>
    <t>h0189</t>
  </si>
  <si>
    <t>h2023-08-084</t>
  </si>
  <si>
    <t>桜川市立岩瀬小学校</t>
  </si>
  <si>
    <t>h0190</t>
  </si>
  <si>
    <t>h2023-08-085</t>
  </si>
  <si>
    <t>境町立境小学校</t>
  </si>
  <si>
    <t>h0191</t>
  </si>
  <si>
    <t>h2023-08-087</t>
  </si>
  <si>
    <t>坂東市立生子菅小学校</t>
  </si>
  <si>
    <t>h0192</t>
  </si>
  <si>
    <t>h2023-08-088</t>
  </si>
  <si>
    <t>稲敷市立沼里小学校</t>
  </si>
  <si>
    <t>h0193</t>
  </si>
  <si>
    <t>h2023-08-089</t>
  </si>
  <si>
    <t>ひたちなか市立勝倉小学校</t>
  </si>
  <si>
    <t>h0194</t>
  </si>
  <si>
    <t>h2023-08-090</t>
  </si>
  <si>
    <t>神栖市立波崎小学校</t>
  </si>
  <si>
    <t>h0195</t>
  </si>
  <si>
    <t>h2023-08-092</t>
  </si>
  <si>
    <t>神栖市立軽野東小学校</t>
  </si>
  <si>
    <t>h0196</t>
  </si>
  <si>
    <t>h2023-08-094</t>
  </si>
  <si>
    <t>行方市立麻生小学校</t>
  </si>
  <si>
    <t>h0197</t>
  </si>
  <si>
    <t>h2023-08-095</t>
  </si>
  <si>
    <t>古河市立古河第一小学校</t>
  </si>
  <si>
    <t>柴田真知子</t>
  </si>
  <si>
    <t>h0198</t>
  </si>
  <si>
    <t>h2023-08-096</t>
  </si>
  <si>
    <t>古河市立古河第二小学校</t>
  </si>
  <si>
    <t>柴田　真知子</t>
  </si>
  <si>
    <t>h0199</t>
  </si>
  <si>
    <t>h2023-08-098</t>
  </si>
  <si>
    <t>取手市立取手西小学校</t>
  </si>
  <si>
    <t>神長登美</t>
  </si>
  <si>
    <t>美術</t>
  </si>
  <si>
    <t>E　書</t>
  </si>
  <si>
    <t>h0200</t>
  </si>
  <si>
    <t>h2023-08-099</t>
  </si>
  <si>
    <t>取手市立白山小学校</t>
  </si>
  <si>
    <t>神長　登美</t>
  </si>
  <si>
    <t>h0201</t>
  </si>
  <si>
    <t>h2023-08-100</t>
  </si>
  <si>
    <t>潮来市立延方小学校</t>
  </si>
  <si>
    <t>倉田　沙紀</t>
  </si>
  <si>
    <t>h0202</t>
  </si>
  <si>
    <t>h2023-08-102</t>
  </si>
  <si>
    <t>坂東市立中川小学校</t>
  </si>
  <si>
    <t>大河内　真由美</t>
  </si>
  <si>
    <t>h0203</t>
  </si>
  <si>
    <t>h2023-08-105</t>
  </si>
  <si>
    <t>日立市立大久保小学校</t>
  </si>
  <si>
    <t>長山善洋</t>
  </si>
  <si>
    <t>h0204</t>
  </si>
  <si>
    <t>h2023-08-106</t>
  </si>
  <si>
    <t>つくば市立吾妻小学校</t>
  </si>
  <si>
    <t>h0205</t>
  </si>
  <si>
    <t>h2023-08-108</t>
  </si>
  <si>
    <t>水戸市立赤塚小学校</t>
  </si>
  <si>
    <t>h0206</t>
  </si>
  <si>
    <t>h2023-08-109</t>
  </si>
  <si>
    <t>水戸市立吉沢小学校</t>
  </si>
  <si>
    <t>h0207</t>
  </si>
  <si>
    <t>h2023-08-110</t>
  </si>
  <si>
    <t>守谷市立御所ケ丘小学校</t>
  </si>
  <si>
    <t>h0208</t>
  </si>
  <si>
    <t>h2023-08-111</t>
  </si>
  <si>
    <t>土浦市立都和小学校</t>
  </si>
  <si>
    <t>h0209</t>
  </si>
  <si>
    <t>h2023-08-112</t>
  </si>
  <si>
    <t>牛久市立牛久第三中学校</t>
    <phoneticPr fontId="2"/>
  </si>
  <si>
    <t>h0210</t>
  </si>
  <si>
    <t>h2023-08-116</t>
  </si>
  <si>
    <t>古河市立諸川小学校</t>
  </si>
  <si>
    <t>藤本　港</t>
  </si>
  <si>
    <t>h0211</t>
  </si>
  <si>
    <t>h2023-08-117</t>
  </si>
  <si>
    <t>水戸市立常磐小学校</t>
  </si>
  <si>
    <t>平井　裕也</t>
  </si>
  <si>
    <t>h0212</t>
  </si>
  <si>
    <t>h2023-08-118</t>
  </si>
  <si>
    <t>筑西市立大村小学校</t>
  </si>
  <si>
    <t>平井　李枝</t>
  </si>
  <si>
    <t>h0213</t>
  </si>
  <si>
    <t>h2023-08-119</t>
  </si>
  <si>
    <t>筑西市立上野小学校</t>
  </si>
  <si>
    <t>h0214</t>
  </si>
  <si>
    <t>h2023-08-120</t>
  </si>
  <si>
    <t>筑西市立長讃小学校</t>
  </si>
  <si>
    <t>h0215</t>
  </si>
  <si>
    <t>h2023-08-121</t>
  </si>
  <si>
    <t>筑西市立村田小学校</t>
  </si>
  <si>
    <t>h0216</t>
  </si>
  <si>
    <t>h2023-08-122</t>
  </si>
  <si>
    <t>筑西市立明野中学校</t>
  </si>
  <si>
    <t>h0217</t>
  </si>
  <si>
    <t>h2023-08-123</t>
  </si>
  <si>
    <t>筑西市立鳥羽小学校</t>
  </si>
  <si>
    <t>h0218</t>
  </si>
  <si>
    <t>h2023-08-124</t>
  </si>
  <si>
    <t>茨城県立水戸聾学校</t>
  </si>
  <si>
    <t>簗瀬恵子</t>
  </si>
  <si>
    <t>C　人形劇</t>
  </si>
  <si>
    <t>h0219</t>
  </si>
  <si>
    <t>h2023-08-126</t>
  </si>
  <si>
    <t>茨城県土浦市立乙戸小学校</t>
  </si>
  <si>
    <t>藏持智明</t>
  </si>
  <si>
    <t>h0220</t>
  </si>
  <si>
    <t>h2023-08-127</t>
  </si>
  <si>
    <t>守谷市立大井沢小学校</t>
  </si>
  <si>
    <t>h0221</t>
  </si>
  <si>
    <t>h2023-09-002</t>
  </si>
  <si>
    <t>09</t>
  </si>
  <si>
    <t>日光市立大沢小学校</t>
  </si>
  <si>
    <t>h0222</t>
  </si>
  <si>
    <t>h2023-09-003</t>
  </si>
  <si>
    <t>栃木市立大平南小学校</t>
  </si>
  <si>
    <t>h0223</t>
  </si>
  <si>
    <t>h2023-09-004</t>
  </si>
  <si>
    <t>日光市立大桑小学校</t>
  </si>
  <si>
    <t>h0224</t>
  </si>
  <si>
    <t>h2023-09-007</t>
  </si>
  <si>
    <t>栃木県立佐野高等学校附属中学校</t>
  </si>
  <si>
    <t>古橋　紀子</t>
  </si>
  <si>
    <t>H　邦楽</t>
  </si>
  <si>
    <t>h0225</t>
  </si>
  <si>
    <t>h2023-09-008</t>
  </si>
  <si>
    <t>栃木市立大宮北小学校</t>
  </si>
  <si>
    <t>荒金　千年</t>
  </si>
  <si>
    <t>h0226</t>
  </si>
  <si>
    <t>h2023-09-010</t>
  </si>
  <si>
    <t>栃木市立吹上中学校</t>
  </si>
  <si>
    <t>h0227</t>
  </si>
  <si>
    <t>h2023-09-014</t>
  </si>
  <si>
    <t>栃木市立栃木南中学校</t>
  </si>
  <si>
    <t>h0228</t>
  </si>
  <si>
    <t>h2023-09-019</t>
  </si>
  <si>
    <t>栃木市立大平西小学校</t>
  </si>
  <si>
    <t>h0229</t>
  </si>
  <si>
    <t>h2023-09-020</t>
  </si>
  <si>
    <t>壬生町立壬生東小学校</t>
  </si>
  <si>
    <t>h0230</t>
  </si>
  <si>
    <t>h2023-09-022</t>
  </si>
  <si>
    <t>芳賀町立芳賀中学校</t>
  </si>
  <si>
    <t>佐藤　貞子</t>
  </si>
  <si>
    <t>h0231</t>
  </si>
  <si>
    <t>h2023-09-023</t>
  </si>
  <si>
    <t>小山市立東城南小学校</t>
  </si>
  <si>
    <t>h0232</t>
  </si>
  <si>
    <t>h2023-09-024</t>
  </si>
  <si>
    <t>下野市立緑小学校</t>
  </si>
  <si>
    <t>h0233</t>
  </si>
  <si>
    <t>h2023-09-027</t>
  </si>
  <si>
    <t>さくら市立氏家小学校</t>
  </si>
  <si>
    <t>浅井 佑衣子</t>
  </si>
  <si>
    <t>h0234</t>
  </si>
  <si>
    <t>h2023-09-028</t>
  </si>
  <si>
    <t>さくら市立押上小学校</t>
  </si>
  <si>
    <t>h0235</t>
  </si>
  <si>
    <t>h2023-09-029</t>
  </si>
  <si>
    <t>さくら市立熟田小学校</t>
  </si>
  <si>
    <t>h0236</t>
  </si>
  <si>
    <t>h2023-09-030</t>
  </si>
  <si>
    <t>さくら市立上松山小学校</t>
  </si>
  <si>
    <t>h0237</t>
  </si>
  <si>
    <t>h2023-09-031</t>
  </si>
  <si>
    <t>さくら市立南小学校</t>
  </si>
  <si>
    <t>h0238</t>
  </si>
  <si>
    <t>h2023-09-032</t>
  </si>
  <si>
    <t>さくら市立喜連川小学校</t>
  </si>
  <si>
    <t>h0239</t>
  </si>
  <si>
    <t>h2023-09-034</t>
  </si>
  <si>
    <t>足利市立山辺小学校</t>
  </si>
  <si>
    <t>h0240</t>
  </si>
  <si>
    <t>h2023-09-036</t>
  </si>
  <si>
    <t>高根沢町立中央小学校</t>
  </si>
  <si>
    <t>h0241</t>
  </si>
  <si>
    <t>h2023-09-037</t>
  </si>
  <si>
    <t>小山市立小山第二小学校</t>
  </si>
  <si>
    <t>h0242</t>
  </si>
  <si>
    <t>h2023-09-040</t>
  </si>
  <si>
    <t>宇都宮市立宮の原小学校</t>
  </si>
  <si>
    <t>h0243</t>
  </si>
  <si>
    <t>h2023-09-041</t>
  </si>
  <si>
    <t>宇都宮市立横川中央小学校</t>
  </si>
  <si>
    <t>h0244</t>
  </si>
  <si>
    <t>h2023-09-042</t>
  </si>
  <si>
    <t>宇都宮市立上河内中央小学校</t>
  </si>
  <si>
    <t>h0245</t>
  </si>
  <si>
    <t>h2023-09-047</t>
  </si>
  <si>
    <t>白鴎大学足利高等学校</t>
  </si>
  <si>
    <t>田中あかね</t>
  </si>
  <si>
    <t>h0246</t>
  </si>
  <si>
    <t>h2023-09-048</t>
  </si>
  <si>
    <t>栃木県立栃木翔南高等学校</t>
  </si>
  <si>
    <t>h0247</t>
  </si>
  <si>
    <t>h2023-09-049</t>
  </si>
  <si>
    <t>栃木県立黒羽高等学校</t>
  </si>
  <si>
    <t>田中　あかね</t>
  </si>
  <si>
    <t>h0248</t>
  </si>
  <si>
    <t>h2023-09-050</t>
  </si>
  <si>
    <t>白鴎大学足利中学校</t>
  </si>
  <si>
    <t>h0249</t>
  </si>
  <si>
    <t>h2023-09-051</t>
  </si>
  <si>
    <t>鹿沼市立みどりが丘小学校</t>
  </si>
  <si>
    <t>h0250</t>
  </si>
  <si>
    <t>h2023-09-052</t>
  </si>
  <si>
    <t>壬生町立南犬飼中学校</t>
  </si>
  <si>
    <t>h0251</t>
  </si>
  <si>
    <t>h2023-09-054</t>
  </si>
  <si>
    <t>壬生町立羽生田小学校</t>
  </si>
  <si>
    <t>h0252</t>
  </si>
  <si>
    <t>h2023-09-056</t>
  </si>
  <si>
    <t>宇都宮市立平石中央小学校</t>
  </si>
  <si>
    <t>h0253</t>
  </si>
  <si>
    <t>h2023-09-059</t>
  </si>
  <si>
    <t>栃木県立鹿沼商工高等学校</t>
  </si>
  <si>
    <t>福田文子</t>
  </si>
  <si>
    <t>h0254</t>
  </si>
  <si>
    <t>h2023-09-060</t>
  </si>
  <si>
    <t>栃木県立宇都宮南高等学校</t>
  </si>
  <si>
    <t>h0255</t>
  </si>
  <si>
    <t>h2023-09-061</t>
  </si>
  <si>
    <t>栃木県立鹿沼東高等学校</t>
  </si>
  <si>
    <t>福田　文子</t>
  </si>
  <si>
    <t>h0256</t>
  </si>
  <si>
    <t>h2023-09-062</t>
  </si>
  <si>
    <t>栃木県立今市高等学校</t>
  </si>
  <si>
    <t>h0257</t>
  </si>
  <si>
    <t>h2023-09-063</t>
  </si>
  <si>
    <t>栃木県立矢板東高等学校附属中学校</t>
  </si>
  <si>
    <t>h0258</t>
  </si>
  <si>
    <t>h2023-09-064</t>
  </si>
  <si>
    <t>栃木県立宇都宮東高等学校・同附属中学校</t>
  </si>
  <si>
    <t>h0259</t>
  </si>
  <si>
    <t>h2023-09-065</t>
  </si>
  <si>
    <t>宇都宮大学共同教育学部附属特別支援学校</t>
  </si>
  <si>
    <t>h0260</t>
  </si>
  <si>
    <t>h2023-09-066</t>
  </si>
  <si>
    <t>宇都宮市立御幸小学校</t>
  </si>
  <si>
    <t>h0261</t>
  </si>
  <si>
    <t>h2023-10-003</t>
  </si>
  <si>
    <t>10</t>
  </si>
  <si>
    <t>板倉町立板倉中学校</t>
  </si>
  <si>
    <t>決定通知内容が10-011_板倉町立東小の内容であった為、修正（4/27）</t>
    <rPh sb="0" eb="4">
      <t>ケッテイツウチ</t>
    </rPh>
    <rPh sb="4" eb="6">
      <t>ナイヨウ</t>
    </rPh>
    <rPh sb="14" eb="16">
      <t>イタクラ</t>
    </rPh>
    <rPh sb="16" eb="18">
      <t>チョウリツ</t>
    </rPh>
    <rPh sb="18" eb="19">
      <t>アズマ</t>
    </rPh>
    <rPh sb="19" eb="20">
      <t>ショウ</t>
    </rPh>
    <rPh sb="21" eb="23">
      <t>ナイヨウ</t>
    </rPh>
    <rPh sb="27" eb="28">
      <t>タメ</t>
    </rPh>
    <rPh sb="29" eb="31">
      <t>シュウセイ</t>
    </rPh>
    <phoneticPr fontId="2"/>
  </si>
  <si>
    <t>h0262</t>
  </si>
  <si>
    <t>h2023-10-004</t>
  </si>
  <si>
    <t>明和町立明和東小学校</t>
  </si>
  <si>
    <t>h0263</t>
  </si>
  <si>
    <t>h2023-10-006</t>
  </si>
  <si>
    <t>館林市立第三小学校</t>
  </si>
  <si>
    <t>h0264</t>
  </si>
  <si>
    <t>h2023-10-007</t>
  </si>
  <si>
    <t>館林市立第二小学校</t>
  </si>
  <si>
    <t>h0265</t>
  </si>
  <si>
    <t>h2023-10-008</t>
  </si>
  <si>
    <t>明和町立明和西小学校</t>
  </si>
  <si>
    <t>h0266</t>
  </si>
  <si>
    <t>h2023-10-009</t>
  </si>
  <si>
    <t>館林市立第九小学校</t>
  </si>
  <si>
    <t>h0267</t>
  </si>
  <si>
    <t>h2023-10-010</t>
  </si>
  <si>
    <t>館林市立第七小学校</t>
  </si>
  <si>
    <t>h0268</t>
  </si>
  <si>
    <t>h2023-10-011</t>
  </si>
  <si>
    <t>板倉町立東小学校</t>
  </si>
  <si>
    <t>h0269</t>
  </si>
  <si>
    <t>h2023-10-012</t>
  </si>
  <si>
    <t>千代田町立西小学校</t>
  </si>
  <si>
    <t>森田智博</t>
  </si>
  <si>
    <t>h0270</t>
  </si>
  <si>
    <t>h2023-10-014</t>
  </si>
  <si>
    <t>東吾妻町立坂上小学校</t>
  </si>
  <si>
    <t>須貝孝広</t>
  </si>
  <si>
    <t>h0271</t>
  </si>
  <si>
    <t>h2023-10-015</t>
  </si>
  <si>
    <t>太田市立中央小学校</t>
  </si>
  <si>
    <t>大塚紀男</t>
  </si>
  <si>
    <t>h0272</t>
  </si>
  <si>
    <t>h2023-10-017</t>
  </si>
  <si>
    <t>みどり市立大間々東小学校</t>
  </si>
  <si>
    <t>h0273</t>
  </si>
  <si>
    <t>h2023-10-018</t>
  </si>
  <si>
    <t>みどり市立笠懸小学校</t>
  </si>
  <si>
    <t>h0274</t>
  </si>
  <si>
    <t>h2023-10-023</t>
  </si>
  <si>
    <t>邑楽町立中野小学校</t>
  </si>
  <si>
    <t>h0275</t>
  </si>
  <si>
    <t>h2023-10-024</t>
  </si>
  <si>
    <t>館林市立美園小学校</t>
  </si>
  <si>
    <t>h0276</t>
  </si>
  <si>
    <t>h2023-10-029</t>
  </si>
  <si>
    <t>太田市立太田高等学校</t>
  </si>
  <si>
    <t>h0277</t>
  </si>
  <si>
    <t>h2023-10-030</t>
  </si>
  <si>
    <t>太田市立尾島小学校</t>
  </si>
  <si>
    <t>h0278</t>
  </si>
  <si>
    <t>h2023-10-031</t>
  </si>
  <si>
    <t>群馬県立高崎商業高等学校</t>
  </si>
  <si>
    <t>飯塚　郁子</t>
  </si>
  <si>
    <t>h0279</t>
  </si>
  <si>
    <t>h2023-10-033</t>
  </si>
  <si>
    <t>伊勢崎市立赤堀東小学校</t>
  </si>
  <si>
    <t>平澤　真奈美</t>
  </si>
  <si>
    <t>h0280</t>
  </si>
  <si>
    <t>h2023-10-037</t>
  </si>
  <si>
    <t>藤岡市立北中学校</t>
  </si>
  <si>
    <t>h0281</t>
  </si>
  <si>
    <t>h2023-10-039</t>
  </si>
  <si>
    <t>前橋市立芳賀小学校</t>
  </si>
  <si>
    <t>h0282</t>
  </si>
  <si>
    <t>h2023-10-040</t>
  </si>
  <si>
    <t>前橋市立宮城小学校</t>
  </si>
  <si>
    <t>h0283</t>
  </si>
  <si>
    <t>h2023-11-001</t>
  </si>
  <si>
    <t>11</t>
  </si>
  <si>
    <t>志木市立宗岡第二小学校</t>
  </si>
  <si>
    <t>磯﨑　政徳</t>
  </si>
  <si>
    <t>h0284</t>
  </si>
  <si>
    <t>h2023-11-003</t>
  </si>
  <si>
    <t>吉川市立中曽根小学校</t>
  </si>
  <si>
    <t>横溝宏幸</t>
  </si>
  <si>
    <t>h0285</t>
  </si>
  <si>
    <t>h2023-11-004</t>
  </si>
  <si>
    <t>三郷市立彦糸小学校</t>
  </si>
  <si>
    <t>h0286</t>
  </si>
  <si>
    <t>h2023-11-005</t>
  </si>
  <si>
    <t>久喜市立桜田小学校</t>
  </si>
  <si>
    <t>岡島敦子</t>
  </si>
  <si>
    <t>h0287</t>
  </si>
  <si>
    <t>h2023-11-006</t>
  </si>
  <si>
    <t>久喜市立太田小学校</t>
  </si>
  <si>
    <t>岡島　敦子</t>
  </si>
  <si>
    <t>h0288</t>
  </si>
  <si>
    <t>h2023-11-007</t>
  </si>
  <si>
    <t>和光市立白子小学校</t>
  </si>
  <si>
    <t>加藤直明</t>
  </si>
  <si>
    <t>h0289</t>
  </si>
  <si>
    <t>h2023-11-008</t>
  </si>
  <si>
    <t>本庄市立共和小学校</t>
  </si>
  <si>
    <t>関田　彩夏</t>
  </si>
  <si>
    <t>h0290</t>
  </si>
  <si>
    <t>h2023-11-009</t>
  </si>
  <si>
    <t>三郷市立前間小学校</t>
  </si>
  <si>
    <t>h0291</t>
  </si>
  <si>
    <t>h2023-11-010</t>
  </si>
  <si>
    <t>和光市立広沢小学校</t>
  </si>
  <si>
    <t>近藤千花子</t>
  </si>
  <si>
    <t>h0292</t>
  </si>
  <si>
    <t>h2023-11-011</t>
  </si>
  <si>
    <t>和光市立北原小学校</t>
  </si>
  <si>
    <t>元永拓</t>
  </si>
  <si>
    <t>h0293</t>
  </si>
  <si>
    <t>h2023-11-012</t>
  </si>
  <si>
    <t>和光市立本町小学校</t>
  </si>
  <si>
    <t>h0294</t>
  </si>
  <si>
    <t>h2023-11-016</t>
  </si>
  <si>
    <t>和光市立第四小学校</t>
  </si>
  <si>
    <t>三村　理津子</t>
  </si>
  <si>
    <t>h0295</t>
  </si>
  <si>
    <t>h2023-11-017</t>
  </si>
  <si>
    <t>川口市立朝日西小学校</t>
  </si>
  <si>
    <t>h0296</t>
  </si>
  <si>
    <t>h2023-11-018</t>
  </si>
  <si>
    <t>三芳町立竹間沢小学校</t>
  </si>
  <si>
    <t>h0297</t>
  </si>
  <si>
    <t>h2023-11-019</t>
  </si>
  <si>
    <t>川口市立十二月田小学校</t>
  </si>
  <si>
    <t>h0298</t>
  </si>
  <si>
    <t>h2023-11-020</t>
  </si>
  <si>
    <t>三郷市立彦成小学校</t>
  </si>
  <si>
    <t>h0299</t>
  </si>
  <si>
    <t>h2023-11-021</t>
  </si>
  <si>
    <t>久喜市立菖蒲東小学校</t>
  </si>
  <si>
    <t>h0300</t>
  </si>
  <si>
    <t>h2023-11-022</t>
  </si>
  <si>
    <t>狭山市立山王小学校</t>
  </si>
  <si>
    <t>h0301</t>
  </si>
  <si>
    <t>h2023-11-023</t>
  </si>
  <si>
    <t>鳩山町立鳩山小学校</t>
  </si>
  <si>
    <t>h0302</t>
  </si>
  <si>
    <t>h2023-11-024</t>
  </si>
  <si>
    <t>越谷市立南越谷小学校</t>
  </si>
  <si>
    <t>h0303</t>
  </si>
  <si>
    <t>h2023-11-025</t>
  </si>
  <si>
    <t>狭山市立入間川東小学校</t>
  </si>
  <si>
    <t>h0304</t>
  </si>
  <si>
    <t>h2023-11-026</t>
  </si>
  <si>
    <t>川越市立武蔵野小学校</t>
  </si>
  <si>
    <t>h0305</t>
  </si>
  <si>
    <t>h2023-11-027</t>
  </si>
  <si>
    <t>狭山市立水富小学校</t>
  </si>
  <si>
    <t>h0306</t>
  </si>
  <si>
    <t>h2023-11-028</t>
  </si>
  <si>
    <t>川口市立鳩ヶ谷小学校</t>
  </si>
  <si>
    <t>三澤　一実</t>
  </si>
  <si>
    <t>h0307</t>
  </si>
  <si>
    <t>h2023-11-029</t>
  </si>
  <si>
    <t>幸手市立上高野小学校</t>
  </si>
  <si>
    <t>h0308</t>
  </si>
  <si>
    <t>h2023-11-030</t>
  </si>
  <si>
    <t>行田市立桜ケ丘小学校</t>
  </si>
  <si>
    <t>h0309</t>
  </si>
  <si>
    <t>h2023-11-031</t>
  </si>
  <si>
    <t>桶川市立加納小学校</t>
  </si>
  <si>
    <t>h0310</t>
  </si>
  <si>
    <t>h2023-11-033</t>
  </si>
  <si>
    <t>深谷市立深谷西小学校</t>
  </si>
  <si>
    <t>h0311</t>
  </si>
  <si>
    <t>h2023-11-035</t>
  </si>
  <si>
    <t>宮代町立須賀小学校</t>
  </si>
  <si>
    <t>h0312</t>
  </si>
  <si>
    <t>h2023-11-036</t>
  </si>
  <si>
    <t>深谷市立常盤小学校</t>
  </si>
  <si>
    <t>h0313</t>
  </si>
  <si>
    <t>h2023-11-037</t>
  </si>
  <si>
    <t>熊谷市立石原小学校</t>
  </si>
  <si>
    <t>h0314</t>
  </si>
  <si>
    <t>h2023-11-041</t>
  </si>
  <si>
    <t>上尾市立大谷小学校</t>
  </si>
  <si>
    <t>小川　正毅</t>
  </si>
  <si>
    <t>メディア芸術</t>
  </si>
  <si>
    <t>A　メディアアート</t>
  </si>
  <si>
    <t>h0315</t>
  </si>
  <si>
    <t>h2023-11-042</t>
  </si>
  <si>
    <t>朝霞市立朝霞第八小学校</t>
  </si>
  <si>
    <t>h0316</t>
  </si>
  <si>
    <t>h2023-11-046</t>
  </si>
  <si>
    <t>川口市立新郷東小学校</t>
  </si>
  <si>
    <t>小堀　美穂</t>
  </si>
  <si>
    <t>h0317</t>
  </si>
  <si>
    <t>h2023-11-047</t>
  </si>
  <si>
    <t>久喜市立栗橋西小学校</t>
  </si>
  <si>
    <t>大谷　宥仁</t>
  </si>
  <si>
    <t>h0318</t>
  </si>
  <si>
    <t>h2023-11-048</t>
  </si>
  <si>
    <t>大藤　豪一郎</t>
  </si>
  <si>
    <t>C　その他</t>
  </si>
  <si>
    <t>h0319</t>
  </si>
  <si>
    <t>h2023-11-050</t>
  </si>
  <si>
    <t>h0320</t>
  </si>
  <si>
    <t>h2023-11-051</t>
  </si>
  <si>
    <t>川口市立里中学校</t>
  </si>
  <si>
    <t>h0321</t>
  </si>
  <si>
    <t>h2023-11-056</t>
  </si>
  <si>
    <t>飯能市立飯能西中学校</t>
  </si>
  <si>
    <t>長山　善洋</t>
  </si>
  <si>
    <t>h0322</t>
  </si>
  <si>
    <t>h2023-11-060</t>
  </si>
  <si>
    <t>飯能市立富士見小学校</t>
  </si>
  <si>
    <t>h0323</t>
  </si>
  <si>
    <t>h2023-11-061</t>
  </si>
  <si>
    <t>飯能市立加治小学校</t>
  </si>
  <si>
    <t>h0324</t>
  </si>
  <si>
    <t>h2023-11-064</t>
  </si>
  <si>
    <t>志木市立志木第三小学校</t>
  </si>
  <si>
    <t>渡邉勇樹</t>
  </si>
  <si>
    <t>h0325</t>
  </si>
  <si>
    <t>h2023-11-065</t>
  </si>
  <si>
    <t>志木市立志木第二小学校</t>
  </si>
  <si>
    <t>h0326</t>
  </si>
  <si>
    <t>h2023-11-067</t>
  </si>
  <si>
    <t>和光市立新倉小学校</t>
  </si>
  <si>
    <t>武藤絵里子</t>
  </si>
  <si>
    <t>h0327</t>
  </si>
  <si>
    <t>h2023-11-068</t>
  </si>
  <si>
    <t>和光市立第五小学校</t>
  </si>
  <si>
    <t>h0328</t>
  </si>
  <si>
    <t>h2023-11-069</t>
  </si>
  <si>
    <t>和光市立下新倉小学校</t>
  </si>
  <si>
    <t>小林なな子</t>
  </si>
  <si>
    <t>h0329</t>
  </si>
  <si>
    <t>h2023-11-070</t>
  </si>
  <si>
    <t>和光市立第三小学校</t>
  </si>
  <si>
    <t>平山正三</t>
  </si>
  <si>
    <t>h0330</t>
  </si>
  <si>
    <t>h2023-11-071</t>
  </si>
  <si>
    <t>入間市立藤沢中学校</t>
  </si>
  <si>
    <t>立住　若菜</t>
  </si>
  <si>
    <t>h0331</t>
  </si>
  <si>
    <t>h2023-11-073</t>
  </si>
  <si>
    <t>埼玉県立騎西特別支援学校</t>
  </si>
  <si>
    <t>櫻井　慶喜</t>
  </si>
  <si>
    <t>h0332</t>
  </si>
  <si>
    <t>h2023-11-074</t>
  </si>
  <si>
    <t>熊谷市立大幡小学校</t>
  </si>
  <si>
    <t>齊藤　才子</t>
  </si>
  <si>
    <t>h0333</t>
  </si>
  <si>
    <t>h2023-11-077</t>
  </si>
  <si>
    <t>熊谷市立久下小学校</t>
  </si>
  <si>
    <t>h0334</t>
  </si>
  <si>
    <t>h2023-11-078</t>
  </si>
  <si>
    <t>熊谷市立籠原小学校</t>
  </si>
  <si>
    <t>h0335</t>
  </si>
  <si>
    <t>h2023-12-001</t>
  </si>
  <si>
    <t>12</t>
  </si>
  <si>
    <t>船橋市立峰台小学校</t>
  </si>
  <si>
    <t>井上千恵子</t>
  </si>
  <si>
    <t>h0336</t>
  </si>
  <si>
    <t>h2023-12-003</t>
  </si>
  <si>
    <t>船橋市立法典西小学校</t>
  </si>
  <si>
    <t>井上　千恵子</t>
  </si>
  <si>
    <t>h0337</t>
  </si>
  <si>
    <t>h2023-12-004</t>
  </si>
  <si>
    <t>香取市立わらびが丘小学校</t>
  </si>
  <si>
    <t>h0338</t>
  </si>
  <si>
    <t>h2023-12-005</t>
  </si>
  <si>
    <t>八千代市立新木戸小学校</t>
  </si>
  <si>
    <t>h0339</t>
  </si>
  <si>
    <t>h2023-12-008</t>
  </si>
  <si>
    <t>八千代市立村上東小学校</t>
  </si>
  <si>
    <t>h0340</t>
  </si>
  <si>
    <t>h2023-12-009</t>
  </si>
  <si>
    <t>八千代市立萱田小学校</t>
  </si>
  <si>
    <t>h0341</t>
  </si>
  <si>
    <t>h2023-12-011</t>
  </si>
  <si>
    <t>習志野市立向山小学校</t>
  </si>
  <si>
    <t>吉田正隆</t>
  </si>
  <si>
    <t>h0342</t>
  </si>
  <si>
    <t>h2023-12-012</t>
  </si>
  <si>
    <t>習志野市立鷺沼小学校</t>
  </si>
  <si>
    <t>h0343</t>
  </si>
  <si>
    <t>h2023-12-013</t>
  </si>
  <si>
    <t>船橋市立芝山西小学校</t>
  </si>
  <si>
    <t>h0344</t>
  </si>
  <si>
    <t>h2023-12-014</t>
  </si>
  <si>
    <t>千葉県立国府台高等学校</t>
  </si>
  <si>
    <t>金子　馨</t>
  </si>
  <si>
    <t>h0345</t>
  </si>
  <si>
    <t>h2023-12-015</t>
  </si>
  <si>
    <t>市川市立東国分中学校</t>
  </si>
  <si>
    <t>金子由希絵</t>
  </si>
  <si>
    <t>h0346</t>
  </si>
  <si>
    <t>h2023-12-016</t>
  </si>
  <si>
    <t>市川市立第四中学校</t>
  </si>
  <si>
    <t>h0347</t>
  </si>
  <si>
    <t>h2023-12-017</t>
  </si>
  <si>
    <t>市川市立若宮小学校</t>
  </si>
  <si>
    <t>h0348</t>
  </si>
  <si>
    <t>h2023-12-019</t>
  </si>
  <si>
    <t>船橋市立小室小学校</t>
  </si>
  <si>
    <t>金野　正道</t>
  </si>
  <si>
    <t>h0349</t>
  </si>
  <si>
    <t>h2023-12-021</t>
  </si>
  <si>
    <t>松戸市立馬橋小学校</t>
  </si>
  <si>
    <t>荒井靖貴</t>
  </si>
  <si>
    <t>h0350</t>
  </si>
  <si>
    <t>h2023-12-022</t>
  </si>
  <si>
    <t>柏市立大津ヶ丘第二小学校</t>
  </si>
  <si>
    <t>h0351</t>
  </si>
  <si>
    <t>h2023-12-024</t>
  </si>
  <si>
    <t>柏市立藤心小学校</t>
  </si>
  <si>
    <t>h0352</t>
  </si>
  <si>
    <t>h2023-12-025</t>
  </si>
  <si>
    <t>船橋市立八木が谷北小学校</t>
  </si>
  <si>
    <t>山路玲子</t>
  </si>
  <si>
    <t>h0353</t>
  </si>
  <si>
    <t>h2023-12-026</t>
  </si>
  <si>
    <t>市川市立鬼高小学校</t>
  </si>
  <si>
    <t>h0354</t>
  </si>
  <si>
    <t>h2023-12-027</t>
  </si>
  <si>
    <t>松戸市立横須賀小学校</t>
  </si>
  <si>
    <t>篠永　紗也子</t>
  </si>
  <si>
    <t>h0355</t>
  </si>
  <si>
    <t>h2023-12-028</t>
  </si>
  <si>
    <t>松戸市立新松戸西小学校</t>
  </si>
  <si>
    <t>h0356</t>
  </si>
  <si>
    <t>h2023-12-032</t>
  </si>
  <si>
    <t>印西市立牧の原小学校</t>
  </si>
  <si>
    <t>F　その他</t>
  </si>
  <si>
    <t>h0357</t>
  </si>
  <si>
    <t>h2023-12-035</t>
  </si>
  <si>
    <t>白井市立清水口小学校</t>
  </si>
  <si>
    <t>h0358</t>
  </si>
  <si>
    <t>h2023-12-037</t>
  </si>
  <si>
    <t>香取市立東大戸小学校</t>
  </si>
  <si>
    <t>小林和子</t>
  </si>
  <si>
    <t>h0359</t>
  </si>
  <si>
    <t>h2023-12-038</t>
  </si>
  <si>
    <t>専修大学松戸中学校</t>
  </si>
  <si>
    <t>h0360</t>
  </si>
  <si>
    <t>h2023-12-040</t>
  </si>
  <si>
    <t>市川市立稲荷木小学校</t>
  </si>
  <si>
    <t>杉本沙季</t>
  </si>
  <si>
    <t>h0361</t>
  </si>
  <si>
    <t>h2023-12-042</t>
  </si>
  <si>
    <t>習志野市立谷津南小学校</t>
  </si>
  <si>
    <t>長澤綾乃</t>
  </si>
  <si>
    <t>h0362</t>
  </si>
  <si>
    <t>h2023-12-043</t>
  </si>
  <si>
    <t>野田市立関宿中央小学校</t>
  </si>
  <si>
    <t>筒井　茜</t>
  </si>
  <si>
    <t>h0363</t>
  </si>
  <si>
    <t>h2023-12-044</t>
  </si>
  <si>
    <t>松戸市立古ケ崎小学校</t>
  </si>
  <si>
    <t>梅津　千恵子</t>
  </si>
  <si>
    <t>h0364</t>
  </si>
  <si>
    <t>h2023-12-045</t>
  </si>
  <si>
    <t>松戸市立北部小学校</t>
  </si>
  <si>
    <t>h0365</t>
  </si>
  <si>
    <t>h2023-12-046</t>
  </si>
  <si>
    <t>船橋市立坪井小学校</t>
  </si>
  <si>
    <t>方壁彬</t>
  </si>
  <si>
    <t>h0366</t>
  </si>
  <si>
    <t>h2023-12-047</t>
  </si>
  <si>
    <t>船橋市立習志野台第一小学校</t>
  </si>
  <si>
    <t>h0367</t>
  </si>
  <si>
    <t>h2023-12-048</t>
  </si>
  <si>
    <t>市川市立南行徳小学校</t>
  </si>
  <si>
    <t>方壁 彬</t>
  </si>
  <si>
    <t>h0368</t>
  </si>
  <si>
    <t>h2023-12-049</t>
  </si>
  <si>
    <t>柏市立柏第五小学校</t>
  </si>
  <si>
    <t>h0369</t>
  </si>
  <si>
    <t>h2023-12-050</t>
  </si>
  <si>
    <t>神崎町立米沢小学校</t>
  </si>
  <si>
    <t>h0370</t>
  </si>
  <si>
    <t>h2023-12-051</t>
  </si>
  <si>
    <t>流山市立東深井小学校</t>
  </si>
  <si>
    <t>h0371</t>
  </si>
  <si>
    <t>h2023-13-001</t>
  </si>
  <si>
    <t>13</t>
  </si>
  <si>
    <t>目黒区立五本木小学校</t>
  </si>
  <si>
    <t>井出明日香</t>
  </si>
  <si>
    <t>h0372</t>
  </si>
  <si>
    <t>h2023-13-002</t>
  </si>
  <si>
    <t>目黒区立烏森小学校</t>
  </si>
  <si>
    <t>h0373</t>
  </si>
  <si>
    <t>h2023-13-003</t>
  </si>
  <si>
    <t>目黒区立中根小学校</t>
  </si>
  <si>
    <t>h0374</t>
  </si>
  <si>
    <t>h2023-13-004</t>
  </si>
  <si>
    <t>目黒区立東根小学校</t>
  </si>
  <si>
    <t>h0375</t>
  </si>
  <si>
    <t>h2023-13-006</t>
  </si>
  <si>
    <t>練馬区立豊玉中学校</t>
    <phoneticPr fontId="2"/>
  </si>
  <si>
    <t>永井綾子</t>
  </si>
  <si>
    <t>h0376</t>
  </si>
  <si>
    <t>h2023-13-008</t>
  </si>
  <si>
    <t>新宿区立淀橋第四小学校</t>
    <phoneticPr fontId="2"/>
  </si>
  <si>
    <t>h0377</t>
  </si>
  <si>
    <t>h2023-13-010</t>
  </si>
  <si>
    <t>青梅市立第五小学校</t>
  </si>
  <si>
    <t>h0378</t>
  </si>
  <si>
    <t>h2023-13-011</t>
  </si>
  <si>
    <t>調布市立北ノ台小学校</t>
  </si>
  <si>
    <t>h0379</t>
  </si>
  <si>
    <t>h2023-13-012</t>
  </si>
  <si>
    <t>東京都立水元小合学園</t>
  </si>
  <si>
    <t>h0380</t>
  </si>
  <si>
    <t>h2023-13-013</t>
  </si>
  <si>
    <t>練馬区立豊玉小学校</t>
  </si>
  <si>
    <t>h0381</t>
  </si>
  <si>
    <t>h2023-13-014</t>
  </si>
  <si>
    <t>東京都立武蔵台学園</t>
  </si>
  <si>
    <t>h0382</t>
  </si>
  <si>
    <t>h2023-13-015</t>
  </si>
  <si>
    <t>江戸川区立清新第一小学校</t>
  </si>
  <si>
    <t>h0383</t>
  </si>
  <si>
    <t>h2023-13-017</t>
  </si>
  <si>
    <t>東京都江戸川区立小松川小学校</t>
  </si>
  <si>
    <t>h0384</t>
  </si>
  <si>
    <t>h2023-13-019</t>
  </si>
  <si>
    <t>練馬区立豊玉南小学校</t>
  </si>
  <si>
    <t>h0385</t>
  </si>
  <si>
    <t>h2023-13-020</t>
  </si>
  <si>
    <t>都立花畑学園</t>
  </si>
  <si>
    <t>h0386</t>
  </si>
  <si>
    <t>h2023-13-021</t>
  </si>
  <si>
    <t>都立臨海青海特別支援学校</t>
  </si>
  <si>
    <t>h0387</t>
  </si>
  <si>
    <t>h2023-13-023</t>
  </si>
  <si>
    <t>都立品川特別支援学校</t>
  </si>
  <si>
    <t>h0388</t>
  </si>
  <si>
    <t>h2023-13-024</t>
  </si>
  <si>
    <t>文京区立指ヶ谷小学校</t>
  </si>
  <si>
    <t>h0389</t>
  </si>
  <si>
    <t>h2023-13-025</t>
  </si>
  <si>
    <t>板橋区立富士見台小学校</t>
  </si>
  <si>
    <t>岡田大和</t>
  </si>
  <si>
    <t>h0390</t>
  </si>
  <si>
    <t>h2023-13-026</t>
  </si>
  <si>
    <t>東京都板橋区立徳丸小学校</t>
  </si>
  <si>
    <t>h0391</t>
  </si>
  <si>
    <t>h2023-13-027</t>
  </si>
  <si>
    <t>目黒区立田道小学校</t>
  </si>
  <si>
    <t>加藤　奈央</t>
  </si>
  <si>
    <t>h0392</t>
  </si>
  <si>
    <t>h2023-13-029</t>
  </si>
  <si>
    <t>八王子市立別所中学校</t>
  </si>
  <si>
    <t>関根　拓也</t>
  </si>
  <si>
    <t>h0393</t>
  </si>
  <si>
    <t>h2023-13-030</t>
  </si>
  <si>
    <t>大田区立嶺町小学校</t>
  </si>
  <si>
    <t>h0394</t>
  </si>
  <si>
    <t>h2023-13-031</t>
  </si>
  <si>
    <t>目黒区立駒場小学校</t>
  </si>
  <si>
    <t>h0395</t>
  </si>
  <si>
    <t>h2023-13-032</t>
  </si>
  <si>
    <t>荒川区立第七中学校</t>
  </si>
  <si>
    <t>h0396</t>
  </si>
  <si>
    <t>h2023-13-034</t>
  </si>
  <si>
    <t>東大和市立第二小学校</t>
  </si>
  <si>
    <t>宮崎久美子</t>
  </si>
  <si>
    <t>h0397</t>
  </si>
  <si>
    <t>h2023-13-035</t>
  </si>
  <si>
    <t>東大和市立第八小学校</t>
  </si>
  <si>
    <t>h0398</t>
  </si>
  <si>
    <t>h2023-13-036</t>
  </si>
  <si>
    <t>品川区立品川学園</t>
  </si>
  <si>
    <t>h0399</t>
  </si>
  <si>
    <t>h2023-13-037</t>
  </si>
  <si>
    <t>暁星中学校</t>
  </si>
  <si>
    <t>栗原修一</t>
  </si>
  <si>
    <t>h0400</t>
  </si>
  <si>
    <t>h2023-13-038</t>
  </si>
  <si>
    <t>目黒区立八雲小学校</t>
  </si>
  <si>
    <t>h0401</t>
  </si>
  <si>
    <t>h2023-13-039</t>
  </si>
  <si>
    <t>府中市立府中第十小学校</t>
  </si>
  <si>
    <t>h0402</t>
  </si>
  <si>
    <t>h2023-13-041</t>
  </si>
  <si>
    <t>世田谷区立用賀小学校</t>
  </si>
  <si>
    <t>h0403</t>
  </si>
  <si>
    <t>h2023-13-042</t>
  </si>
  <si>
    <t>渋谷区立猿楽小学校</t>
  </si>
  <si>
    <t>h0404</t>
  </si>
  <si>
    <t>h2023-13-043</t>
  </si>
  <si>
    <t>渋谷区立西原小学校</t>
  </si>
  <si>
    <t>h0405</t>
  </si>
  <si>
    <t>h2023-13-044</t>
  </si>
  <si>
    <t>江戸川区立小岩小学校</t>
  </si>
  <si>
    <t>溝口　摂</t>
  </si>
  <si>
    <t>h0406</t>
  </si>
  <si>
    <t>h2023-13-047</t>
  </si>
  <si>
    <t>あきる野市立西秋留小学校</t>
  </si>
  <si>
    <t>h0407</t>
  </si>
  <si>
    <t>h2023-13-048</t>
  </si>
  <si>
    <t>あきる野市立前田小学校</t>
  </si>
  <si>
    <t>h0408</t>
  </si>
  <si>
    <t>h2023-13-049</t>
  </si>
  <si>
    <t>東久留米市立第五小学校</t>
  </si>
  <si>
    <t>h0409</t>
  </si>
  <si>
    <t>h2023-13-050</t>
  </si>
  <si>
    <t>あきる野市立増戸小学校</t>
  </si>
  <si>
    <t>h0410</t>
  </si>
  <si>
    <t>h2023-13-051</t>
  </si>
  <si>
    <t>あきる野市立屋城小学校</t>
  </si>
  <si>
    <t>h0411</t>
  </si>
  <si>
    <t>h2023-13-052</t>
  </si>
  <si>
    <t>江戸川区立南小岩第二小学校</t>
  </si>
  <si>
    <t>h0412</t>
  </si>
  <si>
    <t>h2023-13-053</t>
  </si>
  <si>
    <t>あきる野市立東秋留小学校</t>
  </si>
  <si>
    <t>h0413</t>
  </si>
  <si>
    <t>h2023-13-054</t>
  </si>
  <si>
    <t>調布市立柏野小学校</t>
  </si>
  <si>
    <t>h0414</t>
  </si>
  <si>
    <t>h2023-13-055</t>
  </si>
  <si>
    <t>調布市立杉森小学校</t>
  </si>
  <si>
    <t>h0415</t>
  </si>
  <si>
    <t>h2023-13-056</t>
  </si>
  <si>
    <t>立川市立若葉台小学校</t>
  </si>
  <si>
    <t>h0416</t>
  </si>
  <si>
    <t>h2023-13-057</t>
  </si>
  <si>
    <t>中野区立南台小学校</t>
  </si>
  <si>
    <t>h0417</t>
  </si>
  <si>
    <t>h2023-13-058</t>
  </si>
  <si>
    <t>足立区立花畑第一小学校</t>
  </si>
  <si>
    <t>山口　あゆみ</t>
  </si>
  <si>
    <t>h0418</t>
  </si>
  <si>
    <t>h2023-13-059</t>
  </si>
  <si>
    <t>狛江市立狛江第一中学校</t>
    <phoneticPr fontId="2"/>
  </si>
  <si>
    <t>山口　敦</t>
  </si>
  <si>
    <t>h0419</t>
  </si>
  <si>
    <t>h2023-13-060</t>
  </si>
  <si>
    <t>小平市立小平第五小学校</t>
  </si>
  <si>
    <t>山田大輔</t>
  </si>
  <si>
    <t>h0420</t>
  </si>
  <si>
    <t>h2023-13-061</t>
  </si>
  <si>
    <t>小平市立小平第一小学校</t>
  </si>
  <si>
    <t>h0421</t>
  </si>
  <si>
    <t>h2023-13-062</t>
  </si>
  <si>
    <t>あきる野市立南秋留小学校</t>
  </si>
  <si>
    <t>山本　晶子</t>
  </si>
  <si>
    <t>h0422</t>
  </si>
  <si>
    <t>h2023-13-063</t>
  </si>
  <si>
    <t>町田市立ゆくのき学園武蔵岡中学校</t>
  </si>
  <si>
    <t>h0423</t>
  </si>
  <si>
    <t>h2023-13-064</t>
  </si>
  <si>
    <t>都立石神井特別支援学校</t>
  </si>
  <si>
    <t>h0424</t>
  </si>
  <si>
    <t>h2023-13-065</t>
  </si>
  <si>
    <t>日野市立豊田小学校</t>
  </si>
  <si>
    <t>h0425</t>
  </si>
  <si>
    <t>h2023-13-067</t>
  </si>
  <si>
    <t>足立区立東伊興小学校</t>
  </si>
  <si>
    <t>h0426</t>
  </si>
  <si>
    <t>h2023-13-068</t>
  </si>
  <si>
    <t>足立区立西新井第二小学校</t>
  </si>
  <si>
    <t>h0427</t>
  </si>
  <si>
    <t>h2023-13-072</t>
  </si>
  <si>
    <t>荒川区立尾久宮前小学校</t>
  </si>
  <si>
    <t>h0428</t>
  </si>
  <si>
    <t>h2023-13-073</t>
  </si>
  <si>
    <t>文華女子高等学校</t>
  </si>
  <si>
    <t>h0429</t>
  </si>
  <si>
    <t>h2023-13-075</t>
  </si>
  <si>
    <t>練馬区立大泉学園緑小学校</t>
    <rPh sb="8" eb="9">
      <t>ミドリ</t>
    </rPh>
    <phoneticPr fontId="2"/>
  </si>
  <si>
    <t>小川　夢貴</t>
  </si>
  <si>
    <t>h0430</t>
  </si>
  <si>
    <t>h2023-13-076</t>
  </si>
  <si>
    <t>港区立御成門小学校</t>
  </si>
  <si>
    <t>小林　和子</t>
  </si>
  <si>
    <t>h0431</t>
  </si>
  <si>
    <t>h2023-13-077</t>
  </si>
  <si>
    <t>品川区立荏原第六中学校</t>
  </si>
  <si>
    <t>h0432</t>
  </si>
  <si>
    <t>h2023-13-078</t>
  </si>
  <si>
    <t>港区立御成門中学校</t>
  </si>
  <si>
    <t>h0433</t>
  </si>
  <si>
    <t>h2023-13-080</t>
  </si>
  <si>
    <t>日野市立仲田小学校</t>
  </si>
  <si>
    <t>新谷祥子</t>
  </si>
  <si>
    <t>h0434</t>
  </si>
  <si>
    <t>h2023-13-081</t>
  </si>
  <si>
    <t>東京都立八王子桑志高等学校</t>
  </si>
  <si>
    <t>h0435</t>
  </si>
  <si>
    <t>h2023-13-082</t>
  </si>
  <si>
    <t>品川区立延山小学校</t>
  </si>
  <si>
    <t>深羽久</t>
  </si>
  <si>
    <t>h0436</t>
  </si>
  <si>
    <t>h2023-13-083</t>
  </si>
  <si>
    <t>立教女学院小学校</t>
  </si>
  <si>
    <t>水嶋　護</t>
  </si>
  <si>
    <t>h0437</t>
  </si>
  <si>
    <t>h2023-13-084</t>
  </si>
  <si>
    <t>世田谷区立下北沢小学校</t>
  </si>
  <si>
    <t>清水宏</t>
  </si>
  <si>
    <t>日程：同日開催。実施報告時には費用は1回分までとなることに留意。</t>
    <rPh sb="0" eb="2">
      <t>ニッテイ</t>
    </rPh>
    <rPh sb="3" eb="7">
      <t>ドウジツカイサイ</t>
    </rPh>
    <rPh sb="8" eb="10">
      <t>ジッシ</t>
    </rPh>
    <rPh sb="10" eb="12">
      <t>ホウコク</t>
    </rPh>
    <rPh sb="12" eb="13">
      <t>ジ</t>
    </rPh>
    <rPh sb="15" eb="17">
      <t>ヒヨウ</t>
    </rPh>
    <rPh sb="19" eb="21">
      <t>カイブン</t>
    </rPh>
    <rPh sb="29" eb="31">
      <t>リュウイ</t>
    </rPh>
    <phoneticPr fontId="2"/>
  </si>
  <si>
    <t>h0438</t>
  </si>
  <si>
    <t>h2023-13-085</t>
  </si>
  <si>
    <t>八王子市立由木西小学校</t>
  </si>
  <si>
    <t>西條　貴登</t>
  </si>
  <si>
    <t>h0439</t>
  </si>
  <si>
    <t>h2023-13-086</t>
  </si>
  <si>
    <t>目黒区立原町小学校</t>
  </si>
  <si>
    <t>西澤竜一</t>
  </si>
  <si>
    <t>h0440</t>
  </si>
  <si>
    <t>h2023-13-087</t>
  </si>
  <si>
    <t>東村山市立北山小学校</t>
  </si>
  <si>
    <t>川村亘平</t>
  </si>
  <si>
    <t>h0441</t>
  </si>
  <si>
    <t>h2023-13-088</t>
  </si>
  <si>
    <t>府中市立白糸台小学校</t>
  </si>
  <si>
    <t>h0442</t>
  </si>
  <si>
    <t>h2023-13-091</t>
  </si>
  <si>
    <t>江戸川区立東小岩小学校</t>
  </si>
  <si>
    <t>草野　武史</t>
  </si>
  <si>
    <t>h0443</t>
  </si>
  <si>
    <t>h2023-13-092</t>
  </si>
  <si>
    <t>目黒区立碑小学校</t>
  </si>
  <si>
    <t>打越麻里子</t>
  </si>
  <si>
    <t>h0444</t>
  </si>
  <si>
    <t>h2023-13-094</t>
  </si>
  <si>
    <t>世田谷区立深沢小学校</t>
  </si>
  <si>
    <t>h0445</t>
  </si>
  <si>
    <t>h2023-13-095</t>
  </si>
  <si>
    <t>目黒区立菅刈小学校</t>
  </si>
  <si>
    <t>h0446</t>
  </si>
  <si>
    <t>h2023-13-096</t>
  </si>
  <si>
    <t>江東区立第二亀戸中学校</t>
  </si>
  <si>
    <t>h0447</t>
  </si>
  <si>
    <t>h2023-13-097</t>
  </si>
  <si>
    <t>武蔵野市立第二小学校</t>
  </si>
  <si>
    <t>大澗弘幸</t>
  </si>
  <si>
    <t>h0448</t>
  </si>
  <si>
    <t>h2023-13-098</t>
  </si>
  <si>
    <t>江戸川区立第四葛西小学校</t>
  </si>
  <si>
    <t>h0449</t>
  </si>
  <si>
    <t>h2023-13-100</t>
  </si>
  <si>
    <t>町田市立山崎小学校</t>
  </si>
  <si>
    <t>h0450</t>
  </si>
  <si>
    <t>h2023-13-101</t>
  </si>
  <si>
    <t>江東区立第四大島小学校</t>
  </si>
  <si>
    <t>谷崎さとみ</t>
  </si>
  <si>
    <t>h0451</t>
  </si>
  <si>
    <t>h2023-13-102</t>
  </si>
  <si>
    <t>江東区立第四砂町中学校</t>
  </si>
  <si>
    <t>h0452</t>
  </si>
  <si>
    <t>h2023-13-103</t>
  </si>
  <si>
    <t>江東区立第三亀戸中学校</t>
  </si>
  <si>
    <t>h0453</t>
  </si>
  <si>
    <t>h2023-13-104</t>
  </si>
  <si>
    <t>江東区立砂町小学校</t>
  </si>
  <si>
    <t>h0454</t>
  </si>
  <si>
    <t>h2023-13-106</t>
  </si>
  <si>
    <t>江東区立第一亀戸小学校</t>
  </si>
  <si>
    <t>h0455</t>
  </si>
  <si>
    <t>h2023-13-110</t>
  </si>
  <si>
    <t>文京区立窪町小学校</t>
  </si>
  <si>
    <t>竹田　理絵</t>
  </si>
  <si>
    <t>D　茶道</t>
  </si>
  <si>
    <t>h0456</t>
  </si>
  <si>
    <t>h2023-13-111</t>
  </si>
  <si>
    <t>板橋区立常盤台小学校</t>
  </si>
  <si>
    <t>h0457</t>
  </si>
  <si>
    <t>h2023-13-112</t>
  </si>
  <si>
    <t>港区立小中一貫教育校お台場学園港陽小学校</t>
  </si>
  <si>
    <t>中川浩行</t>
  </si>
  <si>
    <t>h0458</t>
  </si>
  <si>
    <t>h2023-13-113</t>
  </si>
  <si>
    <t>墨田区立第三吾嬬小学校</t>
  </si>
  <si>
    <t>h0459</t>
  </si>
  <si>
    <t>h2023-13-115</t>
  </si>
  <si>
    <t>鷹南学園三鷹市立中原小学校</t>
  </si>
  <si>
    <t>中島理絵</t>
  </si>
  <si>
    <t>h0460</t>
  </si>
  <si>
    <t>h2023-13-117</t>
  </si>
  <si>
    <t>江戸川区立東葛西小学校</t>
  </si>
  <si>
    <t>中澤利彦</t>
  </si>
  <si>
    <t>h0461</t>
  </si>
  <si>
    <t>h2023-13-118</t>
  </si>
  <si>
    <t>武蔵村山市立第九小学校</t>
  </si>
  <si>
    <t>h0462</t>
  </si>
  <si>
    <t>h2023-13-120</t>
  </si>
  <si>
    <t>東大和市立第九小学校</t>
  </si>
  <si>
    <t>h0463</t>
  </si>
  <si>
    <t>h2023-13-125</t>
  </si>
  <si>
    <t>町田市立南大谷小学校</t>
  </si>
  <si>
    <t>h0464</t>
  </si>
  <si>
    <t>h2023-13-127</t>
  </si>
  <si>
    <t>町田市立木曽境川小学校</t>
  </si>
  <si>
    <t>田村英樹</t>
  </si>
  <si>
    <t>h0465</t>
  </si>
  <si>
    <t>h2023-13-128</t>
  </si>
  <si>
    <t>小金井市立小金井第三小学校</t>
  </si>
  <si>
    <t>h0466</t>
  </si>
  <si>
    <t>h2023-13-129</t>
  </si>
  <si>
    <t>小金井市立前原小学校</t>
  </si>
  <si>
    <t>h0467</t>
  </si>
  <si>
    <t>h2023-13-130</t>
  </si>
  <si>
    <t>八王子市立宮上小学校</t>
  </si>
  <si>
    <t>h0468</t>
  </si>
  <si>
    <t>h2023-13-131</t>
  </si>
  <si>
    <t>田村　正</t>
  </si>
  <si>
    <t>h0469</t>
  </si>
  <si>
    <t>h2023-13-132</t>
  </si>
  <si>
    <t>h0470</t>
  </si>
  <si>
    <t>h2023-13-133</t>
  </si>
  <si>
    <t>小平市立小平第九小学校</t>
  </si>
  <si>
    <t>h0471</t>
  </si>
  <si>
    <t>h2023-13-134</t>
  </si>
  <si>
    <t>朋優学院高等学校</t>
  </si>
  <si>
    <t>田中正敏</t>
  </si>
  <si>
    <t>h0472</t>
  </si>
  <si>
    <t>h2023-13-135</t>
  </si>
  <si>
    <t>江戸川区立鹿骨東小学校</t>
  </si>
  <si>
    <t>棟久　佳代子</t>
  </si>
  <si>
    <t>h0473</t>
  </si>
  <si>
    <t>h2023-13-136</t>
  </si>
  <si>
    <t>武蔵野市立第三中学校</t>
  </si>
  <si>
    <t>藤原　習作</t>
  </si>
  <si>
    <t>h0474</t>
  </si>
  <si>
    <t>h2023-13-137</t>
  </si>
  <si>
    <t>東京都立葛飾ろう学校</t>
  </si>
  <si>
    <t>藤野透</t>
  </si>
  <si>
    <t>h0475</t>
  </si>
  <si>
    <t>h2023-13-138</t>
  </si>
  <si>
    <t>立川市立立川第四中学校</t>
  </si>
  <si>
    <t>内山　伸子</t>
  </si>
  <si>
    <t>h0476</t>
  </si>
  <si>
    <t>h2023-13-139</t>
  </si>
  <si>
    <t>板橋区立板橋第三中学校</t>
  </si>
  <si>
    <t>能見広伸</t>
  </si>
  <si>
    <t>h0477</t>
  </si>
  <si>
    <t>h2023-13-140</t>
  </si>
  <si>
    <t>八王子市立美山小学校</t>
  </si>
  <si>
    <t>h0478</t>
  </si>
  <si>
    <t>h2023-13-141</t>
  </si>
  <si>
    <t>八王子市立楢原小学校</t>
  </si>
  <si>
    <t>h0479</t>
  </si>
  <si>
    <t>h2023-13-142</t>
  </si>
  <si>
    <t>八王子市立横山第一小学校</t>
  </si>
  <si>
    <t>h0480</t>
  </si>
  <si>
    <t>h2023-13-143</t>
  </si>
  <si>
    <t>お茶の水女子大学附属中学校</t>
  </si>
  <si>
    <t>豊福彬文</t>
  </si>
  <si>
    <t>h0481</t>
  </si>
  <si>
    <t>h2023-13-144</t>
  </si>
  <si>
    <t>国立東京学芸大学附属大泉小学校</t>
  </si>
  <si>
    <t>北村　明日人</t>
  </si>
  <si>
    <t>h0482</t>
  </si>
  <si>
    <t>h2023-13-147</t>
  </si>
  <si>
    <t>福生市立福生第三小学校</t>
  </si>
  <si>
    <t>末永　桂子</t>
  </si>
  <si>
    <t>h0483</t>
  </si>
  <si>
    <t>h2023-13-155</t>
    <phoneticPr fontId="2"/>
  </si>
  <si>
    <t>八丈町立富士中学校</t>
  </si>
  <si>
    <t>木村友音</t>
  </si>
  <si>
    <t>h0484</t>
  </si>
  <si>
    <t>h2023-13-156</t>
  </si>
  <si>
    <t>西東京市立保谷第二小学校</t>
  </si>
  <si>
    <t>矢野　翔</t>
  </si>
  <si>
    <t>h0485</t>
  </si>
  <si>
    <t>h2023-13-157</t>
  </si>
  <si>
    <t>西東京市立中原小学校</t>
  </si>
  <si>
    <t>h0486</t>
  </si>
  <si>
    <t>h2023-13-158</t>
  </si>
  <si>
    <t>西東京市立東小学校</t>
  </si>
  <si>
    <t>h0487</t>
  </si>
  <si>
    <t>h2023-13-161</t>
  </si>
  <si>
    <t>立川市立新生小学校</t>
  </si>
  <si>
    <t>林　周一</t>
  </si>
  <si>
    <t>h0488</t>
  </si>
  <si>
    <t>h2023-13-162</t>
  </si>
  <si>
    <t>江戸川区立大杉第二小学校</t>
  </si>
  <si>
    <t>h0489</t>
  </si>
  <si>
    <t>h2023-13-163</t>
  </si>
  <si>
    <t>墨田区立菊川小学校</t>
  </si>
  <si>
    <t>h0490</t>
  </si>
  <si>
    <t>h2023-13-164</t>
  </si>
  <si>
    <t>江戸川区立大杉小学校</t>
  </si>
  <si>
    <t>濵口祐輔</t>
  </si>
  <si>
    <t>h0491</t>
  </si>
  <si>
    <t>h2023-13-166</t>
  </si>
  <si>
    <t>世田谷区立玉川中学校</t>
  </si>
  <si>
    <t>中川　隼</t>
  </si>
  <si>
    <t>h0492</t>
  </si>
  <si>
    <t>h2023-14-001</t>
  </si>
  <si>
    <t>14</t>
  </si>
  <si>
    <t>カリタス小学校</t>
  </si>
  <si>
    <t>永田　斉子</t>
  </si>
  <si>
    <t>h0493</t>
  </si>
  <si>
    <t>h2023-14-006</t>
  </si>
  <si>
    <t>神奈川県立あおば支援学校</t>
  </si>
  <si>
    <t>橋本　理恵</t>
  </si>
  <si>
    <t>h0494</t>
  </si>
  <si>
    <t>h2023-14-010</t>
  </si>
  <si>
    <t>神奈川県立湘南高等学校</t>
  </si>
  <si>
    <t>高橋実希</t>
  </si>
  <si>
    <t>h0495</t>
  </si>
  <si>
    <t>h2023-14-013</t>
  </si>
  <si>
    <t>横須賀市立船越小学校</t>
  </si>
  <si>
    <t>佐藤久美子</t>
  </si>
  <si>
    <t>h0496</t>
  </si>
  <si>
    <t>h2023-14-016</t>
  </si>
  <si>
    <t>三浦市立岬陽小学校</t>
  </si>
  <si>
    <t>山中裕史</t>
  </si>
  <si>
    <t>h0497</t>
  </si>
  <si>
    <t>h2023-14-017</t>
  </si>
  <si>
    <t>平塚市立土屋小学校</t>
  </si>
  <si>
    <t>志澤　彰</t>
  </si>
  <si>
    <t>h0498</t>
  </si>
  <si>
    <t>h2023-14-018</t>
  </si>
  <si>
    <t>平塚市立港小学校</t>
  </si>
  <si>
    <t>小出　美穂</t>
  </si>
  <si>
    <t>h0499</t>
  </si>
  <si>
    <t>h2023-14-019</t>
  </si>
  <si>
    <t>平塚市立金目小学校</t>
  </si>
  <si>
    <t>小出美穂</t>
  </si>
  <si>
    <t>h0500</t>
  </si>
  <si>
    <t>h2023-14-020</t>
  </si>
  <si>
    <t>平塚市立松原小学校</t>
  </si>
  <si>
    <t>h0501</t>
  </si>
  <si>
    <t>h2023-14-022</t>
  </si>
  <si>
    <t>平塚市立崇善小学校</t>
  </si>
  <si>
    <t>h0502</t>
  </si>
  <si>
    <t>h2023-14-023</t>
  </si>
  <si>
    <t>平塚市立大野小学校</t>
  </si>
  <si>
    <t>h0503</t>
  </si>
  <si>
    <t>h2023-14-028</t>
  </si>
  <si>
    <t>神奈川県立大井高等学校</t>
  </si>
  <si>
    <t>森内 康博</t>
  </si>
  <si>
    <t>E　映像</t>
  </si>
  <si>
    <t>h0504</t>
  </si>
  <si>
    <t>h2023-14-029</t>
  </si>
  <si>
    <t>藤沢市立駒寄小学校</t>
  </si>
  <si>
    <t>壇上　晃一</t>
  </si>
  <si>
    <t>h0505</t>
  </si>
  <si>
    <t>h2023-14-030</t>
  </si>
  <si>
    <t>逗子市立沼間中学校</t>
  </si>
  <si>
    <t>h0506</t>
  </si>
  <si>
    <t>h2023-14-033</t>
  </si>
  <si>
    <t>逗子市立久木小学校</t>
  </si>
  <si>
    <t>柏木　陽</t>
  </si>
  <si>
    <t>h0507</t>
  </si>
  <si>
    <t>h2023-14-034</t>
  </si>
  <si>
    <t>三浦市立旭小学校</t>
  </si>
  <si>
    <t>豊岡正司</t>
  </si>
  <si>
    <t>h0508</t>
  </si>
  <si>
    <t>h2023-14-036</t>
  </si>
  <si>
    <t>神奈川県立相模原弥栄高等学校</t>
  </si>
  <si>
    <t>林　卓行</t>
  </si>
  <si>
    <t>h0509</t>
  </si>
  <si>
    <t>h2023-15-001</t>
  </si>
  <si>
    <t>15</t>
  </si>
  <si>
    <t>長岡市立桂小学校</t>
  </si>
  <si>
    <t>嘉代　一聖</t>
  </si>
  <si>
    <t>h0510</t>
  </si>
  <si>
    <t>h2023-15-003</t>
  </si>
  <si>
    <t>南魚沼市立城内小学校</t>
  </si>
  <si>
    <t>栗田　智雄</t>
  </si>
  <si>
    <t>h0511</t>
  </si>
  <si>
    <t>h2023-15-004</t>
  </si>
  <si>
    <t>南魚沼市立おおまき小学校</t>
  </si>
  <si>
    <t>栗田智雄</t>
  </si>
  <si>
    <t>h0512</t>
  </si>
  <si>
    <t>h2023-15-005</t>
  </si>
  <si>
    <t>南魚沼市立五十沢小学校</t>
  </si>
  <si>
    <t>h0513</t>
  </si>
  <si>
    <t>h2023-15-006</t>
  </si>
  <si>
    <t>新発田市立第一中学校</t>
  </si>
  <si>
    <t>高橋　淳</t>
  </si>
  <si>
    <t>h0514</t>
  </si>
  <si>
    <t>h2023-15-007</t>
  </si>
  <si>
    <t>燕市立大関小学校</t>
  </si>
  <si>
    <t>h0515</t>
  </si>
  <si>
    <t>h2023-15-008</t>
  </si>
  <si>
    <t>燕市立小中川小学校</t>
  </si>
  <si>
    <t>h0516</t>
  </si>
  <si>
    <t>h2023-15-011</t>
  </si>
  <si>
    <t>村上市立瀬波小学校</t>
  </si>
  <si>
    <t>地代　純</t>
  </si>
  <si>
    <t>h0517</t>
  </si>
  <si>
    <t>h2023-15-013</t>
  </si>
  <si>
    <t>三条市立長沢小学校</t>
  </si>
  <si>
    <t>h0518</t>
  </si>
  <si>
    <t>h2023-15-017</t>
  </si>
  <si>
    <t>新潟大学附属長岡小学校</t>
  </si>
  <si>
    <t>h0519</t>
  </si>
  <si>
    <t>h2023-15-020</t>
  </si>
  <si>
    <t>南魚沼市立大崎小学校</t>
  </si>
  <si>
    <t>h0520</t>
  </si>
  <si>
    <t>h2023-15-021</t>
  </si>
  <si>
    <t>燕市立吉田小学校</t>
  </si>
  <si>
    <t>h0521</t>
  </si>
  <si>
    <t>h2023-15-031</t>
  </si>
  <si>
    <t>三条市立第三中学校</t>
  </si>
  <si>
    <t>長野康子</t>
  </si>
  <si>
    <t>h0522</t>
  </si>
  <si>
    <t>h2023-15-032</t>
  </si>
  <si>
    <t>長岡市立信条小学校</t>
  </si>
  <si>
    <t>h0523</t>
  </si>
  <si>
    <t>h2023-15-033</t>
  </si>
  <si>
    <t>燕市立燕北中学校</t>
  </si>
  <si>
    <t>h0524</t>
  </si>
  <si>
    <t>h2023-15-034</t>
  </si>
  <si>
    <t>新発田市立七葉中学校</t>
  </si>
  <si>
    <t>板倉　久徳</t>
  </si>
  <si>
    <t>h0525</t>
  </si>
  <si>
    <t>h2023-15-035</t>
  </si>
  <si>
    <t>新発田市立加治川中学校</t>
  </si>
  <si>
    <t>h0526</t>
  </si>
  <si>
    <t>h2023-15-036</t>
  </si>
  <si>
    <t>新発田市立本丸中学校</t>
  </si>
  <si>
    <t>h0527</t>
  </si>
  <si>
    <t>h2023-15-037</t>
  </si>
  <si>
    <t>村上市立岩船中学校</t>
  </si>
  <si>
    <t>h0528</t>
  </si>
  <si>
    <t>h2023-15-038</t>
  </si>
  <si>
    <t>村上市立神林中学校</t>
  </si>
  <si>
    <t>h0529</t>
  </si>
  <si>
    <t>h2023-15-039</t>
  </si>
  <si>
    <t>柏崎市立剣野小学校</t>
  </si>
  <si>
    <t>h0530</t>
  </si>
  <si>
    <t>h2023-15-040</t>
  </si>
  <si>
    <t>柏崎市立二田小学校</t>
  </si>
  <si>
    <t>h0531</t>
  </si>
  <si>
    <t>h2023-15-041</t>
  </si>
  <si>
    <t>妙高市立新井小学校</t>
  </si>
  <si>
    <t>北澤善彦</t>
  </si>
  <si>
    <t>h0532</t>
  </si>
  <si>
    <t>h2023-15-042</t>
  </si>
  <si>
    <t>上越市立高志小学校</t>
  </si>
  <si>
    <t>h0533</t>
  </si>
  <si>
    <t>h2023-15-043</t>
  </si>
  <si>
    <t>上越市立直江津小学校</t>
  </si>
  <si>
    <t>h0534</t>
  </si>
  <si>
    <t>h2023-15-044</t>
  </si>
  <si>
    <t>柏崎市立北鯖石小学校</t>
  </si>
  <si>
    <t>h0535</t>
  </si>
  <si>
    <t>h2023-15-045</t>
  </si>
  <si>
    <t>柏崎市立田尻小学校</t>
  </si>
  <si>
    <t>h0536</t>
  </si>
  <si>
    <t>h2023-15-049</t>
  </si>
  <si>
    <t>柏崎市立槇原小学校</t>
  </si>
  <si>
    <t>堀井正人</t>
  </si>
  <si>
    <t>h0537</t>
  </si>
  <si>
    <t>h2023-15-051</t>
  </si>
  <si>
    <t>上越教育大学附属中学校</t>
  </si>
  <si>
    <t>堀井　正人</t>
  </si>
  <si>
    <t>h0538</t>
  </si>
  <si>
    <t>h2023-15-053</t>
  </si>
  <si>
    <t>柏崎市立鏡が沖中学校</t>
  </si>
  <si>
    <t>h0539</t>
  </si>
  <si>
    <t>h2023-15-055</t>
  </si>
  <si>
    <t>柏崎市立荒浜小学校</t>
  </si>
  <si>
    <t>h0540</t>
  </si>
  <si>
    <t>h2023-15-058</t>
  </si>
  <si>
    <t>佐渡市立両津中学校</t>
  </si>
  <si>
    <t>野口　雅史</t>
  </si>
  <si>
    <t>h0541</t>
  </si>
  <si>
    <t>h2023-15-059</t>
  </si>
  <si>
    <t>柏崎市立柏崎小学校</t>
  </si>
  <si>
    <t>鈴木浩司</t>
  </si>
  <si>
    <t>h0542</t>
  </si>
  <si>
    <t>h2023-16-001</t>
  </si>
  <si>
    <t>16</t>
  </si>
  <si>
    <t>滑川市立寺家小学校</t>
  </si>
  <si>
    <t>濱　真由美</t>
  </si>
  <si>
    <t>h0543</t>
  </si>
  <si>
    <t>h2023-16-002</t>
  </si>
  <si>
    <t>滑川市立東部小学校</t>
  </si>
  <si>
    <t>h0544</t>
  </si>
  <si>
    <t>h2023-16-003</t>
  </si>
  <si>
    <t>滑川市立西部小学校</t>
  </si>
  <si>
    <t>h0545</t>
  </si>
  <si>
    <t>h2023-16-004</t>
  </si>
  <si>
    <t>滑川市立東加積小学校</t>
  </si>
  <si>
    <t>h0546</t>
  </si>
  <si>
    <t>h2023-16-005</t>
  </si>
  <si>
    <t>滑川市立北加積小学校</t>
  </si>
  <si>
    <t>h0547</t>
  </si>
  <si>
    <t>h2023-16-006</t>
  </si>
  <si>
    <t>滑川市立南部小学校</t>
  </si>
  <si>
    <t>h0548</t>
  </si>
  <si>
    <t>h2023-16-007</t>
  </si>
  <si>
    <t>滑川市立田中小学校</t>
  </si>
  <si>
    <t>h0549</t>
  </si>
  <si>
    <t>h2023-17-007</t>
  </si>
  <si>
    <t>17</t>
  </si>
  <si>
    <t>羽咋市立粟ノ保小学校</t>
  </si>
  <si>
    <t>今井 彩子</t>
  </si>
  <si>
    <t>h0550</t>
  </si>
  <si>
    <t>h2023-17-010</t>
  </si>
  <si>
    <t>小松市立稚松小学校</t>
  </si>
  <si>
    <t>旅費：h2023-17-011小松市立南部中学校と連続行程の為規定額超過を承認済。</t>
    <rPh sb="0" eb="2">
      <t>リョヒ</t>
    </rPh>
    <rPh sb="25" eb="29">
      <t>レンゾクコウテイ</t>
    </rPh>
    <rPh sb="30" eb="31">
      <t>タメ</t>
    </rPh>
    <rPh sb="31" eb="33">
      <t>キテイ</t>
    </rPh>
    <rPh sb="33" eb="34">
      <t>ガク</t>
    </rPh>
    <phoneticPr fontId="2"/>
  </si>
  <si>
    <t>h0551</t>
  </si>
  <si>
    <t>h2023-17-011</t>
  </si>
  <si>
    <t>小松市立南部中学校</t>
    <phoneticPr fontId="2"/>
  </si>
  <si>
    <t>h0552</t>
  </si>
  <si>
    <t>h2023-17-012</t>
  </si>
  <si>
    <t>珠洲市立宝立小中学校</t>
  </si>
  <si>
    <t>大峰　順二</t>
  </si>
  <si>
    <t>h0553</t>
  </si>
  <si>
    <t>h2023-17-016</t>
  </si>
  <si>
    <t>石川県立飯田高等学校</t>
  </si>
  <si>
    <t>万谷正伸</t>
  </si>
  <si>
    <t>h0554</t>
  </si>
  <si>
    <t>h2023-17-019</t>
  </si>
  <si>
    <t>金沢市立南小立野小学校</t>
  </si>
  <si>
    <t>柳浦慎史</t>
  </si>
  <si>
    <t>h0555</t>
  </si>
  <si>
    <t>h2023-17-020</t>
  </si>
  <si>
    <t>金沢市立富樫小学校</t>
  </si>
  <si>
    <t>h0556</t>
  </si>
  <si>
    <t>h2023-17-021</t>
  </si>
  <si>
    <t>加賀市立動橋小学校</t>
  </si>
  <si>
    <t>室石　和夫</t>
  </si>
  <si>
    <t>h0557</t>
  </si>
  <si>
    <t>h2023-18-001</t>
  </si>
  <si>
    <t>18</t>
  </si>
  <si>
    <t>勝山市立成器南小学校</t>
  </si>
  <si>
    <t>久野　泰典</t>
  </si>
  <si>
    <t>h0558</t>
  </si>
  <si>
    <t>h2023-18-002</t>
  </si>
  <si>
    <t>敦賀市立角鹿小中学校</t>
  </si>
  <si>
    <t>h0559</t>
  </si>
  <si>
    <t>h2023-18-004</t>
  </si>
  <si>
    <t>小浜市立小浜中学校</t>
  </si>
  <si>
    <t>h0560</t>
  </si>
  <si>
    <t>h2023-18-005</t>
  </si>
  <si>
    <t>福井市立清水中学校</t>
  </si>
  <si>
    <t>h0561</t>
  </si>
  <si>
    <t>h2023-18-007</t>
  </si>
  <si>
    <t>福井市社中学校</t>
  </si>
  <si>
    <t>h0562</t>
  </si>
  <si>
    <t>h2023-18-008</t>
  </si>
  <si>
    <t>福井市成和中学校</t>
  </si>
  <si>
    <t>h0563</t>
  </si>
  <si>
    <t>h2023-18-009</t>
  </si>
  <si>
    <t>美浜町立美浜中学校</t>
  </si>
  <si>
    <t>h0564</t>
  </si>
  <si>
    <t>h2023-18-010</t>
  </si>
  <si>
    <t>鯖江市立東陽中学校</t>
  </si>
  <si>
    <t>h0565</t>
  </si>
  <si>
    <t>h2023-18-011</t>
  </si>
  <si>
    <t>越前市王子保小学校</t>
  </si>
  <si>
    <t>h0566</t>
  </si>
  <si>
    <t>h2023-18-013</t>
  </si>
  <si>
    <t>鯖江市惜陰小学校</t>
  </si>
  <si>
    <t>杉原 夏海</t>
  </si>
  <si>
    <t>h0567</t>
  </si>
  <si>
    <t>h2023-18-015</t>
  </si>
  <si>
    <t>鯖江市河和田小学校</t>
  </si>
  <si>
    <t>h0568</t>
  </si>
  <si>
    <t>h2023-18-016</t>
  </si>
  <si>
    <t>鯖江市進徳小学校</t>
  </si>
  <si>
    <t>h0569</t>
  </si>
  <si>
    <t>h2023-18-017</t>
  </si>
  <si>
    <t>鯖江市神明小学校</t>
  </si>
  <si>
    <t>h0570</t>
  </si>
  <si>
    <t>h2023-18-018</t>
  </si>
  <si>
    <t>鯖江市豊小学校</t>
  </si>
  <si>
    <t>h0571</t>
  </si>
  <si>
    <t>h2023-18-019</t>
  </si>
  <si>
    <t>鯖江市立待小学校</t>
  </si>
  <si>
    <t>h0572</t>
  </si>
  <si>
    <t>h2023-18-020</t>
  </si>
  <si>
    <t>鯖江市鳥羽小学校</t>
  </si>
  <si>
    <t>h0573</t>
  </si>
  <si>
    <t>h2023-18-027</t>
  </si>
  <si>
    <t>福井市社北小学校</t>
  </si>
  <si>
    <t>福岡　聡子</t>
  </si>
  <si>
    <t>h0574</t>
  </si>
  <si>
    <t>h2023-18-031</t>
  </si>
  <si>
    <t>福井市円山小学校</t>
  </si>
  <si>
    <t>h0575</t>
  </si>
  <si>
    <t>h2023-19-001</t>
  </si>
  <si>
    <t>19</t>
  </si>
  <si>
    <t>甲府市立甲運小学校</t>
  </si>
  <si>
    <t>越智伸明</t>
  </si>
  <si>
    <t>h0576</t>
  </si>
  <si>
    <t>h2023-19-002</t>
  </si>
  <si>
    <t>山梨県立上野原高等学校</t>
  </si>
  <si>
    <t>h0577</t>
  </si>
  <si>
    <t>h2023-19-003</t>
  </si>
  <si>
    <t>富士河口湖町立河口小学校</t>
  </si>
  <si>
    <t>酒寄拓</t>
  </si>
  <si>
    <t>h0578</t>
  </si>
  <si>
    <t>h2023-19-004</t>
  </si>
  <si>
    <t>山梨県立特別支援学校うぐいすの杜学園</t>
  </si>
  <si>
    <t>小林　真人</t>
  </si>
  <si>
    <t>h0579</t>
  </si>
  <si>
    <t>h2023-19-005</t>
  </si>
  <si>
    <t>中央市立玉穂中学校</t>
  </si>
  <si>
    <t>h0580</t>
  </si>
  <si>
    <t>h2023-19-007</t>
  </si>
  <si>
    <t>山梨県立吉田高等学校</t>
  </si>
  <si>
    <t>長崎　理恵</t>
  </si>
  <si>
    <t>B　ミュージカル</t>
  </si>
  <si>
    <t>h0581</t>
  </si>
  <si>
    <t>h2023-20-006</t>
  </si>
  <si>
    <t>20</t>
  </si>
  <si>
    <t>長野県伊那養護学校</t>
  </si>
  <si>
    <t>塩原　良</t>
  </si>
  <si>
    <t>h0582</t>
  </si>
  <si>
    <t>h2023-20-008</t>
  </si>
  <si>
    <t>飯田市立上郷小学校</t>
  </si>
  <si>
    <t>吉澤　亜由美</t>
  </si>
  <si>
    <t>h0583</t>
  </si>
  <si>
    <t>h2023-20-010</t>
  </si>
  <si>
    <t>飯山市立城南中学校</t>
  </si>
  <si>
    <t>h0584</t>
  </si>
  <si>
    <t>h2023-20-011</t>
  </si>
  <si>
    <t>飯田市立座光寺小学校</t>
  </si>
  <si>
    <t>水上　隆</t>
  </si>
  <si>
    <t>h0585</t>
  </si>
  <si>
    <t>h2023-20-012</t>
  </si>
  <si>
    <t>長野県稲荷山養護学校</t>
  </si>
  <si>
    <t>水嶋　一江</t>
  </si>
  <si>
    <t>h0586</t>
  </si>
  <si>
    <t>h2023-20-015</t>
  </si>
  <si>
    <t>小諸市立野岸小学校</t>
  </si>
  <si>
    <t>早川潔</t>
  </si>
  <si>
    <t>h0587</t>
  </si>
  <si>
    <t>h2023-20-016</t>
  </si>
  <si>
    <t>千曲市立治田小学校</t>
  </si>
  <si>
    <t>早川　潔</t>
  </si>
  <si>
    <t>h0588</t>
  </si>
  <si>
    <t>h2023-20-017</t>
  </si>
  <si>
    <t>飯田市立浜井場小学校</t>
  </si>
  <si>
    <t>相澤　洋正</t>
  </si>
  <si>
    <t>h0589</t>
  </si>
  <si>
    <t>h2023-20-018</t>
  </si>
  <si>
    <t>上田市立丸子中央小学校</t>
  </si>
  <si>
    <t>h0590</t>
  </si>
  <si>
    <t>h2023-20-019</t>
  </si>
  <si>
    <t>長野市立下氷鉋小学校</t>
  </si>
  <si>
    <t>h0591</t>
  </si>
  <si>
    <t>h2023-20-020</t>
  </si>
  <si>
    <t>長野市立三輪小学校</t>
  </si>
  <si>
    <t>h0592</t>
  </si>
  <si>
    <t>h2023-20-021</t>
  </si>
  <si>
    <t>長野市立城東小学校</t>
  </si>
  <si>
    <t>h0593</t>
  </si>
  <si>
    <t>h2023-20-022</t>
  </si>
  <si>
    <t>長野市立青木島小学校</t>
  </si>
  <si>
    <t>h0594</t>
  </si>
  <si>
    <t>h2023-21-003</t>
  </si>
  <si>
    <t>21</t>
  </si>
  <si>
    <t>養老郡養老町立上多度小学校</t>
  </si>
  <si>
    <t>吉岡　友里</t>
  </si>
  <si>
    <t>h0595</t>
  </si>
  <si>
    <t>h2023-21-004</t>
  </si>
  <si>
    <t>神戸町立北小学校</t>
  </si>
  <si>
    <t>h0596</t>
  </si>
  <si>
    <t>h2023-21-006</t>
  </si>
  <si>
    <t>本巣市立席田小学校</t>
  </si>
  <si>
    <t>松久　貴郎</t>
  </si>
  <si>
    <t>h0597</t>
  </si>
  <si>
    <t>h2023-21-008</t>
  </si>
  <si>
    <t>揖斐川町立清水小学校</t>
  </si>
  <si>
    <t>中村　紫音</t>
  </si>
  <si>
    <t>h0598</t>
  </si>
  <si>
    <t>h2023-21-010</t>
  </si>
  <si>
    <t>羽島市立桑原学園</t>
  </si>
  <si>
    <t>h0599</t>
  </si>
  <si>
    <t>h2023-21-011</t>
  </si>
  <si>
    <t>笠松町立下羽栗小学校</t>
  </si>
  <si>
    <t>日原　典子</t>
  </si>
  <si>
    <t>h0600</t>
  </si>
  <si>
    <t>h2023-21-012</t>
  </si>
  <si>
    <t>海津市立城山小学校</t>
  </si>
  <si>
    <t>飯盛　勢也</t>
  </si>
  <si>
    <t>h0601</t>
  </si>
  <si>
    <t>h2023-21-013</t>
  </si>
  <si>
    <t>大垣市立南小学校</t>
  </si>
  <si>
    <t>𠮷田　篤史</t>
  </si>
  <si>
    <t>h0602</t>
  </si>
  <si>
    <t>h2023-22-001</t>
  </si>
  <si>
    <t>22</t>
  </si>
  <si>
    <t>掛川市立第二小学校</t>
  </si>
  <si>
    <t>伊達　伸子</t>
  </si>
  <si>
    <t>h0603</t>
  </si>
  <si>
    <t>h2023-22-002</t>
  </si>
  <si>
    <t>掛川市立曽我小学校</t>
  </si>
  <si>
    <t>h0604</t>
  </si>
  <si>
    <t>h2023-22-003</t>
  </si>
  <si>
    <t>磐田市立磐田中部小学校</t>
  </si>
  <si>
    <t>h0605</t>
  </si>
  <si>
    <t>h2023-22-004</t>
  </si>
  <si>
    <t>富士市立広見小学校</t>
  </si>
  <si>
    <t>h0606</t>
  </si>
  <si>
    <t>h2023-22-007</t>
  </si>
  <si>
    <t>富士宮市立富士根南小学校</t>
  </si>
  <si>
    <t>h0607</t>
  </si>
  <si>
    <t>h2023-22-008</t>
  </si>
  <si>
    <t>静岡県立清水南高等学校</t>
  </si>
  <si>
    <t>寺内亜矢子</t>
  </si>
  <si>
    <t>h0608</t>
  </si>
  <si>
    <t>h2023-22-012</t>
  </si>
  <si>
    <t>三島市立沢地小学校</t>
  </si>
  <si>
    <t>上野亜揮</t>
  </si>
  <si>
    <t>h0609</t>
  </si>
  <si>
    <t>h2023-22-013</t>
  </si>
  <si>
    <t>熱海市立第二小学校</t>
  </si>
  <si>
    <t>h0610</t>
  </si>
  <si>
    <t>h2023-22-014</t>
  </si>
  <si>
    <t>函南町立函南中学校</t>
  </si>
  <si>
    <t>h0611</t>
  </si>
  <si>
    <t>h2023-22-015</t>
  </si>
  <si>
    <t>南伊豆町立南中小学校</t>
  </si>
  <si>
    <t>杉田　純子</t>
  </si>
  <si>
    <t>h0612</t>
  </si>
  <si>
    <t>h2023-22-016</t>
  </si>
  <si>
    <t>下田市立下田小学校</t>
  </si>
  <si>
    <t>h0613</t>
  </si>
  <si>
    <t>h2023-22-017</t>
  </si>
  <si>
    <t>南伊豆町立南伊豆中学校</t>
  </si>
  <si>
    <t>h0614</t>
  </si>
  <si>
    <t>h2023-22-018</t>
  </si>
  <si>
    <t>伊東市立池小学校</t>
  </si>
  <si>
    <t>h0615</t>
  </si>
  <si>
    <t>h2023-22-019</t>
  </si>
  <si>
    <t>長泉町立北小学校</t>
  </si>
  <si>
    <t>h0616</t>
  </si>
  <si>
    <t>h2023-22-023</t>
  </si>
  <si>
    <t>静岡県立伊豆の国特別支援学校</t>
  </si>
  <si>
    <t>白鳥　正人</t>
  </si>
  <si>
    <t>h0617</t>
  </si>
  <si>
    <t>h2023-22-025</t>
  </si>
  <si>
    <t>静岡学園中学校</t>
  </si>
  <si>
    <t>牧山祐一</t>
  </si>
  <si>
    <t>h0618</t>
  </si>
  <si>
    <t>h2023-22-026</t>
  </si>
  <si>
    <t>富士市立高等学校</t>
  </si>
  <si>
    <t>木内琴子</t>
  </si>
  <si>
    <t>h0619</t>
  </si>
  <si>
    <t>h2023-23-001</t>
  </si>
  <si>
    <t>23</t>
  </si>
  <si>
    <t>尾張旭市立白鳳小学校</t>
  </si>
  <si>
    <t>伊東 輝道</t>
  </si>
  <si>
    <t>h0620</t>
  </si>
  <si>
    <t>h2023-23-002</t>
  </si>
  <si>
    <t>愛知県田原市立福江小学校</t>
  </si>
  <si>
    <t>h0621</t>
  </si>
  <si>
    <t>h2023-23-003</t>
  </si>
  <si>
    <t>津島市立暁中学校</t>
  </si>
  <si>
    <t>加藤　洋輝</t>
  </si>
  <si>
    <t>h0622</t>
  </si>
  <si>
    <t>h2023-23-005</t>
  </si>
  <si>
    <t>津島市立神守中学校</t>
  </si>
  <si>
    <t>h0623</t>
  </si>
  <si>
    <t>h2023-23-006</t>
  </si>
  <si>
    <t>津島市立藤浪中学校</t>
  </si>
  <si>
    <t>h0624</t>
  </si>
  <si>
    <t>h2023-23-009</t>
  </si>
  <si>
    <t>岡崎市立葵中学校</t>
  </si>
  <si>
    <t>山中雅志</t>
  </si>
  <si>
    <t>h0625</t>
  </si>
  <si>
    <t>h2023-23-011</t>
  </si>
  <si>
    <t>岡崎市立井田小学校</t>
  </si>
  <si>
    <t>h0626</t>
  </si>
  <si>
    <t>h2023-23-015</t>
  </si>
  <si>
    <t>清須市立古城小学校</t>
  </si>
  <si>
    <t>大久保智子</t>
  </si>
  <si>
    <t>h0627</t>
  </si>
  <si>
    <t>h2023-23-016</t>
  </si>
  <si>
    <t>清須市立西枇杷島小学校</t>
  </si>
  <si>
    <t>大久保　智子</t>
  </si>
  <si>
    <t>h0628</t>
  </si>
  <si>
    <t>h2023-23-017</t>
  </si>
  <si>
    <t>北名古屋市立師勝北小学校</t>
  </si>
  <si>
    <t>h0629</t>
  </si>
  <si>
    <t>h2023-23-021</t>
  </si>
  <si>
    <t>新城市立新城中学校</t>
  </si>
  <si>
    <t>h0630</t>
  </si>
  <si>
    <t>h2023-23-022</t>
  </si>
  <si>
    <t>新城市立千郷中学校</t>
  </si>
  <si>
    <t>h0631</t>
  </si>
  <si>
    <t>h2023-24-001</t>
  </si>
  <si>
    <t>24</t>
  </si>
  <si>
    <t>伊賀市立上野北小学校</t>
  </si>
  <si>
    <t>梶原　徹也</t>
  </si>
  <si>
    <t>h0632</t>
  </si>
  <si>
    <t>h2023-24-007</t>
  </si>
  <si>
    <t>四日市市立常磐中学校</t>
  </si>
  <si>
    <t>馬場　浩子</t>
  </si>
  <si>
    <t>h0633</t>
  </si>
  <si>
    <t>h2023-24-008</t>
  </si>
  <si>
    <t>四日市市立三滝中学校</t>
  </si>
  <si>
    <t>h0634</t>
  </si>
  <si>
    <t>h2023-24-009</t>
  </si>
  <si>
    <t>四日市市立羽津中学校</t>
  </si>
  <si>
    <t>h0635</t>
  </si>
  <si>
    <t>h2023-24-010</t>
  </si>
  <si>
    <t>四日市市立港中学校</t>
  </si>
  <si>
    <t>h0636</t>
  </si>
  <si>
    <t>h2023-24-011</t>
  </si>
  <si>
    <t>四日市市立常磐小学校</t>
  </si>
  <si>
    <t>馬場浩子</t>
  </si>
  <si>
    <t>h0637</t>
  </si>
  <si>
    <t>h2023-24-012</t>
  </si>
  <si>
    <t>松阪市立中部中学校</t>
  </si>
  <si>
    <t>服部　博之</t>
  </si>
  <si>
    <t>h0638</t>
  </si>
  <si>
    <t>h2023-25-002</t>
  </si>
  <si>
    <t>25</t>
  </si>
  <si>
    <t>大津市立皇子山中学校</t>
  </si>
  <si>
    <t>井口　はる菜</t>
  </si>
  <si>
    <t>h0639</t>
  </si>
  <si>
    <t>h2023-25-003</t>
  </si>
  <si>
    <t>滋賀県立膳所高等学校</t>
  </si>
  <si>
    <t>越田　悟全</t>
  </si>
  <si>
    <t>F　写真</t>
  </si>
  <si>
    <t>h0640</t>
  </si>
  <si>
    <t>h2023-25-005</t>
  </si>
  <si>
    <t>草津市立山田小学校</t>
  </si>
  <si>
    <t>山中　雅博</t>
  </si>
  <si>
    <t>h0641</t>
  </si>
  <si>
    <t>h2023-25-006</t>
  </si>
  <si>
    <t>大津市立富士見小学校</t>
  </si>
  <si>
    <t>2023/11/9（木）</t>
  </si>
  <si>
    <t>h0642</t>
  </si>
  <si>
    <t>h2023-25-008</t>
  </si>
  <si>
    <t>彦根市立旭森小学校</t>
  </si>
  <si>
    <t>宗像佳代</t>
  </si>
  <si>
    <t>2023年6月2日（金）</t>
  </si>
  <si>
    <t>h0643</t>
  </si>
  <si>
    <t>h2023-25-011</t>
  </si>
  <si>
    <t>高島市立今津北小学校</t>
  </si>
  <si>
    <t>神堀　美紗</t>
  </si>
  <si>
    <t>h0644</t>
  </si>
  <si>
    <t>h2023-25-012</t>
  </si>
  <si>
    <t>高島市立青柳小学校</t>
  </si>
  <si>
    <t>h0645</t>
  </si>
  <si>
    <t>h2023-25-014</t>
  </si>
  <si>
    <t>滋賀県立聾話学校</t>
  </si>
  <si>
    <t>飯室巨起</t>
  </si>
  <si>
    <t>h0646</t>
  </si>
  <si>
    <t>h2023-25-015</t>
  </si>
  <si>
    <t>大津市立中央小学校</t>
  </si>
  <si>
    <t>h0647</t>
  </si>
  <si>
    <t>h2023-25-017</t>
  </si>
  <si>
    <t>近江八幡市立八幡東中学校</t>
  </si>
  <si>
    <t>h0648</t>
  </si>
  <si>
    <t>h2023-26-001</t>
  </si>
  <si>
    <t>26</t>
  </si>
  <si>
    <t>宇治市立三室戸小学校</t>
  </si>
  <si>
    <t>h0649</t>
  </si>
  <si>
    <t>h2023-26-004</t>
  </si>
  <si>
    <t>南丹市立八木東小学校</t>
  </si>
  <si>
    <t>塩川 翔子</t>
  </si>
  <si>
    <t>h0650</t>
  </si>
  <si>
    <t>h2023-26-006</t>
  </si>
  <si>
    <t>宇治市立小倉小学校</t>
  </si>
  <si>
    <t>高橋　紘介</t>
  </si>
  <si>
    <t>h0651</t>
  </si>
  <si>
    <t>h2023-26-007</t>
  </si>
  <si>
    <t>宇治市立木幡小学校</t>
  </si>
  <si>
    <t>h0652</t>
  </si>
  <si>
    <t>h2023-26-009</t>
  </si>
  <si>
    <t>城陽市立寺田西小学校</t>
  </si>
  <si>
    <t>寺田稚晴</t>
  </si>
  <si>
    <t>h0653</t>
  </si>
  <si>
    <t>h2023-26-010</t>
  </si>
  <si>
    <t>京都府立洛北高等学校附属中学校</t>
    <phoneticPr fontId="2"/>
  </si>
  <si>
    <t>中田　充子</t>
  </si>
  <si>
    <t>D　日本舞踊</t>
  </si>
  <si>
    <t>h0654</t>
  </si>
  <si>
    <t>h2023-26-011</t>
  </si>
  <si>
    <t>京都府立福知山高等学校</t>
  </si>
  <si>
    <t>h0655</t>
  </si>
  <si>
    <t>h2023-26-013</t>
  </si>
  <si>
    <t>八幡市立くすのき小学校</t>
  </si>
  <si>
    <t>中尾友紀</t>
  </si>
  <si>
    <t>h0656</t>
  </si>
  <si>
    <t>h2023-26-015</t>
  </si>
  <si>
    <t>城陽市立寺田小学校</t>
  </si>
  <si>
    <t>土肥　辰也</t>
  </si>
  <si>
    <t>h0657</t>
  </si>
  <si>
    <t>h2023-26-016</t>
  </si>
  <si>
    <t>宇治市立神明小学校</t>
  </si>
  <si>
    <t>h0658</t>
  </si>
  <si>
    <t>h2023-26-017</t>
  </si>
  <si>
    <t>久御山町立佐山小学校</t>
  </si>
  <si>
    <t>h0659</t>
  </si>
  <si>
    <t>h2023-26-019</t>
  </si>
  <si>
    <t>宇治市立槇島小学校</t>
  </si>
  <si>
    <t>h0660</t>
  </si>
  <si>
    <t>h2023-26-021</t>
  </si>
  <si>
    <t>宇治市立槇島中学校</t>
  </si>
  <si>
    <t>h0661</t>
  </si>
  <si>
    <t>h2023-26-023</t>
  </si>
  <si>
    <t>京都府立福知山高等学校附属中学校</t>
  </si>
  <si>
    <t>h0662</t>
  </si>
  <si>
    <t>h2023-26-024</t>
  </si>
  <si>
    <t>宇治市立岡屋小学校</t>
  </si>
  <si>
    <t>h0663</t>
  </si>
  <si>
    <t>h2023-26-025</t>
  </si>
  <si>
    <t>京都教育大学附属桃山小学校</t>
  </si>
  <si>
    <t>林美恵子</t>
  </si>
  <si>
    <t>h0664</t>
  </si>
  <si>
    <t>h2023-26-026</t>
  </si>
  <si>
    <t>向日市立第３向陽小学校</t>
  </si>
  <si>
    <t>h0665</t>
  </si>
  <si>
    <t>h2023-27-002</t>
  </si>
  <si>
    <t>27</t>
  </si>
  <si>
    <t>大阪府立佐野高等学校</t>
  </si>
  <si>
    <t>荻山　志行</t>
  </si>
  <si>
    <t>h0666</t>
  </si>
  <si>
    <t>h2023-27-003</t>
  </si>
  <si>
    <t>茨木市立北陵中学校</t>
  </si>
  <si>
    <t>河合厚志</t>
  </si>
  <si>
    <t>h0667</t>
  </si>
  <si>
    <t>h2023-27-004</t>
  </si>
  <si>
    <t>交野市立倉治小学校</t>
  </si>
  <si>
    <t>笠井　昌代</t>
  </si>
  <si>
    <t>h0668</t>
  </si>
  <si>
    <t>h2023-27-005</t>
  </si>
  <si>
    <t>大阪府立香里丘高等学校</t>
  </si>
  <si>
    <t>吉田　治人</t>
  </si>
  <si>
    <t>h0669</t>
  </si>
  <si>
    <t>h2023-27-006</t>
  </si>
  <si>
    <t>東大阪市立小阪小学校</t>
  </si>
  <si>
    <t>吉野実咲</t>
  </si>
  <si>
    <t>C　身体表現</t>
  </si>
  <si>
    <t>h0670</t>
  </si>
  <si>
    <t>h2023-27-007</t>
  </si>
  <si>
    <t>八尾市立久宝寺中学校</t>
  </si>
  <si>
    <t>h0671</t>
  </si>
  <si>
    <t>h2023-27-008</t>
  </si>
  <si>
    <t>泉佐野市立中央小学校</t>
  </si>
  <si>
    <t>h0672</t>
  </si>
  <si>
    <t>h2023-27-009</t>
  </si>
  <si>
    <t>泉南郡岬町立多奈川小学校</t>
  </si>
  <si>
    <t>h0673</t>
  </si>
  <si>
    <t>h2023-27-010</t>
  </si>
  <si>
    <t>貝塚市立第五中学校</t>
  </si>
  <si>
    <t>h0674</t>
  </si>
  <si>
    <t>h2023-27-011</t>
  </si>
  <si>
    <t>岸和田市立中央小学校</t>
  </si>
  <si>
    <t>h0675</t>
  </si>
  <si>
    <t>h2023-27-012</t>
  </si>
  <si>
    <t>大阪府立箕面高等学校</t>
  </si>
  <si>
    <t>h0676</t>
  </si>
  <si>
    <t>h2023-27-015</t>
  </si>
  <si>
    <t>大阪府立東百舌鳥高等学校</t>
  </si>
  <si>
    <t>h0677</t>
  </si>
  <si>
    <t>h2023-27-016</t>
  </si>
  <si>
    <t>大阪府立旭高等学校</t>
  </si>
  <si>
    <t>h0678</t>
  </si>
  <si>
    <t>h2023-27-017</t>
  </si>
  <si>
    <t>豊中市立庄内さくら学園中学校</t>
  </si>
  <si>
    <t>h0679</t>
  </si>
  <si>
    <t>h2023-27-019</t>
  </si>
  <si>
    <t>大東市立泉小学校</t>
    <phoneticPr fontId="2"/>
  </si>
  <si>
    <t>h0680</t>
  </si>
  <si>
    <t>h2023-27-020</t>
  </si>
  <si>
    <t>吹田市立藤白台小学校</t>
  </si>
  <si>
    <t>h0681</t>
  </si>
  <si>
    <t>h2023-27-021</t>
  </si>
  <si>
    <t>摂津市立三宅柳田小学校</t>
  </si>
  <si>
    <t>h0682</t>
  </si>
  <si>
    <t>h2023-27-022</t>
  </si>
  <si>
    <t>河内長野市立西中学校</t>
  </si>
  <si>
    <t>高橋　健二</t>
  </si>
  <si>
    <t>h0683</t>
  </si>
  <si>
    <t>h2023-27-025</t>
  </si>
  <si>
    <t>茨木市立三島小学校</t>
  </si>
  <si>
    <t>佐藤真</t>
  </si>
  <si>
    <t>h0684</t>
  </si>
  <si>
    <t>h2023-27-026</t>
  </si>
  <si>
    <t>和泉市立郷荘中学校</t>
  </si>
  <si>
    <t>h0685</t>
  </si>
  <si>
    <t>h2023-27-027</t>
  </si>
  <si>
    <t>交野市立藤が尾小学校</t>
  </si>
  <si>
    <t>佐伯　篤宜</t>
  </si>
  <si>
    <t>h0686</t>
  </si>
  <si>
    <t>h2023-27-033</t>
  </si>
  <si>
    <t>八尾市立桂中学校</t>
  </si>
  <si>
    <t>坂中美都留</t>
  </si>
  <si>
    <t>h0687</t>
  </si>
  <si>
    <t>h2023-27-038</t>
  </si>
  <si>
    <t>東大阪市立上小阪中学校</t>
  </si>
  <si>
    <t>h0688</t>
  </si>
  <si>
    <t>h2023-27-040</t>
  </si>
  <si>
    <t>八尾市立南高安小学校</t>
  </si>
  <si>
    <t>h0689</t>
  </si>
  <si>
    <t>h2023-27-041</t>
  </si>
  <si>
    <t>大阪府立長尾高等学校</t>
  </si>
  <si>
    <t>紙本明子</t>
  </si>
  <si>
    <t>h0690</t>
  </si>
  <si>
    <t>h2023-27-042</t>
  </si>
  <si>
    <t>能勢町立能勢ささゆり学園</t>
  </si>
  <si>
    <t>h0691</t>
  </si>
  <si>
    <t>h2023-27-043</t>
  </si>
  <si>
    <t>高槻中学校</t>
  </si>
  <si>
    <t>柴田紘亨</t>
  </si>
  <si>
    <t>h0692</t>
  </si>
  <si>
    <t>h2023-27-044</t>
  </si>
  <si>
    <t>河内長野市立東中学校</t>
  </si>
  <si>
    <t>小林　泰三</t>
  </si>
  <si>
    <t>h0693</t>
  </si>
  <si>
    <t>h2023-27-045</t>
  </si>
  <si>
    <t>寝屋川市立第五小学校</t>
  </si>
  <si>
    <t>上住瑞穂</t>
  </si>
  <si>
    <t>h0694</t>
  </si>
  <si>
    <t>h2023-27-047</t>
  </si>
  <si>
    <t>守口市立さつき学園（後期課程）</t>
  </si>
  <si>
    <t>織　孝代</t>
  </si>
  <si>
    <t>h0695</t>
  </si>
  <si>
    <t>h2023-27-050</t>
  </si>
  <si>
    <t>寝屋川市立東小学校</t>
  </si>
  <si>
    <t>h0696</t>
  </si>
  <si>
    <t>h2023-27-051</t>
  </si>
  <si>
    <t>高石市立高石小学校</t>
  </si>
  <si>
    <t>中野彰</t>
  </si>
  <si>
    <t>h0697</t>
  </si>
  <si>
    <t>h2023-27-052</t>
  </si>
  <si>
    <t>大阪府泉南市立西信達中学校</t>
  </si>
  <si>
    <t>津村裕也</t>
  </si>
  <si>
    <t>h0698</t>
  </si>
  <si>
    <t>h2023-27-061</t>
  </si>
  <si>
    <t>吹田市立豊津第一小学校</t>
  </si>
  <si>
    <t>片寄　創</t>
  </si>
  <si>
    <t>h0699</t>
  </si>
  <si>
    <t>h2023-27-065</t>
  </si>
  <si>
    <t>東大阪市立成和小学校</t>
  </si>
  <si>
    <t>h0700</t>
  </si>
  <si>
    <t>h2023-27-066</t>
  </si>
  <si>
    <t>守口市立錦中学校</t>
  </si>
  <si>
    <t>h0701</t>
  </si>
  <si>
    <t>h2023-27-068</t>
  </si>
  <si>
    <t>八尾市立八尾小学校</t>
  </si>
  <si>
    <t>h0702</t>
  </si>
  <si>
    <t>h2023-27-070</t>
  </si>
  <si>
    <t>東大阪市立高井田東小学校</t>
  </si>
  <si>
    <t>h0703</t>
  </si>
  <si>
    <t>h2023-27-078</t>
  </si>
  <si>
    <t>富田林市立川西小学校</t>
  </si>
  <si>
    <t>h0704</t>
  </si>
  <si>
    <t>h2023-27-081</t>
  </si>
  <si>
    <t>枚方市立招提中学校</t>
  </si>
  <si>
    <t>h0705</t>
  </si>
  <si>
    <t>h2023-27-082</t>
  </si>
  <si>
    <t>岸和田市立山直北小学校</t>
  </si>
  <si>
    <t>林聡子</t>
  </si>
  <si>
    <t>h0706</t>
  </si>
  <si>
    <t>h2023-28-001</t>
  </si>
  <si>
    <t>28</t>
  </si>
  <si>
    <t>蒼開高等学校</t>
  </si>
  <si>
    <t>伊波　淑</t>
  </si>
  <si>
    <t>h0707</t>
  </si>
  <si>
    <t>h2023-28-002</t>
  </si>
  <si>
    <t>洲本市立洲本第一小学校</t>
  </si>
  <si>
    <t>h0708</t>
  </si>
  <si>
    <t>h2023-28-003</t>
  </si>
  <si>
    <t>たつの市立誉田小学校</t>
  </si>
  <si>
    <t>井口　英樹</t>
  </si>
  <si>
    <t>h0709</t>
  </si>
  <si>
    <t>h2023-28-005</t>
  </si>
  <si>
    <t>揖保郡太子町立斑鳩小学校</t>
  </si>
  <si>
    <t>h0710</t>
  </si>
  <si>
    <t>h2023-28-006</t>
  </si>
  <si>
    <t>兵庫県立伊川谷北高等学校</t>
  </si>
  <si>
    <t>井上　麻子</t>
  </si>
  <si>
    <t>h0711</t>
  </si>
  <si>
    <t>h2023-28-007</t>
  </si>
  <si>
    <t>神戸山手女子中学校</t>
  </si>
  <si>
    <t>岡　幸子</t>
  </si>
  <si>
    <t>h0712</t>
  </si>
  <si>
    <t>h2023-28-009</t>
  </si>
  <si>
    <t>淡路市立志筑小学校</t>
  </si>
  <si>
    <t>記虎　篤史</t>
  </si>
  <si>
    <t>C　人形浄瑠璃</t>
  </si>
  <si>
    <t>h0713</t>
  </si>
  <si>
    <t>h2023-28-014</t>
  </si>
  <si>
    <t>南あわじ市立三原中学校</t>
  </si>
  <si>
    <t>近藤　元基</t>
  </si>
  <si>
    <t>h0714</t>
  </si>
  <si>
    <t>h2023-28-016</t>
  </si>
  <si>
    <t>洲本市立鮎原小学校</t>
  </si>
  <si>
    <t>h0715</t>
  </si>
  <si>
    <t>h2023-28-017</t>
  </si>
  <si>
    <t>姫路市立広畑小学校</t>
  </si>
  <si>
    <t>江崎　敬三</t>
  </si>
  <si>
    <t>h0716</t>
  </si>
  <si>
    <t>h2023-28-020</t>
  </si>
  <si>
    <t>明石市立谷八木小学校</t>
  </si>
  <si>
    <t>高野　巧</t>
  </si>
  <si>
    <t>h0717</t>
  </si>
  <si>
    <t>h2023-28-021</t>
  </si>
  <si>
    <t>伊丹市立鴻池小学校</t>
  </si>
  <si>
    <t>h0718</t>
  </si>
  <si>
    <t>h2023-28-022</t>
  </si>
  <si>
    <t>淡路市立塩田小学校</t>
  </si>
  <si>
    <t>山本　葉菜子</t>
  </si>
  <si>
    <t>h0719</t>
  </si>
  <si>
    <t>h2023-28-025</t>
  </si>
  <si>
    <t>兵庫県立姫路飾西高等学校</t>
  </si>
  <si>
    <t>h0720</t>
  </si>
  <si>
    <t>h2023-28-026</t>
  </si>
  <si>
    <t>西宮市立津門小学校</t>
  </si>
  <si>
    <t>h0721</t>
  </si>
  <si>
    <t>h2023-28-027</t>
  </si>
  <si>
    <t>三田市立富士中学校</t>
  </si>
  <si>
    <t>上田敦史</t>
  </si>
  <si>
    <t>h0722</t>
  </si>
  <si>
    <t>h2023-28-028</t>
  </si>
  <si>
    <t>兵庫県立宝塚北高等学校</t>
  </si>
  <si>
    <t>青山　郁彦</t>
  </si>
  <si>
    <t>h0723</t>
  </si>
  <si>
    <t>h2023-28-032</t>
  </si>
  <si>
    <t>宝塚市立宝塚小学校</t>
  </si>
  <si>
    <t>赤井要佑</t>
  </si>
  <si>
    <t>h0724</t>
  </si>
  <si>
    <t>h2023-28-033</t>
  </si>
  <si>
    <t>加西市立西在田小学校</t>
  </si>
  <si>
    <t>川下　笑里歌</t>
  </si>
  <si>
    <t>h0725</t>
  </si>
  <si>
    <t>h2023-28-036</t>
  </si>
  <si>
    <t>新温泉町立浜坂中学校</t>
  </si>
  <si>
    <t>h0726</t>
  </si>
  <si>
    <t>h2023-28-037</t>
  </si>
  <si>
    <t>南あわじ市立南淡中学校</t>
  </si>
  <si>
    <t>田村　公規</t>
  </si>
  <si>
    <t>h0727</t>
  </si>
  <si>
    <t>h2023-28-041</t>
  </si>
  <si>
    <t>南あわじ市立市小学校</t>
  </si>
  <si>
    <t>h0728</t>
  </si>
  <si>
    <t>h2023-28-045</t>
  </si>
  <si>
    <t>飯室　巨起</t>
  </si>
  <si>
    <t>h0729</t>
  </si>
  <si>
    <t>h2023-28-047</t>
  </si>
  <si>
    <t>南あわじ市立神代小学校</t>
  </si>
  <si>
    <t>本濱　寿明</t>
  </si>
  <si>
    <t>h0730</t>
  </si>
  <si>
    <t>h2023-28-052</t>
  </si>
  <si>
    <t>洲本市立大野小学校</t>
  </si>
  <si>
    <t>數田　信介</t>
  </si>
  <si>
    <t>h0731</t>
  </si>
  <si>
    <t>h2023-29-001</t>
  </si>
  <si>
    <t>29</t>
  </si>
  <si>
    <t>奈良市立富雄南中学校</t>
  </si>
  <si>
    <t>吉田　春雄</t>
  </si>
  <si>
    <t>h0732</t>
  </si>
  <si>
    <t>h2023-29-002</t>
  </si>
  <si>
    <t>奈良女子大学附属小学校</t>
  </si>
  <si>
    <t>吉田　悠人</t>
  </si>
  <si>
    <t>h0733</t>
  </si>
  <si>
    <t>h2023-29-006</t>
  </si>
  <si>
    <t>奈良市立大安寺小学校</t>
  </si>
  <si>
    <t>h0734</t>
  </si>
  <si>
    <t>h2023-29-007</t>
  </si>
  <si>
    <t>三郷町立三郷北小学校</t>
  </si>
  <si>
    <t>h0735</t>
  </si>
  <si>
    <t>h2023-29-008</t>
  </si>
  <si>
    <t>奈良県立国際高等学校</t>
  </si>
  <si>
    <t>h0736</t>
  </si>
  <si>
    <t>h2023-29-011</t>
  </si>
  <si>
    <t>天理市立山の辺小学校</t>
  </si>
  <si>
    <t>森山泰幸</t>
  </si>
  <si>
    <t>h0737</t>
  </si>
  <si>
    <t>h2023-29-015</t>
  </si>
  <si>
    <t>五條市立五條小学校</t>
  </si>
  <si>
    <t>村井 克弘</t>
  </si>
  <si>
    <t>h0738</t>
  </si>
  <si>
    <t>h2023-29-017</t>
  </si>
  <si>
    <t>王寺町立王寺北義務教育学校</t>
  </si>
  <si>
    <t>田中　匡</t>
  </si>
  <si>
    <t>h0739</t>
  </si>
  <si>
    <t>h2023-29-018</t>
  </si>
  <si>
    <t>王寺町立王寺南義務教育学校</t>
  </si>
  <si>
    <t>h0740</t>
  </si>
  <si>
    <t>h2023-29-019</t>
  </si>
  <si>
    <t>豆板孝子</t>
  </si>
  <si>
    <t>h0741</t>
  </si>
  <si>
    <t>h2023-30-001</t>
  </si>
  <si>
    <t>30</t>
  </si>
  <si>
    <t>開智中学校</t>
  </si>
  <si>
    <t>岡田倖奈</t>
  </si>
  <si>
    <t>A　バレエ</t>
  </si>
  <si>
    <t>h0742</t>
  </si>
  <si>
    <t>h2023-30-002</t>
  </si>
  <si>
    <t>和歌山市立楠見小学校</t>
  </si>
  <si>
    <t>h0743</t>
  </si>
  <si>
    <t>h2023-30-003</t>
  </si>
  <si>
    <t>和歌山市立楠見西小学校</t>
  </si>
  <si>
    <t>h0744</t>
  </si>
  <si>
    <t>h2023-30-004</t>
  </si>
  <si>
    <t>和歌山市立雑賀崎小学校</t>
  </si>
  <si>
    <t>清水　薫</t>
  </si>
  <si>
    <t>B　日本画</t>
  </si>
  <si>
    <t>h0745</t>
  </si>
  <si>
    <t>h2023-30-007</t>
  </si>
  <si>
    <t>和歌山市立西和佐小学校</t>
  </si>
  <si>
    <t>谷奥 麻美</t>
  </si>
  <si>
    <t>h0746</t>
  </si>
  <si>
    <t>h2023-30-008</t>
  </si>
  <si>
    <t>和歌山市立八幡台小学校</t>
  </si>
  <si>
    <t>h0747</t>
  </si>
  <si>
    <t>h2023-30-009</t>
  </si>
  <si>
    <t>和歌山市立川永小学校</t>
  </si>
  <si>
    <t>h0748</t>
  </si>
  <si>
    <t>h2023-30-010</t>
  </si>
  <si>
    <t>和歌山市立有功東小学校</t>
  </si>
  <si>
    <t>h0749</t>
  </si>
  <si>
    <t>h2023-30-013</t>
  </si>
  <si>
    <t>和歌山市立伏虎義務教育学校</t>
  </si>
  <si>
    <t>h0750</t>
  </si>
  <si>
    <t>h2023-30-014</t>
  </si>
  <si>
    <t>和歌山市立宮小学校</t>
  </si>
  <si>
    <t>h0751</t>
  </si>
  <si>
    <t>h2023-30-016</t>
  </si>
  <si>
    <t>和歌山市立有功中学校</t>
  </si>
  <si>
    <t>h0752</t>
  </si>
  <si>
    <t>h2023-30-018</t>
  </si>
  <si>
    <t>新宮市立緑丘中学校</t>
  </si>
  <si>
    <t>旅費：h2023-13-166（東京都：世田谷区立玉川中学校）と連続行程の為規定額超過を承認済。</t>
    <rPh sb="0" eb="2">
      <t>リョヒ</t>
    </rPh>
    <rPh sb="16" eb="19">
      <t>トウキョウト</t>
    </rPh>
    <rPh sb="32" eb="36">
      <t>レンゾクコウテイ</t>
    </rPh>
    <rPh sb="37" eb="38">
      <t>タメ</t>
    </rPh>
    <rPh sb="38" eb="40">
      <t>キテイ</t>
    </rPh>
    <rPh sb="40" eb="41">
      <t>ガク</t>
    </rPh>
    <rPh sb="41" eb="43">
      <t>チョウカ</t>
    </rPh>
    <rPh sb="44" eb="47">
      <t>ショウニンズ</t>
    </rPh>
    <phoneticPr fontId="2"/>
  </si>
  <si>
    <t>h0753</t>
  </si>
  <si>
    <t>h2023-30-020</t>
  </si>
  <si>
    <t>上富田町立生馬小学校</t>
  </si>
  <si>
    <t>h0754</t>
  </si>
  <si>
    <t>h2023-30-021</t>
  </si>
  <si>
    <t>上富田町立上富田中学校</t>
  </si>
  <si>
    <t>h0755</t>
  </si>
  <si>
    <t>h2023-30-022</t>
  </si>
  <si>
    <t>上富田町立岡小学校</t>
  </si>
  <si>
    <t>h0756</t>
  </si>
  <si>
    <t>h2023-30-023</t>
  </si>
  <si>
    <t>上富田町立朝来小学校</t>
  </si>
  <si>
    <t>h0757</t>
  </si>
  <si>
    <t>h2023-30-024</t>
  </si>
  <si>
    <t>上富田町立岩田小学校</t>
  </si>
  <si>
    <t>h0758</t>
  </si>
  <si>
    <t>h2023-30-025</t>
  </si>
  <si>
    <t>上富田町立市ノ瀬小学校</t>
  </si>
  <si>
    <t>h0759</t>
  </si>
  <si>
    <t>h2023-30-026</t>
  </si>
  <si>
    <t>和歌山市立城東中学校</t>
  </si>
  <si>
    <t>片岡明子</t>
  </si>
  <si>
    <t>h0760</t>
  </si>
  <si>
    <t>h2023-31-002</t>
  </si>
  <si>
    <t>31</t>
  </si>
  <si>
    <t>鳥取県立倉吉総合産業高等学校</t>
  </si>
  <si>
    <t>h0761</t>
  </si>
  <si>
    <t>h2023-32-003</t>
  </si>
  <si>
    <t>32</t>
  </si>
  <si>
    <t>島根県立益田高等学校</t>
  </si>
  <si>
    <t>坂井　陽介</t>
  </si>
  <si>
    <t>h0762</t>
  </si>
  <si>
    <t>h2023-32-008</t>
  </si>
  <si>
    <t>隠岐の島町立西郷小学校</t>
  </si>
  <si>
    <t>北川　健太郎</t>
  </si>
  <si>
    <t>h0763</t>
  </si>
  <si>
    <t>h2023-33-002</t>
  </si>
  <si>
    <t>33</t>
  </si>
  <si>
    <t>総社市立神在小学校</t>
  </si>
  <si>
    <t>安田雅弘</t>
  </si>
  <si>
    <t>h0764</t>
  </si>
  <si>
    <t>h2023-33-003</t>
  </si>
  <si>
    <t>総社市立総社中央小学校</t>
  </si>
  <si>
    <t>h0765</t>
  </si>
  <si>
    <t>h2023-33-004</t>
  </si>
  <si>
    <t>玉野市立築港小学校</t>
  </si>
  <si>
    <t>h0766</t>
  </si>
  <si>
    <t>h2023-33-005</t>
  </si>
  <si>
    <t>総社市立阿曾小学校</t>
  </si>
  <si>
    <t>古澤　綾</t>
  </si>
  <si>
    <t>h0767</t>
  </si>
  <si>
    <t>h2023-33-006</t>
  </si>
  <si>
    <t>総社市立新本小学校</t>
  </si>
  <si>
    <t>佐藤健司</t>
  </si>
  <si>
    <t>h0768</t>
  </si>
  <si>
    <t>h2023-33-007</t>
  </si>
  <si>
    <t>備前市立西鶴山小学校</t>
  </si>
  <si>
    <t>h0769</t>
  </si>
  <si>
    <t>h2023-33-008</t>
  </si>
  <si>
    <t>備前市立香登小学校</t>
  </si>
  <si>
    <t>h0770</t>
  </si>
  <si>
    <t>h2023-33-009</t>
  </si>
  <si>
    <t>備前市立伊部小学校</t>
  </si>
  <si>
    <t>h0771</t>
  </si>
  <si>
    <t>h2023-33-010</t>
  </si>
  <si>
    <t>備前市立備前中学校</t>
  </si>
  <si>
    <t>h0772</t>
  </si>
  <si>
    <t>h2023-33-011</t>
  </si>
  <si>
    <t>備前市立片上小学校</t>
  </si>
  <si>
    <t>h0773</t>
  </si>
  <si>
    <t>h2023-33-012</t>
  </si>
  <si>
    <t>備前市立東鶴山小学校</t>
  </si>
  <si>
    <t>h0774</t>
  </si>
  <si>
    <t>h2023-33-013</t>
  </si>
  <si>
    <t>吉備中央町立豊野小学校</t>
  </si>
  <si>
    <t>h0775</t>
  </si>
  <si>
    <t>h2023-33-014</t>
  </si>
  <si>
    <t>吉備中央町立上竹荘小学校</t>
  </si>
  <si>
    <t>h0776</t>
  </si>
  <si>
    <t>h2023-33-015</t>
  </si>
  <si>
    <t>総社市立総社東小学校</t>
  </si>
  <si>
    <t>h0777</t>
  </si>
  <si>
    <t>h2023-33-016</t>
  </si>
  <si>
    <t>総社市立清音小学校</t>
  </si>
  <si>
    <t>h0778</t>
  </si>
  <si>
    <t>h2023-33-020</t>
  </si>
  <si>
    <t>玉野市立玉中学校</t>
  </si>
  <si>
    <t>小林大介</t>
  </si>
  <si>
    <t>A　歌舞伎</t>
  </si>
  <si>
    <t>h0779</t>
  </si>
  <si>
    <t>h2023-33-022</t>
  </si>
  <si>
    <t>総社市立総社北小学校</t>
  </si>
  <si>
    <t>h0780</t>
  </si>
  <si>
    <t>h2023-33-024</t>
  </si>
  <si>
    <t>岡山県立東備支援学校</t>
  </si>
  <si>
    <t>樽木　美穂</t>
  </si>
  <si>
    <t>h0781</t>
  </si>
  <si>
    <t>h2023-33-025</t>
  </si>
  <si>
    <t>玉野市立荘内中学校</t>
  </si>
  <si>
    <t>h0782</t>
  </si>
  <si>
    <t>h2023-33-026</t>
  </si>
  <si>
    <t>総社市立常盤小学校</t>
  </si>
  <si>
    <t>内藤育子</t>
  </si>
  <si>
    <t>h0783</t>
  </si>
  <si>
    <t>h2023-33-027</t>
  </si>
  <si>
    <t>和気町立佐伯中学校</t>
  </si>
  <si>
    <t>白石光隆</t>
  </si>
  <si>
    <t>h0784</t>
  </si>
  <si>
    <t>h2023-33-028</t>
  </si>
  <si>
    <t>和気町立佐伯小学校</t>
  </si>
  <si>
    <t>h0785</t>
  </si>
  <si>
    <t>h2023-33-029</t>
  </si>
  <si>
    <t>和気町立本荘小学校</t>
  </si>
  <si>
    <t>h0786</t>
  </si>
  <si>
    <t>h2023-33-030</t>
  </si>
  <si>
    <t>和気町立和気小学校</t>
  </si>
  <si>
    <t>h0787</t>
  </si>
  <si>
    <t>h2023-33-031</t>
  </si>
  <si>
    <t>和気町立和気中学校</t>
  </si>
  <si>
    <t>h0788</t>
  </si>
  <si>
    <t>h2023-33-032</t>
  </si>
  <si>
    <t>勝央町立勝央北小学校</t>
  </si>
  <si>
    <t>福島　康人</t>
  </si>
  <si>
    <t>F　食文化</t>
  </si>
  <si>
    <t>h0789</t>
  </si>
  <si>
    <t>h2023-33-034</t>
  </si>
  <si>
    <t>赤磐市立石相小学校</t>
  </si>
  <si>
    <t>米本太郎</t>
  </si>
  <si>
    <t>h0790</t>
  </si>
  <si>
    <t>h2023-33-036</t>
  </si>
  <si>
    <t>吉備中央町立吉備高原小学校</t>
  </si>
  <si>
    <t>h0791</t>
  </si>
  <si>
    <t>h2023-33-038</t>
  </si>
  <si>
    <t>総社市立昭和小学校</t>
  </si>
  <si>
    <t>h0792</t>
  </si>
  <si>
    <t>h2023-33-039</t>
  </si>
  <si>
    <t>総社市立総社西小学校</t>
  </si>
  <si>
    <t>h0793</t>
  </si>
  <si>
    <t>h2023-33-040</t>
  </si>
  <si>
    <t>玉野市立八浜小学校</t>
  </si>
  <si>
    <t>h0794</t>
  </si>
  <si>
    <t>h2023-33-042</t>
  </si>
  <si>
    <t>矢掛町立矢掛小学校</t>
  </si>
  <si>
    <t>h0795</t>
  </si>
  <si>
    <t>h2023-33-046</t>
  </si>
  <si>
    <t>矢掛町立川面小学校</t>
  </si>
  <si>
    <t>h0796</t>
  </si>
  <si>
    <t>h2023-33-050</t>
  </si>
  <si>
    <t>総社市立秦小学校</t>
  </si>
  <si>
    <t>h0797</t>
  </si>
  <si>
    <t>h2023-33-051</t>
  </si>
  <si>
    <t>倉敷市立薗小学校</t>
  </si>
  <si>
    <t>h0798</t>
  </si>
  <si>
    <t>h2023-33-054</t>
  </si>
  <si>
    <t>玉野市立第二日比小学校</t>
  </si>
  <si>
    <t>h0799</t>
  </si>
  <si>
    <t>h2023-33-055</t>
  </si>
  <si>
    <t>玉野市立八浜中学校</t>
  </si>
  <si>
    <t>h0800</t>
  </si>
  <si>
    <t>h2023-33-060</t>
  </si>
  <si>
    <t>玉野市立大崎小学校</t>
  </si>
  <si>
    <t>h0801</t>
  </si>
  <si>
    <t>h2023-33-064</t>
  </si>
  <si>
    <t>井原市立木之子小学校</t>
  </si>
  <si>
    <t>h0802</t>
  </si>
  <si>
    <t>h2023-33-070</t>
  </si>
  <si>
    <t>玉野市立胸上小学校</t>
  </si>
  <si>
    <t>木内 佳苗</t>
  </si>
  <si>
    <t>h0803</t>
  </si>
  <si>
    <t>h2023-33-072</t>
  </si>
  <si>
    <t>岡山県立倉敷商業高等学校</t>
  </si>
  <si>
    <t>林成彦</t>
  </si>
  <si>
    <t>h0804</t>
  </si>
  <si>
    <t>h2023-33-073</t>
  </si>
  <si>
    <t>岡山県立津山商業高等学校</t>
  </si>
  <si>
    <t>h0805</t>
  </si>
  <si>
    <t>h2023-33-074</t>
  </si>
  <si>
    <t>玉野市立日比小学校</t>
  </si>
  <si>
    <t>h0806</t>
  </si>
  <si>
    <t>h2023-34-001</t>
  </si>
  <si>
    <t>34</t>
  </si>
  <si>
    <t>福山市立中条小学校</t>
  </si>
  <si>
    <t>奥野　純子</t>
  </si>
  <si>
    <t>h0807</t>
  </si>
  <si>
    <t>h2023-34-002</t>
  </si>
  <si>
    <t>尾道市立久保小学校</t>
  </si>
  <si>
    <t>吉田　潔司</t>
  </si>
  <si>
    <t>h0808</t>
  </si>
  <si>
    <t>h2023-34-004</t>
  </si>
  <si>
    <t>三原市立幸崎中学校</t>
  </si>
  <si>
    <t>新倉　近子</t>
  </si>
  <si>
    <t>h0809</t>
  </si>
  <si>
    <t>h2023-34-005</t>
  </si>
  <si>
    <t>広島県立呉南特別支援学校</t>
  </si>
  <si>
    <t>中橋　敏彦</t>
  </si>
  <si>
    <t>h0810</t>
  </si>
  <si>
    <t>h2023-34-006</t>
  </si>
  <si>
    <t>東広島市立寺西小学校</t>
  </si>
  <si>
    <t>h0811</t>
  </si>
  <si>
    <t>h2023-34-007</t>
  </si>
  <si>
    <t>熊野町立熊野第一小学校</t>
  </si>
  <si>
    <t>土井　裕文</t>
  </si>
  <si>
    <t>h0812</t>
  </si>
  <si>
    <t>h2023-34-009</t>
  </si>
  <si>
    <t>熊野町立熊野中学校</t>
  </si>
  <si>
    <t>h0813</t>
  </si>
  <si>
    <t>h2023-34-010</t>
  </si>
  <si>
    <t>福山市立金江小学校</t>
  </si>
  <si>
    <t>樋口智恵</t>
  </si>
  <si>
    <t>h0814</t>
  </si>
  <si>
    <t>h2023-34-012</t>
  </si>
  <si>
    <t>東広島市立福富中学校</t>
  </si>
  <si>
    <t>末久　誉子</t>
  </si>
  <si>
    <t>h0815</t>
  </si>
  <si>
    <t>h2023-34-013</t>
  </si>
  <si>
    <t>広島桜が丘高等学校</t>
  </si>
  <si>
    <t>h0816</t>
  </si>
  <si>
    <t>h2023-35-003</t>
  </si>
  <si>
    <t>35</t>
  </si>
  <si>
    <t>宇部市立黒石小学校</t>
  </si>
  <si>
    <t>金石あずさ</t>
  </si>
  <si>
    <t>h0817</t>
  </si>
  <si>
    <t>h2023-35-005</t>
  </si>
  <si>
    <t>宇部市立黒石中学校</t>
  </si>
  <si>
    <t>h0818</t>
  </si>
  <si>
    <t>h2023-35-009</t>
  </si>
  <si>
    <t>防府市立華城小学校</t>
  </si>
  <si>
    <t>小野　隆洋</t>
  </si>
  <si>
    <t>h0819</t>
  </si>
  <si>
    <t>h2023-35-011</t>
  </si>
  <si>
    <t>山陽小野田市立高千帆中学校</t>
  </si>
  <si>
    <t>h0820</t>
  </si>
  <si>
    <t>h2023-35-014</t>
  </si>
  <si>
    <t>萩市立椿西小学校</t>
  </si>
  <si>
    <t>h0821</t>
  </si>
  <si>
    <t>h2023-35-015</t>
  </si>
  <si>
    <t>山陽小野田市立小野田中学校</t>
  </si>
  <si>
    <t>h0822</t>
  </si>
  <si>
    <t>h2023-35-020</t>
  </si>
  <si>
    <t>美祢市立伊佐小学校</t>
  </si>
  <si>
    <t>中田　則子</t>
  </si>
  <si>
    <t>h0823</t>
  </si>
  <si>
    <t>h2023-35-022</t>
  </si>
  <si>
    <t>周南市立岐陽中学校</t>
  </si>
  <si>
    <t>h0824</t>
  </si>
  <si>
    <t>h2023-35-024</t>
  </si>
  <si>
    <t>下関市立彦島中学校</t>
  </si>
  <si>
    <t>h0825</t>
  </si>
  <si>
    <t>h2023-35-025</t>
  </si>
  <si>
    <t>周南市立勝間小学校</t>
  </si>
  <si>
    <t>h0826</t>
  </si>
  <si>
    <t>h2023-35-026</t>
  </si>
  <si>
    <t>長門市立日置中学校</t>
  </si>
  <si>
    <t>h0827</t>
  </si>
  <si>
    <t>h2023-35-028</t>
  </si>
  <si>
    <t>下関市立蓋井小学校</t>
  </si>
  <si>
    <t>h0828</t>
  </si>
  <si>
    <t>h2023-35-032</t>
  </si>
  <si>
    <t>周南市立熊毛中学校</t>
  </si>
  <si>
    <t>h0829</t>
  </si>
  <si>
    <t>h2023-35-036</t>
  </si>
  <si>
    <t>山口県立萩総合支援学校</t>
  </si>
  <si>
    <t>h0830</t>
  </si>
  <si>
    <t>h2023-35-037</t>
  </si>
  <si>
    <t>山口市立大内南小学校</t>
  </si>
  <si>
    <t>h0831</t>
  </si>
  <si>
    <t>h2023-35-038</t>
  </si>
  <si>
    <t>山口県立豊浦総合支援学校</t>
  </si>
  <si>
    <t>h0832</t>
  </si>
  <si>
    <t>h2023-35-040</t>
  </si>
  <si>
    <t>周防大島町立三蒲小学校</t>
  </si>
  <si>
    <t>h0833</t>
  </si>
  <si>
    <t>h2023-35-041</t>
  </si>
  <si>
    <t>周防大島町立大島中学校</t>
  </si>
  <si>
    <t>h0834</t>
  </si>
  <si>
    <t>h2023-35-042</t>
  </si>
  <si>
    <t>山陽小野田市立埴生中学校</t>
  </si>
  <si>
    <t>h0835</t>
  </si>
  <si>
    <t>h2023-35-045</t>
  </si>
  <si>
    <t>山陽小野田市立赤崎小学校</t>
  </si>
  <si>
    <t>h0836</t>
  </si>
  <si>
    <t>h2023-35-046</t>
  </si>
  <si>
    <t>山陽小野田市立埴生小学校</t>
  </si>
  <si>
    <t>h0837</t>
  </si>
  <si>
    <t>h2023-35-047</t>
  </si>
  <si>
    <t>山口県立下関南総合支援学校</t>
  </si>
  <si>
    <t>h0838</t>
  </si>
  <si>
    <t>h2023-35-048</t>
  </si>
  <si>
    <t>岩国市立装港小学校</t>
  </si>
  <si>
    <t>h0839</t>
  </si>
  <si>
    <t>h2023-35-049</t>
  </si>
  <si>
    <t>平生町立平生小学校</t>
  </si>
  <si>
    <t>h0840</t>
  </si>
  <si>
    <t>h2023-35-051</t>
  </si>
  <si>
    <t>下松市立東陽小学校</t>
  </si>
  <si>
    <t>h0841</t>
  </si>
  <si>
    <t>h2023-36-002</t>
  </si>
  <si>
    <t>36</t>
  </si>
  <si>
    <t>徳島市八万小学校</t>
  </si>
  <si>
    <t>吉浪　壽晃</t>
  </si>
  <si>
    <t>h0842</t>
  </si>
  <si>
    <t>h2023-36-003</t>
  </si>
  <si>
    <t>徳島県立池田高等学校辻校</t>
  </si>
  <si>
    <t>金岡 秀典</t>
  </si>
  <si>
    <t>h0843</t>
  </si>
  <si>
    <t>h2023-36-004</t>
  </si>
  <si>
    <t>鳴門市撫養小学校</t>
  </si>
  <si>
    <t>森井一詩</t>
  </si>
  <si>
    <t>h0844</t>
  </si>
  <si>
    <t>h2023-36-005</t>
  </si>
  <si>
    <t>鳴門市第一小学校</t>
  </si>
  <si>
    <t>h0845</t>
  </si>
  <si>
    <t>h2023-36-006</t>
  </si>
  <si>
    <t>鳴門市林崎小学校</t>
  </si>
  <si>
    <t>h0846</t>
  </si>
  <si>
    <t>h2023-36-007</t>
  </si>
  <si>
    <t>鳴門市瀬戸中学校</t>
  </si>
  <si>
    <t>h0847</t>
  </si>
  <si>
    <t>h2023-36-011</t>
  </si>
  <si>
    <t>吉野川市立鴨島東中学校</t>
  </si>
  <si>
    <t>生駒　智子</t>
  </si>
  <si>
    <t>h0848</t>
  </si>
  <si>
    <t>h2023-36-012</t>
  </si>
  <si>
    <t>阿南市立横見小学校</t>
  </si>
  <si>
    <t>中西　渉</t>
  </si>
  <si>
    <t>h0849</t>
  </si>
  <si>
    <t>h2023-37-003</t>
  </si>
  <si>
    <t>37</t>
  </si>
  <si>
    <t>高松第一高等学校</t>
  </si>
  <si>
    <t>西村和宏</t>
  </si>
  <si>
    <t>h0850</t>
  </si>
  <si>
    <t>h2023-37-005</t>
  </si>
  <si>
    <t>高松市立鬼無小学校</t>
  </si>
  <si>
    <t>大嶋　有加里</t>
  </si>
  <si>
    <t>h0851</t>
  </si>
  <si>
    <t>h2023-37-007</t>
  </si>
  <si>
    <t>東かがわ市立大内小学校</t>
  </si>
  <si>
    <t>h0852</t>
  </si>
  <si>
    <t>h2023-37-009</t>
  </si>
  <si>
    <t>東かがわ市立大川中学校</t>
  </si>
  <si>
    <t>h0853</t>
  </si>
  <si>
    <t>h2023-37-010</t>
    <phoneticPr fontId="2"/>
  </si>
  <si>
    <t>香川誠陵高等学校</t>
    <phoneticPr fontId="2"/>
  </si>
  <si>
    <t>濵口大弥</t>
  </si>
  <si>
    <t>h0854</t>
  </si>
  <si>
    <t>h2023-37-011</t>
  </si>
  <si>
    <t>香川誠陵中学校</t>
  </si>
  <si>
    <t>旅費：h2023-37-010香川誠陵高等学校と連続行程の為規定額超過を承認済。</t>
    <rPh sb="0" eb="2">
      <t>リョヒ</t>
    </rPh>
    <rPh sb="24" eb="28">
      <t>レンゾクコウテイ</t>
    </rPh>
    <rPh sb="29" eb="30">
      <t>タメ</t>
    </rPh>
    <rPh sb="30" eb="32">
      <t>キテイ</t>
    </rPh>
    <rPh sb="32" eb="33">
      <t>ガク</t>
    </rPh>
    <rPh sb="33" eb="35">
      <t>チョウカ</t>
    </rPh>
    <rPh sb="36" eb="39">
      <t>ショウニンズ</t>
    </rPh>
    <phoneticPr fontId="2"/>
  </si>
  <si>
    <t>h0855</t>
  </si>
  <si>
    <t>h2023-37-012</t>
  </si>
  <si>
    <t>香川県立高松桜井高等学校</t>
  </si>
  <si>
    <t>h0856</t>
  </si>
  <si>
    <t>h2023-38-001</t>
  </si>
  <si>
    <t>38</t>
  </si>
  <si>
    <t>済美平成中等教育学校</t>
  </si>
  <si>
    <t>家藤　正人</t>
  </si>
  <si>
    <t>A　俳句</t>
  </si>
  <si>
    <t>h0857</t>
  </si>
  <si>
    <t>h2023-38-002</t>
  </si>
  <si>
    <t>松山市立河野小学校</t>
  </si>
  <si>
    <t>橋本　雅人</t>
  </si>
  <si>
    <t>h0858</t>
  </si>
  <si>
    <t>h2023-38-003</t>
  </si>
  <si>
    <t>松山市立素鵞小学校</t>
  </si>
  <si>
    <t>橋本雅人</t>
  </si>
  <si>
    <t>h0859</t>
  </si>
  <si>
    <t>h2023-38-005</t>
  </si>
  <si>
    <t>松山市立伊台小学校</t>
  </si>
  <si>
    <t>広田　眞紀子</t>
  </si>
  <si>
    <t>h0860</t>
  </si>
  <si>
    <t>h2023-38-006</t>
  </si>
  <si>
    <t>西条市立周布小学校</t>
  </si>
  <si>
    <t>三谷　温</t>
  </si>
  <si>
    <t>h0861</t>
  </si>
  <si>
    <t>h2023-38-007</t>
  </si>
  <si>
    <t>宇和島市立城北中学校</t>
  </si>
  <si>
    <t>h0862</t>
  </si>
  <si>
    <t>h2023-38-009</t>
  </si>
  <si>
    <t>砥部町立砥部中学校</t>
  </si>
  <si>
    <t>h0863</t>
  </si>
  <si>
    <t>h2023-38-011</t>
  </si>
  <si>
    <t>松山市立石井東小学校</t>
  </si>
  <si>
    <t>旅費：h2023-38-012～013と連続行程の為規定額超過を承認済。</t>
    <rPh sb="0" eb="2">
      <t>リョヒ</t>
    </rPh>
    <rPh sb="20" eb="24">
      <t>レンゾクコウテイ</t>
    </rPh>
    <rPh sb="25" eb="26">
      <t>タメ</t>
    </rPh>
    <rPh sb="26" eb="28">
      <t>キテイ</t>
    </rPh>
    <rPh sb="28" eb="29">
      <t>ガク</t>
    </rPh>
    <phoneticPr fontId="2"/>
  </si>
  <si>
    <t>h0864</t>
  </si>
  <si>
    <t>h2023-38-012</t>
  </si>
  <si>
    <t>西予市立中川小学校</t>
  </si>
  <si>
    <t>h0865</t>
  </si>
  <si>
    <t>h2023-38-013</t>
  </si>
  <si>
    <t>h0866</t>
  </si>
  <si>
    <t>h2023-39-002</t>
  </si>
  <si>
    <t>39</t>
  </si>
  <si>
    <t>高知市立横浜小学校</t>
  </si>
  <si>
    <t>高橋郁子</t>
  </si>
  <si>
    <t>h0867</t>
  </si>
  <si>
    <t>h2023-39-003</t>
  </si>
  <si>
    <t>高知市立一宮小学校</t>
  </si>
  <si>
    <t>高橋　郁子</t>
  </si>
  <si>
    <t>h0868</t>
  </si>
  <si>
    <t>h2023-39-009</t>
  </si>
  <si>
    <t>高知市立江陽小学校</t>
  </si>
  <si>
    <t>西谷　夏</t>
  </si>
  <si>
    <t>h0869</t>
  </si>
  <si>
    <t>h2023-39-010</t>
  </si>
  <si>
    <t>芸西村立芸西小学校</t>
  </si>
  <si>
    <t>西谷夏</t>
  </si>
  <si>
    <t>h0870</t>
  </si>
  <si>
    <t>h2023-39-012</t>
  </si>
  <si>
    <t>高知市立城東中学校</t>
  </si>
  <si>
    <t>h0871</t>
  </si>
  <si>
    <t>h2023-39-017</t>
  </si>
  <si>
    <t>安芸市立安芸第一小学校</t>
  </si>
  <si>
    <t>木内　佳苗</t>
  </si>
  <si>
    <t>h0872</t>
  </si>
  <si>
    <t>h2023-39-018</t>
  </si>
  <si>
    <t>安芸市立清水ケ丘中学校</t>
  </si>
  <si>
    <t>髙橋郁子</t>
  </si>
  <si>
    <t>h0873</t>
  </si>
  <si>
    <t>h2023-40-005</t>
  </si>
  <si>
    <t>40</t>
  </si>
  <si>
    <t>那珂川市立那珂川中学校</t>
  </si>
  <si>
    <t>h0874</t>
  </si>
  <si>
    <t>h2023-40-007</t>
  </si>
  <si>
    <t>那珂川市立安徳南小学校</t>
  </si>
  <si>
    <t>h0875</t>
  </si>
  <si>
    <t>h2023-40-011</t>
  </si>
  <si>
    <t>筑前町立夜須中学校</t>
  </si>
  <si>
    <t>h0876</t>
  </si>
  <si>
    <t>h2023-40-012</t>
  </si>
  <si>
    <t>田川市立大浦小学校</t>
  </si>
  <si>
    <t>重藤仁美</t>
  </si>
  <si>
    <t>h0877</t>
  </si>
  <si>
    <t>h2023-40-014</t>
  </si>
  <si>
    <t>粕屋町立粕屋西小学校</t>
  </si>
  <si>
    <t>相原一彦</t>
  </si>
  <si>
    <t>h0878</t>
  </si>
  <si>
    <t>h2023-40-017</t>
  </si>
  <si>
    <t>うきは市立江南小学校</t>
  </si>
  <si>
    <t>h0879</t>
  </si>
  <si>
    <t>h2023-40-018</t>
  </si>
  <si>
    <t>福岡雙葉小学校</t>
  </si>
  <si>
    <t>h0880</t>
  </si>
  <si>
    <t>h2023-41-003</t>
  </si>
  <si>
    <t>41</t>
  </si>
  <si>
    <t>多久市立東原庠舎中央校</t>
  </si>
  <si>
    <t>h0881</t>
  </si>
  <si>
    <t>h2023-42-001</t>
  </si>
  <si>
    <t>42</t>
  </si>
  <si>
    <t>長崎大学教育学部附属小学校</t>
  </si>
  <si>
    <t>岡田　大和</t>
  </si>
  <si>
    <t>h0882</t>
  </si>
  <si>
    <t>h2023-42-002</t>
  </si>
  <si>
    <t>長崎市立伊良林小学校</t>
  </si>
  <si>
    <t>亀子　政孝</t>
  </si>
  <si>
    <t>h0883</t>
  </si>
  <si>
    <t>h2023-42-004</t>
  </si>
  <si>
    <t>長崎市立山里中学校</t>
  </si>
  <si>
    <t>山平　淳一</t>
  </si>
  <si>
    <t>C　アニメーション</t>
  </si>
  <si>
    <t>h0884</t>
  </si>
  <si>
    <t>h2023-42-005</t>
  </si>
  <si>
    <t>佐世保市立潮見小学校</t>
  </si>
  <si>
    <t>松本　紀生</t>
  </si>
  <si>
    <t>h0885</t>
  </si>
  <si>
    <t>h2023-42-006</t>
  </si>
  <si>
    <t>佐世保市立祇園小学校</t>
  </si>
  <si>
    <t>上尾 和音</t>
  </si>
  <si>
    <t>h0886</t>
  </si>
  <si>
    <t>h2023-42-007</t>
  </si>
  <si>
    <t>佐世保市立山澄中学校</t>
  </si>
  <si>
    <t>h0887</t>
  </si>
  <si>
    <t>h2023-42-008</t>
  </si>
  <si>
    <t>長崎県立佐世保特別支援学校</t>
  </si>
  <si>
    <t>h0888</t>
  </si>
  <si>
    <t>h2023-42-009</t>
  </si>
  <si>
    <t>聖和女子学院中学校</t>
  </si>
  <si>
    <t>h0889</t>
  </si>
  <si>
    <t>h2023-42-010</t>
  </si>
  <si>
    <t>聖和女子学院高等学校</t>
  </si>
  <si>
    <t>h0890</t>
  </si>
  <si>
    <t>h2023-42-011</t>
  </si>
  <si>
    <t>西海学園高等学校</t>
  </si>
  <si>
    <t>旅費：h2023-42-006～010と連続行程の為規定額超過を承認済。</t>
    <rPh sb="0" eb="2">
      <t>リョヒ</t>
    </rPh>
    <rPh sb="20" eb="24">
      <t>レンゾクコウテイ</t>
    </rPh>
    <rPh sb="25" eb="26">
      <t>タメ</t>
    </rPh>
    <rPh sb="26" eb="28">
      <t>キテイ</t>
    </rPh>
    <rPh sb="28" eb="29">
      <t>ガク</t>
    </rPh>
    <phoneticPr fontId="2"/>
  </si>
  <si>
    <t>h0891</t>
  </si>
  <si>
    <t>h2023-42-012</t>
  </si>
  <si>
    <t>長崎市立西城山小学校</t>
  </si>
  <si>
    <t>池田　祐希</t>
  </si>
  <si>
    <t>h0892</t>
  </si>
  <si>
    <t>h2023-42-013</t>
  </si>
  <si>
    <t>長崎市立晴海台小学校</t>
  </si>
  <si>
    <t>中川　賢一</t>
  </si>
  <si>
    <t>旅費：h2023-42-014長崎市立南陽小学校と連続行程の為規定額超過を一部承認済。実施報告時には500,000円以内に収めること。</t>
    <rPh sb="0" eb="2">
      <t>リョヒ</t>
    </rPh>
    <rPh sb="25" eb="29">
      <t>レンゾクコウテイ</t>
    </rPh>
    <rPh sb="30" eb="31">
      <t>タメ</t>
    </rPh>
    <rPh sb="31" eb="33">
      <t>キテイ</t>
    </rPh>
    <rPh sb="33" eb="34">
      <t>ガク</t>
    </rPh>
    <rPh sb="37" eb="39">
      <t>イチブ</t>
    </rPh>
    <rPh sb="57" eb="58">
      <t>エン</t>
    </rPh>
    <rPh sb="58" eb="60">
      <t>イナイ</t>
    </rPh>
    <phoneticPr fontId="2"/>
  </si>
  <si>
    <t>h0893</t>
  </si>
  <si>
    <t>h2023-42-014</t>
  </si>
  <si>
    <t>長崎市立南陽小学校</t>
    <phoneticPr fontId="2"/>
  </si>
  <si>
    <t>h0894</t>
  </si>
  <si>
    <t>h2023-42-015</t>
  </si>
  <si>
    <t>五島市立奥浦中学校</t>
  </si>
  <si>
    <t>島田克也</t>
  </si>
  <si>
    <t>h0895</t>
  </si>
  <si>
    <t>h2023-42-016</t>
  </si>
  <si>
    <t>五島市立奥浦小学校</t>
  </si>
  <si>
    <t>h0896</t>
  </si>
  <si>
    <t>h2023-42-017</t>
  </si>
  <si>
    <t>五島市立三井楽小学校</t>
  </si>
  <si>
    <t>h0897</t>
  </si>
  <si>
    <t>h2023-42-018</t>
  </si>
  <si>
    <t>新上五島町立魚目小学校</t>
  </si>
  <si>
    <t>藤田洋一</t>
  </si>
  <si>
    <t>h0898</t>
  </si>
  <si>
    <t>h2023-42-019</t>
  </si>
  <si>
    <t>長崎市立城山小学校</t>
  </si>
  <si>
    <t>内　夏美</t>
  </si>
  <si>
    <t>h0899</t>
  </si>
  <si>
    <t>h2023-42-020</t>
  </si>
  <si>
    <t>島原市立第一小学校</t>
  </si>
  <si>
    <t>堀内　伊吹</t>
  </si>
  <si>
    <t>h0900</t>
  </si>
  <si>
    <t>h2023-43-003</t>
  </si>
  <si>
    <t>43</t>
  </si>
  <si>
    <t>小国町立小国小学校</t>
  </si>
  <si>
    <t>西純之介</t>
  </si>
  <si>
    <t>h0901</t>
  </si>
  <si>
    <t>h2023-43-004</t>
  </si>
  <si>
    <t>大津町立護川小学校</t>
  </si>
  <si>
    <t>多久島　法子</t>
  </si>
  <si>
    <t>h0902</t>
  </si>
  <si>
    <t>h2023-43-005</t>
  </si>
  <si>
    <t>合志市立合志楓の森中学校</t>
  </si>
  <si>
    <t>h0903</t>
  </si>
  <si>
    <t>h2023-43-006</t>
  </si>
  <si>
    <t>合志市立合志中学校</t>
  </si>
  <si>
    <t>那須 亜紀子</t>
  </si>
  <si>
    <t>h0904</t>
  </si>
  <si>
    <t>h2023-43-007</t>
  </si>
  <si>
    <t>合志市立西合志中学校</t>
  </si>
  <si>
    <t>h0905</t>
  </si>
  <si>
    <t>h2023-43-008</t>
  </si>
  <si>
    <t>熊本マリスト学園中学校</t>
  </si>
  <si>
    <t>平島　智幸</t>
  </si>
  <si>
    <t>h0906</t>
  </si>
  <si>
    <t>h2023-43-009</t>
  </si>
  <si>
    <t>氷川町立竜北西部小学校</t>
  </si>
  <si>
    <t>h0907</t>
  </si>
  <si>
    <t>h2023-43-010</t>
  </si>
  <si>
    <t>氷川町立竜北東小学校</t>
  </si>
  <si>
    <t>h0908</t>
  </si>
  <si>
    <t>h2023-43-011</t>
  </si>
  <si>
    <t>氷川町及び八代市中学校組合立氷川中学校</t>
  </si>
  <si>
    <t>h0909</t>
  </si>
  <si>
    <t>h2023-43-012</t>
  </si>
  <si>
    <t>氷川町立宮原小学校</t>
  </si>
  <si>
    <t>h0910</t>
  </si>
  <si>
    <t>h2023-43-013</t>
  </si>
  <si>
    <t>氷川町立竜北中学校</t>
  </si>
  <si>
    <t>h0911</t>
  </si>
  <si>
    <t>h2023-43-014</t>
  </si>
  <si>
    <t>菊陽町立武蔵ヶ丘小学校</t>
  </si>
  <si>
    <t>h0912</t>
  </si>
  <si>
    <t>h2023-43-015</t>
  </si>
  <si>
    <t>大津町立大津南小学校</t>
  </si>
  <si>
    <t>h0913</t>
  </si>
  <si>
    <t>h2023-43-016</t>
  </si>
  <si>
    <t>合志市立合志南小学校</t>
    <phoneticPr fontId="2"/>
  </si>
  <si>
    <t>h0914</t>
  </si>
  <si>
    <t>h2023-43-018</t>
  </si>
  <si>
    <t>合志市立西合志中央小学校</t>
  </si>
  <si>
    <t>h0915</t>
  </si>
  <si>
    <t>h2023-44-001</t>
  </si>
  <si>
    <t>44</t>
  </si>
  <si>
    <t>学校法人平松学園向陽中学校</t>
  </si>
  <si>
    <t>原　きよ</t>
  </si>
  <si>
    <t>h0916</t>
  </si>
  <si>
    <t>h2023-44-005</t>
  </si>
  <si>
    <t>豊後大野市立千歳小学校</t>
  </si>
  <si>
    <t>上尾和音</t>
  </si>
  <si>
    <t>h0917</t>
  </si>
  <si>
    <t>h2023-44-007</t>
  </si>
  <si>
    <t>大分市立小佐井小学校</t>
  </si>
  <si>
    <t>物井 彩</t>
  </si>
  <si>
    <t>h0918</t>
  </si>
  <si>
    <t>h2023-44-008</t>
  </si>
  <si>
    <t>別府市立鶴見台中学校</t>
  </si>
  <si>
    <t>h0919</t>
  </si>
  <si>
    <t>h2023-44-009</t>
  </si>
  <si>
    <t>大分市立城東中学校</t>
  </si>
  <si>
    <t>h0920</t>
  </si>
  <si>
    <t>h2023-44-010</t>
  </si>
  <si>
    <t>別府市立亀川小学校</t>
  </si>
  <si>
    <t>物井　彩</t>
  </si>
  <si>
    <t>h0921</t>
  </si>
  <si>
    <t>h2023-44-011</t>
  </si>
  <si>
    <t>大分市立碩田学園</t>
  </si>
  <si>
    <t>h0922</t>
  </si>
  <si>
    <t>h2023-45-009</t>
  </si>
  <si>
    <t>45</t>
  </si>
  <si>
    <t>椎葉村立椎葉中学校</t>
  </si>
  <si>
    <t>黒木裕太</t>
  </si>
  <si>
    <t>h0923</t>
  </si>
  <si>
    <t>h2023-45-014</t>
  </si>
  <si>
    <t>宮崎県立宮崎大宮高等学校</t>
  </si>
  <si>
    <t>児玉孝文</t>
  </si>
  <si>
    <t>h0924</t>
  </si>
  <si>
    <t>h2023-45-015</t>
  </si>
  <si>
    <t>都城市立有水小学校</t>
  </si>
  <si>
    <t>h0925</t>
  </si>
  <si>
    <t>h2023-45-016</t>
  </si>
  <si>
    <t>新富町立富田中学校</t>
  </si>
  <si>
    <t>h0926</t>
  </si>
  <si>
    <t>h2023-45-021</t>
  </si>
  <si>
    <t>宮崎県立五ヶ瀬中等教育学校（前期課程）</t>
  </si>
  <si>
    <t>旅費：h2023-45-022宮崎県立五ヶ瀬中等教育学校（後期課程）と連続行程の為規定額超過を承認済。</t>
    <rPh sb="0" eb="2">
      <t>リョヒ</t>
    </rPh>
    <rPh sb="35" eb="39">
      <t>レンゾクコウテイ</t>
    </rPh>
    <rPh sb="40" eb="41">
      <t>タメ</t>
    </rPh>
    <rPh sb="41" eb="43">
      <t>キテイ</t>
    </rPh>
    <rPh sb="43" eb="44">
      <t>ガク</t>
    </rPh>
    <phoneticPr fontId="2"/>
  </si>
  <si>
    <t>h0927</t>
  </si>
  <si>
    <t>h2023-45-022</t>
  </si>
  <si>
    <t>宮崎県立五ヶ瀬中等教育学校（後期課程）</t>
    <phoneticPr fontId="2"/>
  </si>
  <si>
    <t>h0928</t>
  </si>
  <si>
    <t>h2023-45-025</t>
  </si>
  <si>
    <t>宮崎市立広瀬西小学校</t>
  </si>
  <si>
    <t>h0929</t>
  </si>
  <si>
    <t>h2023-45-026</t>
  </si>
  <si>
    <t>宮崎市立国富小学校</t>
  </si>
  <si>
    <t>h0930</t>
  </si>
  <si>
    <t>h2023-45-027</t>
  </si>
  <si>
    <t>宮崎市立那珂小学校</t>
  </si>
  <si>
    <t>片山敦郎</t>
  </si>
  <si>
    <t>h0931</t>
  </si>
  <si>
    <t>h2023-45-028</t>
  </si>
  <si>
    <t>h0932</t>
  </si>
  <si>
    <t>h2023-45-031</t>
  </si>
  <si>
    <t>宮崎市立恒久小学校</t>
  </si>
  <si>
    <t>h0933</t>
  </si>
  <si>
    <t>h2023-45-033</t>
  </si>
  <si>
    <t>宮崎県立日南くろしお支援学校</t>
  </si>
  <si>
    <t>h0934</t>
  </si>
  <si>
    <t>h2023-45-034</t>
  </si>
  <si>
    <t>宮崎市立赤江小学校</t>
  </si>
  <si>
    <t>h0935</t>
  </si>
  <si>
    <t>h2023-46-001</t>
  </si>
  <si>
    <t>46</t>
  </si>
  <si>
    <t>曾於市立大隅中学校</t>
  </si>
  <si>
    <t>古川 邦彦</t>
  </si>
  <si>
    <t>旅費：h2023-46-002鹿児島市立天保山中学校と連続行程の為規定額超過を承認済。</t>
    <rPh sb="0" eb="2">
      <t>リョヒ</t>
    </rPh>
    <rPh sb="27" eb="31">
      <t>レンゾクコウテイ</t>
    </rPh>
    <rPh sb="32" eb="33">
      <t>タメ</t>
    </rPh>
    <rPh sb="33" eb="35">
      <t>キテイ</t>
    </rPh>
    <rPh sb="35" eb="36">
      <t>ガク</t>
    </rPh>
    <phoneticPr fontId="2"/>
  </si>
  <si>
    <t>h0936</t>
  </si>
  <si>
    <t>h2023-46-002</t>
  </si>
  <si>
    <t>鹿児島市立天保山中学校</t>
    <phoneticPr fontId="2"/>
  </si>
  <si>
    <t>h0937</t>
  </si>
  <si>
    <t>h2023-46-003</t>
  </si>
  <si>
    <t>志布志市立尾野見小学校</t>
  </si>
  <si>
    <t>松永 太郎</t>
  </si>
  <si>
    <t>h0938</t>
  </si>
  <si>
    <t>h2023-46-004</t>
  </si>
  <si>
    <t>姶良市立帖佐小学校</t>
  </si>
  <si>
    <t>森田　孝一郎</t>
  </si>
  <si>
    <t>h0939</t>
  </si>
  <si>
    <t>h2023-46-012</t>
  </si>
  <si>
    <t>志布志市立有明中学校</t>
  </si>
  <si>
    <t>梅若泰志</t>
  </si>
  <si>
    <t>h0940</t>
  </si>
  <si>
    <t>h2023-46-013</t>
  </si>
  <si>
    <t>大崎町立中沖小学校</t>
  </si>
  <si>
    <t>h0941</t>
  </si>
  <si>
    <t>h2023-46-014</t>
  </si>
  <si>
    <t>肝付町立内之浦小学校</t>
  </si>
  <si>
    <t>本藏　理恵</t>
  </si>
  <si>
    <t>h0942</t>
  </si>
  <si>
    <t>h2023-47-009</t>
  </si>
  <si>
    <t>47</t>
  </si>
  <si>
    <t>石垣市立新川小学校</t>
  </si>
  <si>
    <t>★期限内に経費精査完了せず、打ち切り
旅費：h2023-47-010石垣市立八島小学校と連続行程の為規定額超過を承認済。</t>
    <rPh sb="19" eb="21">
      <t>リョヒ</t>
    </rPh>
    <rPh sb="44" eb="48">
      <t>レンゾクコウテイ</t>
    </rPh>
    <rPh sb="49" eb="50">
      <t>タメ</t>
    </rPh>
    <rPh sb="50" eb="52">
      <t>キテイ</t>
    </rPh>
    <rPh sb="52" eb="53">
      <t>ガク</t>
    </rPh>
    <phoneticPr fontId="2"/>
  </si>
  <si>
    <t>h0943</t>
  </si>
  <si>
    <t>h2023-47-010</t>
  </si>
  <si>
    <t>石垣市立八島小学校</t>
    <phoneticPr fontId="2"/>
  </si>
  <si>
    <t>h0944</t>
  </si>
  <si>
    <t>h2023-47-011</t>
  </si>
  <si>
    <t>糸満市立糸満南小学校</t>
  </si>
  <si>
    <t>h0945</t>
  </si>
  <si>
    <t>h2023-47-013</t>
  </si>
  <si>
    <t>うるま市立川崎小学校</t>
  </si>
  <si>
    <t>h0946</t>
  </si>
  <si>
    <t>h2023-47-014</t>
  </si>
  <si>
    <t>金武町立金武小学校</t>
  </si>
  <si>
    <t>h0947</t>
  </si>
  <si>
    <t>h2023-47-015</t>
  </si>
  <si>
    <t>那覇市立天久小学校</t>
  </si>
  <si>
    <t>新崎洋実</t>
  </si>
  <si>
    <t>h0948</t>
  </si>
  <si>
    <t>h2023-47-016</t>
  </si>
  <si>
    <t>那覇市立高良小学校</t>
  </si>
  <si>
    <t xml:space="preserve">      </t>
    <phoneticPr fontId="2"/>
  </si>
  <si>
    <t>h0949</t>
  </si>
  <si>
    <t>h2023-47-021</t>
  </si>
  <si>
    <t>沖縄市立美里小学校</t>
  </si>
  <si>
    <t>蔵元　利貴</t>
  </si>
  <si>
    <t>h0950</t>
  </si>
  <si>
    <t>h2023-47-022</t>
  </si>
  <si>
    <t>沖縄市立宮里小学校</t>
  </si>
  <si>
    <t>h0951</t>
  </si>
  <si>
    <t>h2023-47-023</t>
  </si>
  <si>
    <t>うるま市立あげな小学校</t>
  </si>
  <si>
    <t>h0952</t>
  </si>
  <si>
    <t>h2023-47-024</t>
  </si>
  <si>
    <t>北谷町立北玉小学校</t>
  </si>
  <si>
    <t>h0953</t>
  </si>
  <si>
    <t>h2023-47-026</t>
  </si>
  <si>
    <t>浦添市立港川小学校</t>
  </si>
  <si>
    <t>棚原健太</t>
  </si>
  <si>
    <t>h0954</t>
  </si>
  <si>
    <t>h2023-47-027</t>
  </si>
  <si>
    <t>浦添市立浦添小学校</t>
  </si>
  <si>
    <t>h0955</t>
  </si>
  <si>
    <t>h2023-47-028</t>
  </si>
  <si>
    <t>金武町立金武中学校</t>
  </si>
  <si>
    <t>h0956</t>
  </si>
  <si>
    <t>h2023-47-032</t>
  </si>
  <si>
    <t>名護市立名護小学校</t>
  </si>
  <si>
    <t>中川 賢一</t>
  </si>
  <si>
    <t>h0957</t>
  </si>
  <si>
    <t>h2023-47-033</t>
  </si>
  <si>
    <t>那覇市立城岳小学校</t>
  </si>
  <si>
    <t>h0958</t>
  </si>
  <si>
    <t>h2023-47-035</t>
  </si>
  <si>
    <t>南城市立大里中学校</t>
  </si>
  <si>
    <t>仲村渠　悠子</t>
  </si>
  <si>
    <t>h0959</t>
  </si>
  <si>
    <t>h2023-47-037</t>
  </si>
  <si>
    <t>竹富町立上原小学校</t>
  </si>
  <si>
    <t>h0960</t>
  </si>
  <si>
    <t>h2023-47-039</t>
  </si>
  <si>
    <t>宜野湾市立真志喜中学校</t>
  </si>
  <si>
    <t>島袋　寛之</t>
  </si>
  <si>
    <t>h0961</t>
  </si>
  <si>
    <t>h2023-47-040</t>
  </si>
  <si>
    <t>うるま市立高江洲小学校</t>
  </si>
  <si>
    <t>h0962</t>
  </si>
  <si>
    <t>h2023-47-042</t>
  </si>
  <si>
    <t>沖縄市立美里中学校</t>
  </si>
  <si>
    <t>h0963</t>
  </si>
  <si>
    <t>h2023-47-046</t>
  </si>
  <si>
    <t>沖縄市立宮里中学校</t>
  </si>
  <si>
    <t>h0964</t>
  </si>
  <si>
    <t>h2023-47-049</t>
  </si>
  <si>
    <t>うるま市立宮森小学校</t>
  </si>
  <si>
    <t>h0965</t>
  </si>
  <si>
    <t>h2023-47-051</t>
  </si>
  <si>
    <t>那覇市立曙小学校</t>
  </si>
  <si>
    <t>比嘉祥人</t>
  </si>
  <si>
    <t>h0966</t>
  </si>
  <si>
    <t>h2023-47-052</t>
  </si>
  <si>
    <t>糸満市立高嶺小学校</t>
  </si>
  <si>
    <t>h0967</t>
  </si>
  <si>
    <t>h2023-47-053</t>
  </si>
  <si>
    <t>浦添市立浦城小学校</t>
  </si>
  <si>
    <t>h0968</t>
  </si>
  <si>
    <t>h2023-47-054</t>
  </si>
  <si>
    <t>那覇市立さつき小学校</t>
  </si>
  <si>
    <t>比嘉誠実</t>
  </si>
  <si>
    <t>h0969</t>
  </si>
  <si>
    <t>h2023-47-055</t>
  </si>
  <si>
    <t>浦添市立牧港小学校</t>
  </si>
  <si>
    <t>h0970</t>
  </si>
  <si>
    <t>h2023-47-056</t>
  </si>
  <si>
    <t>那覇市立安謝小学校</t>
  </si>
  <si>
    <t>h0971</t>
  </si>
  <si>
    <t>h2023-47-057</t>
  </si>
  <si>
    <t>浦添市立沢岻小学校</t>
  </si>
  <si>
    <t>h0972</t>
  </si>
  <si>
    <t>h2023-47-058</t>
  </si>
  <si>
    <t>浦添市立当山小学校</t>
  </si>
  <si>
    <t>飛田あゆり</t>
  </si>
  <si>
    <t>h0973</t>
  </si>
  <si>
    <t>h2023-47-059</t>
  </si>
  <si>
    <t>石垣市立平真小学校</t>
  </si>
  <si>
    <t>飛田あゆ梨</t>
  </si>
  <si>
    <t>h0974</t>
  </si>
  <si>
    <t>h2023-47-062</t>
  </si>
  <si>
    <t>八重瀬町立具志頭小学校</t>
  </si>
  <si>
    <t>h0975</t>
  </si>
  <si>
    <t>h2023-47-063</t>
  </si>
  <si>
    <t>浦添市立前田小学校</t>
  </si>
  <si>
    <t>北島佳奈</t>
  </si>
  <si>
    <t>h0976</t>
  </si>
  <si>
    <t>h2023-47-064</t>
  </si>
  <si>
    <t>浦添市立宮城小学校</t>
  </si>
  <si>
    <t>h0977</t>
  </si>
  <si>
    <t>h2023-47-065</t>
  </si>
  <si>
    <t>沖縄県立島尻特別支援学校</t>
  </si>
  <si>
    <t>本橋健志</t>
  </si>
  <si>
    <t>h0978</t>
  </si>
  <si>
    <t>h2023-47-066</t>
  </si>
  <si>
    <t>名護市立名護中学校</t>
  </si>
  <si>
    <t>國末　貞仁</t>
  </si>
  <si>
    <t>h0979</t>
  </si>
  <si>
    <t>h2023-47-067</t>
  </si>
  <si>
    <t>名護市立屋部小学校</t>
  </si>
  <si>
    <t>h0980</t>
  </si>
  <si>
    <t>h2023-47-068</t>
  </si>
  <si>
    <t>沖縄市立山内小学校</t>
  </si>
  <si>
    <t>與那嶺　圭一</t>
  </si>
  <si>
    <t>h0981</t>
  </si>
  <si>
    <t>h2023-47-069</t>
  </si>
  <si>
    <t>西原町立西原東小学校</t>
  </si>
  <si>
    <t>h0982</t>
  </si>
  <si>
    <t>h2023-47-070</t>
  </si>
  <si>
    <t>沖縄市立美東小学校</t>
  </si>
  <si>
    <t>h0983</t>
  </si>
  <si>
    <t>h2023-47-071</t>
  </si>
  <si>
    <t>沖縄市立コザ中学校</t>
  </si>
  <si>
    <t>h0984</t>
  </si>
  <si>
    <t>h2023-47-072</t>
  </si>
  <si>
    <t>嘉手納町立嘉手納小学校</t>
  </si>
  <si>
    <t>h0985</t>
  </si>
  <si>
    <t>h2023-47-073</t>
  </si>
  <si>
    <t>うるま市立勝連小学校</t>
  </si>
  <si>
    <t>h0986</t>
  </si>
  <si>
    <t>h2023-47-074</t>
  </si>
  <si>
    <t>沖縄市立比屋根小学校</t>
  </si>
  <si>
    <t>h0987</t>
  </si>
  <si>
    <t>h2023-48-001</t>
  </si>
  <si>
    <t>48</t>
  </si>
  <si>
    <t>札幌市立藤野小学校</t>
  </si>
  <si>
    <t>h0988</t>
  </si>
  <si>
    <t>h2023-48-003</t>
  </si>
  <si>
    <t>札幌市立西岡南小学校</t>
  </si>
  <si>
    <t>出町 芽生</t>
  </si>
  <si>
    <t>h0989</t>
  </si>
  <si>
    <t>h2023-48-004</t>
  </si>
  <si>
    <t>札幌市立百合が原小学校</t>
  </si>
  <si>
    <t>h0990</t>
  </si>
  <si>
    <t>h2023-48-005</t>
  </si>
  <si>
    <t>札幌市立清田中学校</t>
  </si>
  <si>
    <t>h0991</t>
  </si>
  <si>
    <t>h2023-48-006</t>
  </si>
  <si>
    <t>札幌市立二条小学校</t>
  </si>
  <si>
    <t>h0992</t>
  </si>
  <si>
    <t>h2023-48-007</t>
  </si>
  <si>
    <t>札幌市立共栄小学校</t>
  </si>
  <si>
    <t>h0993</t>
  </si>
  <si>
    <t>h2023-48-008</t>
  </si>
  <si>
    <t>札幌市立あやめ野小学校</t>
  </si>
  <si>
    <t>森　里子</t>
  </si>
  <si>
    <t>h0994</t>
  </si>
  <si>
    <t>h2023-48-009</t>
  </si>
  <si>
    <t>札幌市立駒岡小学校</t>
  </si>
  <si>
    <t>中村　裕</t>
  </si>
  <si>
    <t>h0995</t>
  </si>
  <si>
    <t>h2023-49-001</t>
  </si>
  <si>
    <t>49</t>
  </si>
  <si>
    <t>仙台市立岡田小学校</t>
  </si>
  <si>
    <t>高橋　勅雄</t>
  </si>
  <si>
    <t>h0996</t>
  </si>
  <si>
    <t>h2023-50-001</t>
  </si>
  <si>
    <t>50</t>
  </si>
  <si>
    <t>さいたま市立東宮下小学校</t>
  </si>
  <si>
    <t>h0997</t>
  </si>
  <si>
    <t>h2023-50-002</t>
  </si>
  <si>
    <t>さいたま市立指扇小学校</t>
  </si>
  <si>
    <t>h0998</t>
  </si>
  <si>
    <t>h2023-50-003</t>
  </si>
  <si>
    <t>さいたま市立野田小学校</t>
  </si>
  <si>
    <t>h0999</t>
  </si>
  <si>
    <t>h2023-50-004</t>
  </si>
  <si>
    <t>さいたま市立上落合小学校</t>
  </si>
  <si>
    <t>h1000</t>
  </si>
  <si>
    <t>h2023-50-005</t>
  </si>
  <si>
    <t>さいたま市立新開小学校</t>
  </si>
  <si>
    <t>h1001</t>
  </si>
  <si>
    <t>h2023-51-002</t>
  </si>
  <si>
    <t>51</t>
  </si>
  <si>
    <t>千葉市立高洲小学校</t>
  </si>
  <si>
    <t>h1002</t>
  </si>
  <si>
    <t>h2023-52-002</t>
  </si>
  <si>
    <t>52</t>
  </si>
  <si>
    <t>横浜市立三ツ沢小学校</t>
  </si>
  <si>
    <t>安倍久惠</t>
  </si>
  <si>
    <t>h1003</t>
  </si>
  <si>
    <t>h2023-52-003</t>
  </si>
  <si>
    <t>横浜市立菊名小学校</t>
  </si>
  <si>
    <t>h1004</t>
  </si>
  <si>
    <t>h2023-52-004</t>
  </si>
  <si>
    <t>横浜市立権太坂小学校</t>
  </si>
  <si>
    <t>永野　徹子</t>
  </si>
  <si>
    <t>C　版画</t>
  </si>
  <si>
    <t>h1005</t>
  </si>
  <si>
    <t>h2023-52-005</t>
  </si>
  <si>
    <t>横浜市立もえぎ野中学校</t>
  </si>
  <si>
    <t>h1006</t>
  </si>
  <si>
    <t>h2023-52-006</t>
  </si>
  <si>
    <t>横浜市立桂小学校</t>
  </si>
  <si>
    <t>加藤　有沙</t>
  </si>
  <si>
    <t>h1007</t>
  </si>
  <si>
    <t>h2023-52-008</t>
  </si>
  <si>
    <t>横浜市立日野小学校</t>
  </si>
  <si>
    <t>笠原　勝代</t>
  </si>
  <si>
    <t>h1008</t>
  </si>
  <si>
    <t>h2023-52-009</t>
  </si>
  <si>
    <t>横浜市立永田小学校</t>
  </si>
  <si>
    <t>h1009</t>
  </si>
  <si>
    <t>h2023-52-010</t>
  </si>
  <si>
    <t>横浜市立井土ケ谷小学校</t>
  </si>
  <si>
    <t>h1010</t>
  </si>
  <si>
    <t>h2023-52-011</t>
  </si>
  <si>
    <t>横浜市立根岸小学校</t>
  </si>
  <si>
    <t>h1011</t>
  </si>
  <si>
    <t>h2023-52-013</t>
  </si>
  <si>
    <t>横浜市立上郷小学校</t>
  </si>
  <si>
    <t>宮原健一郎</t>
  </si>
  <si>
    <t>h1012</t>
  </si>
  <si>
    <t>h2023-52-016</t>
  </si>
  <si>
    <t>横浜市立南瀬谷小学校</t>
  </si>
  <si>
    <t>金子　満里</t>
  </si>
  <si>
    <t>h1013</t>
  </si>
  <si>
    <t>h2023-52-017</t>
  </si>
  <si>
    <t>横浜市立都田小学校</t>
  </si>
  <si>
    <t>h1014</t>
  </si>
  <si>
    <t>h2023-52-018</t>
  </si>
  <si>
    <t>横浜市立藤の木小学校</t>
  </si>
  <si>
    <t>h1015</t>
  </si>
  <si>
    <t>h2023-52-020</t>
  </si>
  <si>
    <t>横浜市立日下小学校</t>
  </si>
  <si>
    <t>h1016</t>
  </si>
  <si>
    <t>h2023-52-026</t>
  </si>
  <si>
    <t>横浜市立川和東小学校</t>
  </si>
  <si>
    <t>三橋　香</t>
  </si>
  <si>
    <t>h1017</t>
  </si>
  <si>
    <t>h2023-52-027</t>
  </si>
  <si>
    <t>横浜市立浜小学校</t>
  </si>
  <si>
    <t>三橋 香</t>
  </si>
  <si>
    <t>h1018</t>
  </si>
  <si>
    <t>h2023-52-028</t>
  </si>
  <si>
    <t>横浜市立鳥が丘小学校</t>
  </si>
  <si>
    <t>h1019</t>
  </si>
  <si>
    <t>h2023-52-029</t>
  </si>
  <si>
    <t>横浜市立西寺尾第二小学校</t>
  </si>
  <si>
    <t>h1020</t>
  </si>
  <si>
    <t>h2023-52-030</t>
  </si>
  <si>
    <t>横浜市立港北小学校</t>
  </si>
  <si>
    <t>寺田まり</t>
  </si>
  <si>
    <t>h1021</t>
  </si>
  <si>
    <t>h2023-52-033</t>
  </si>
  <si>
    <t>横浜市立倉田小学校</t>
  </si>
  <si>
    <t>城田 有子</t>
  </si>
  <si>
    <t>h1022</t>
  </si>
  <si>
    <t>h2023-52-035</t>
  </si>
  <si>
    <t>横浜市立青葉台中学校</t>
  </si>
  <si>
    <t>川畑　順子</t>
  </si>
  <si>
    <t>h1023</t>
  </si>
  <si>
    <t>h2023-52-036</t>
  </si>
  <si>
    <t>横浜市立みなとみらい本町小学校</t>
  </si>
  <si>
    <t>大蔵　教義</t>
  </si>
  <si>
    <t>h1024</t>
  </si>
  <si>
    <t>h2023-52-038</t>
  </si>
  <si>
    <t>横浜市立篠原中学校</t>
  </si>
  <si>
    <t>h1025</t>
  </si>
  <si>
    <t>h2023-52-039</t>
  </si>
  <si>
    <t>横浜市立市ヶ尾中学校</t>
  </si>
  <si>
    <t>h1026</t>
  </si>
  <si>
    <t>h2023-52-040</t>
  </si>
  <si>
    <t>横浜市立桜岡小学校</t>
  </si>
  <si>
    <t>樋口文子</t>
  </si>
  <si>
    <t>h1027</t>
  </si>
  <si>
    <t>h2023-52-042</t>
  </si>
  <si>
    <t>横浜市立中丸小学校</t>
  </si>
  <si>
    <t>浜野与志男</t>
  </si>
  <si>
    <t>H　音楽劇（オペラ）</t>
  </si>
  <si>
    <t>h1028</t>
  </si>
  <si>
    <t>h2023-52-043</t>
  </si>
  <si>
    <t>横浜市立新吉田小学校</t>
  </si>
  <si>
    <t>網野　久江</t>
  </si>
  <si>
    <t>h1029</t>
  </si>
  <si>
    <t>h2023-52-044</t>
  </si>
  <si>
    <t>横浜市立新石川小学校</t>
  </si>
  <si>
    <t>h1030</t>
  </si>
  <si>
    <t>h2023-52-045</t>
  </si>
  <si>
    <t>横浜市立荏田東第一小学校</t>
  </si>
  <si>
    <t>柳瀬洋</t>
  </si>
  <si>
    <t>h1031</t>
  </si>
  <si>
    <t>h2023-52-046</t>
  </si>
  <si>
    <t>横浜市立本郷小学校</t>
  </si>
  <si>
    <t>櫻田　素子</t>
  </si>
  <si>
    <t>h1032</t>
  </si>
  <si>
    <t>h2023-52-047</t>
  </si>
  <si>
    <t>横浜市立恩田小学校</t>
  </si>
  <si>
    <t>齋藤　綾乃</t>
  </si>
  <si>
    <t>h1033</t>
  </si>
  <si>
    <t>h2023-52-048</t>
    <phoneticPr fontId="16"/>
  </si>
  <si>
    <t>横浜市立港南台第一小学校</t>
  </si>
  <si>
    <t>岡保　文子</t>
  </si>
  <si>
    <t>h1034</t>
  </si>
  <si>
    <t>h2023-53-001</t>
  </si>
  <si>
    <t>53</t>
  </si>
  <si>
    <t>川崎市立犬蔵小学校</t>
  </si>
  <si>
    <t>海野幹雄</t>
  </si>
  <si>
    <t>h1035</t>
  </si>
  <si>
    <t>h2023-53-002</t>
  </si>
  <si>
    <t>川崎市立田島小学校</t>
  </si>
  <si>
    <t>吉川　由里子</t>
  </si>
  <si>
    <t>h1036</t>
  </si>
  <si>
    <t>h2023-53-003</t>
  </si>
  <si>
    <t>川崎市立中央支援学校(高等部分教室)</t>
  </si>
  <si>
    <t>高橋　春花</t>
  </si>
  <si>
    <t>h1037</t>
  </si>
  <si>
    <t>h2023-53-004</t>
  </si>
  <si>
    <t>川崎市立東菅小学校</t>
  </si>
  <si>
    <t>h1038</t>
  </si>
  <si>
    <t>h2023-53-005</t>
  </si>
  <si>
    <t>川崎市立小杉小学校</t>
  </si>
  <si>
    <t>大久保　惠</t>
  </si>
  <si>
    <t>h1039</t>
  </si>
  <si>
    <t>h2023-53-006</t>
  </si>
  <si>
    <t>川崎市立東住吉小学校</t>
  </si>
  <si>
    <t>田口　秀澄</t>
  </si>
  <si>
    <t>h1040</t>
  </si>
  <si>
    <t>h2023-53-008</t>
  </si>
  <si>
    <t>川崎市立柿生小学校</t>
  </si>
  <si>
    <t>h1041</t>
  </si>
  <si>
    <t>h2023-53-009</t>
  </si>
  <si>
    <t>川崎市立虹ヶ丘小学校</t>
  </si>
  <si>
    <t>h1042</t>
  </si>
  <si>
    <t>h2023-53-010</t>
  </si>
  <si>
    <t>川崎市立西御幸小学校</t>
  </si>
  <si>
    <t>齋藤　美音子</t>
  </si>
  <si>
    <t>h1043</t>
  </si>
  <si>
    <t>h2023-55-001</t>
  </si>
  <si>
    <t>55</t>
  </si>
  <si>
    <t>新潟市立岡方第二小学校</t>
  </si>
  <si>
    <t>山田　勇気</t>
  </si>
  <si>
    <t>h1044</t>
  </si>
  <si>
    <t>h2023-55-002</t>
  </si>
  <si>
    <t>新潟市立根岸小学校</t>
  </si>
  <si>
    <t>h1045</t>
  </si>
  <si>
    <t>h2023-55-004</t>
  </si>
  <si>
    <t>新潟市立下山小学校</t>
  </si>
  <si>
    <t>h1046</t>
  </si>
  <si>
    <t>h2023-55-005</t>
  </si>
  <si>
    <t>新潟市立濁川小学校</t>
  </si>
  <si>
    <t>h1047</t>
  </si>
  <si>
    <t>h2023-56-003</t>
  </si>
  <si>
    <t>56</t>
  </si>
  <si>
    <t>静岡市立千代田東小学校</t>
  </si>
  <si>
    <t>海野　智子</t>
  </si>
  <si>
    <t>h1048</t>
  </si>
  <si>
    <t>h2023-57-001</t>
  </si>
  <si>
    <t>57</t>
  </si>
  <si>
    <t>浜松市立丸塚中学校</t>
  </si>
  <si>
    <t>h1049</t>
  </si>
  <si>
    <t>h2023-58-002</t>
  </si>
  <si>
    <t>58</t>
  </si>
  <si>
    <t>名古屋市立植田東小学校</t>
  </si>
  <si>
    <t>山本千愛</t>
  </si>
  <si>
    <t>h1050</t>
  </si>
  <si>
    <t>h2023-59-001</t>
  </si>
  <si>
    <t>59</t>
  </si>
  <si>
    <t>京都市立松尾小学校</t>
  </si>
  <si>
    <t>岡本司</t>
  </si>
  <si>
    <t>h1051</t>
  </si>
  <si>
    <t>h2023-59-003</t>
  </si>
  <si>
    <t>京都市立音羽川小学校</t>
  </si>
  <si>
    <t>h1052</t>
  </si>
  <si>
    <t>h2023-59-004</t>
  </si>
  <si>
    <t>京都市立下京中学校</t>
  </si>
  <si>
    <t>元林伸雄</t>
  </si>
  <si>
    <t>h1053</t>
  </si>
  <si>
    <t>h2023-59-005</t>
  </si>
  <si>
    <t>京都市立宕陰小中学校</t>
  </si>
  <si>
    <t>黒坂周吾</t>
  </si>
  <si>
    <t>h1054</t>
  </si>
  <si>
    <t>h2023-59-006</t>
  </si>
  <si>
    <t>京都市立京都京北小中学校</t>
    <rPh sb="4" eb="6">
      <t>キョウト</t>
    </rPh>
    <phoneticPr fontId="2"/>
  </si>
  <si>
    <t>黒木陽子</t>
  </si>
  <si>
    <t>h1055</t>
  </si>
  <si>
    <t>h2023-59-007</t>
  </si>
  <si>
    <t>京都市立葵小学校</t>
  </si>
  <si>
    <t>h1056</t>
  </si>
  <si>
    <t>h2023-59-012</t>
  </si>
  <si>
    <t>京都市立嵐山小学校</t>
  </si>
  <si>
    <t>h1057</t>
  </si>
  <si>
    <t>h2023-59-013</t>
  </si>
  <si>
    <t>京都市立桂川小学校</t>
  </si>
  <si>
    <t>h1058</t>
  </si>
  <si>
    <t>h2023-59-015</t>
  </si>
  <si>
    <t>京都市立柊野小学校</t>
  </si>
  <si>
    <t>h1059</t>
  </si>
  <si>
    <t>h2023-59-016</t>
  </si>
  <si>
    <t>京都市立太秦中学校</t>
  </si>
  <si>
    <t>h1060</t>
  </si>
  <si>
    <t>h2023-59-020</t>
  </si>
  <si>
    <t>京都市立西大路小学校</t>
  </si>
  <si>
    <t>三好　嘉一</t>
  </si>
  <si>
    <t>h1061</t>
  </si>
  <si>
    <t>h2023-59-021</t>
  </si>
  <si>
    <t>京都市立竹田小学校</t>
  </si>
  <si>
    <t>h1062</t>
  </si>
  <si>
    <t>h2023-59-022</t>
  </si>
  <si>
    <t>京都市立北醍醐小学校</t>
  </si>
  <si>
    <t>h1063</t>
  </si>
  <si>
    <t>h2023-59-023</t>
  </si>
  <si>
    <t>京都市立西野小学校</t>
  </si>
  <si>
    <t>h1064</t>
  </si>
  <si>
    <t>h2023-59-024</t>
  </si>
  <si>
    <t>京都市立陵ヶ岡小学校</t>
  </si>
  <si>
    <t>h1065</t>
  </si>
  <si>
    <t>h2023-59-026</t>
  </si>
  <si>
    <t>京都市立向島東中学校</t>
  </si>
  <si>
    <t>h1066</t>
  </si>
  <si>
    <t>h2023-59-027</t>
  </si>
  <si>
    <t>小森　永李加</t>
  </si>
  <si>
    <t>h1067</t>
  </si>
  <si>
    <t>h2023-59-028</t>
  </si>
  <si>
    <t>京都市立凌風小学校</t>
  </si>
  <si>
    <t>松岡咲子</t>
  </si>
  <si>
    <t>h1068</t>
  </si>
  <si>
    <t>h2023-59-029</t>
  </si>
  <si>
    <t>京都市立唐橋小学校</t>
  </si>
  <si>
    <t>倉橋　義雄</t>
  </si>
  <si>
    <t>h1069</t>
  </si>
  <si>
    <t>h2023-59-034</t>
  </si>
  <si>
    <t>京都市立嘉楽中学校</t>
  </si>
  <si>
    <t>渡邉和代</t>
  </si>
  <si>
    <t>h1070</t>
  </si>
  <si>
    <t>h2023-59-037</t>
  </si>
  <si>
    <t>本池　祥子</t>
  </si>
  <si>
    <t>h1071</t>
  </si>
  <si>
    <t>h2023-59-038</t>
  </si>
  <si>
    <t>京都市立鳳徳小学校</t>
  </si>
  <si>
    <t>茂山　正邦</t>
  </si>
  <si>
    <t>h1072</t>
  </si>
  <si>
    <t>h2023-59-039</t>
  </si>
  <si>
    <t>京都市立京極小学校</t>
  </si>
  <si>
    <t>h1073</t>
  </si>
  <si>
    <t>h2023-59-040</t>
  </si>
  <si>
    <t>京都市立修学院第二小学校</t>
  </si>
  <si>
    <t>茂山千五郎　（茂山正邦）</t>
  </si>
  <si>
    <t>h1074</t>
  </si>
  <si>
    <t>h2023-60-002</t>
  </si>
  <si>
    <t>60</t>
  </si>
  <si>
    <t>大阪市立鶴見橋中学校</t>
    <phoneticPr fontId="2"/>
  </si>
  <si>
    <t>h1075</t>
  </si>
  <si>
    <t>h2023-60-003</t>
  </si>
  <si>
    <t>大阪市立長橋小学校</t>
  </si>
  <si>
    <t>旅費：h2023-60-002大阪市立鶴見橋中学校と連続行程の為規定額超過を承認済。</t>
    <rPh sb="0" eb="2">
      <t>リョヒ</t>
    </rPh>
    <rPh sb="26" eb="30">
      <t>レンゾクコウテイ</t>
    </rPh>
    <rPh sb="31" eb="32">
      <t>タメ</t>
    </rPh>
    <rPh sb="32" eb="34">
      <t>キテイ</t>
    </rPh>
    <rPh sb="34" eb="35">
      <t>ガク</t>
    </rPh>
    <phoneticPr fontId="2"/>
  </si>
  <si>
    <t>h1076</t>
  </si>
  <si>
    <t>h2023-60-009</t>
  </si>
  <si>
    <t>大阪市立菅原小学校</t>
  </si>
  <si>
    <t>寺澤幸祐</t>
  </si>
  <si>
    <t>h1077</t>
  </si>
  <si>
    <t>h2023-60-011</t>
  </si>
  <si>
    <t>大阪市立喜連西小学校</t>
  </si>
  <si>
    <t>h1078</t>
  </si>
  <si>
    <t>h2023-60-012</t>
  </si>
  <si>
    <t>大阪市立生魂小学校</t>
  </si>
  <si>
    <t>中田　弘美</t>
  </si>
  <si>
    <t>h1079</t>
  </si>
  <si>
    <t>h2023-60-017</t>
  </si>
  <si>
    <t>大阪市立難波中学校</t>
  </si>
  <si>
    <t>h1080</t>
  </si>
  <si>
    <t>h2023-60-018</t>
  </si>
  <si>
    <t>大阪市立文の里中学校</t>
  </si>
  <si>
    <t>h1081</t>
  </si>
  <si>
    <t>h2023-60-019</t>
  </si>
  <si>
    <t>大阪市立長居小学校</t>
  </si>
  <si>
    <t>h1082</t>
  </si>
  <si>
    <t>h2023-61-001</t>
  </si>
  <si>
    <t>61</t>
  </si>
  <si>
    <t>堺市立登美丘中学校</t>
  </si>
  <si>
    <t>玉村　徹</t>
  </si>
  <si>
    <t>h1083</t>
  </si>
  <si>
    <t>h2023-61-002</t>
  </si>
  <si>
    <t>堺市立三原台中学校</t>
  </si>
  <si>
    <t>溝端　一惠</t>
  </si>
  <si>
    <t>h1084</t>
  </si>
  <si>
    <t>h2023-62-001</t>
  </si>
  <si>
    <t>62</t>
  </si>
  <si>
    <t>神戸市立甲緑小学校</t>
  </si>
  <si>
    <t>h1085</t>
  </si>
  <si>
    <t>h2023-62-002</t>
  </si>
  <si>
    <t>神戸市立魚崎小学校</t>
  </si>
  <si>
    <t>h1086</t>
  </si>
  <si>
    <t>h2023-62-003</t>
  </si>
  <si>
    <t>神戸市立枝吉小学校</t>
  </si>
  <si>
    <t>松村　公彦</t>
  </si>
  <si>
    <t>h1087</t>
  </si>
  <si>
    <t>h2023-62-005</t>
  </si>
  <si>
    <t>神戸市立有野北中学校</t>
  </si>
  <si>
    <t>豊永麻子</t>
  </si>
  <si>
    <t>h1088</t>
  </si>
  <si>
    <t>h2023-63-002</t>
  </si>
  <si>
    <t>63</t>
  </si>
  <si>
    <t>岡山市立甲浦小学校</t>
  </si>
  <si>
    <t>h1089</t>
  </si>
  <si>
    <t>h2023-63-005</t>
  </si>
  <si>
    <t>岡山市立芳田中学校</t>
  </si>
  <si>
    <t>h1090</t>
  </si>
  <si>
    <t>h2023-64-001</t>
  </si>
  <si>
    <t>64</t>
  </si>
  <si>
    <t>広島市立原南小学校</t>
  </si>
  <si>
    <t>光原　大樹</t>
  </si>
  <si>
    <t>h1091</t>
  </si>
  <si>
    <t>h2023-64-002</t>
  </si>
  <si>
    <t>広島市立五日市中央小学校</t>
  </si>
  <si>
    <t>今福　優</t>
  </si>
  <si>
    <t>h1092</t>
  </si>
  <si>
    <t>h2023-64-003</t>
  </si>
  <si>
    <t>広島市立鈴張小学校</t>
  </si>
  <si>
    <t>根石照久</t>
  </si>
  <si>
    <t>h1093</t>
  </si>
  <si>
    <t>h2023-64-004</t>
  </si>
  <si>
    <t>広島市立石内小学校</t>
  </si>
  <si>
    <t>松田　早智子</t>
  </si>
  <si>
    <t>h1094</t>
  </si>
  <si>
    <t>h2023-64-005</t>
  </si>
  <si>
    <t>広島市立吉島小学校</t>
  </si>
  <si>
    <t>上垣内さおり</t>
  </si>
  <si>
    <t>h1095</t>
  </si>
  <si>
    <t>h2023-64-008</t>
  </si>
  <si>
    <t>池田朋子</t>
  </si>
  <si>
    <t>h1096</t>
  </si>
  <si>
    <t>h2023-64-009</t>
  </si>
  <si>
    <t>広島市立山本小学校</t>
  </si>
  <si>
    <t>貞光智宣</t>
  </si>
  <si>
    <t>h1097</t>
  </si>
  <si>
    <t>h2023-64-011</t>
  </si>
  <si>
    <t>藤田　亮</t>
  </si>
  <si>
    <t>h1098</t>
  </si>
  <si>
    <t>h2023-65-001</t>
  </si>
  <si>
    <t>65</t>
  </si>
  <si>
    <t>北九州市立中島小学校</t>
  </si>
  <si>
    <t>h1099</t>
  </si>
  <si>
    <t>h2023-65-002</t>
  </si>
  <si>
    <t>北九州市立貴船小学校</t>
  </si>
  <si>
    <t>h1100</t>
  </si>
  <si>
    <t>h2023-65-003</t>
  </si>
  <si>
    <t>北九州市立白銀中学校</t>
  </si>
  <si>
    <t>h1101</t>
  </si>
  <si>
    <t>h2023-65-005</t>
  </si>
  <si>
    <t>北九州市立大里東小学校</t>
  </si>
  <si>
    <t>h1102</t>
  </si>
  <si>
    <t>h2023-65-006</t>
  </si>
  <si>
    <t>北九州市立赤坂小学校</t>
  </si>
  <si>
    <t>東島　啓子</t>
  </si>
  <si>
    <t>h1103</t>
  </si>
  <si>
    <t>h2023-66-001</t>
  </si>
  <si>
    <t>66</t>
  </si>
  <si>
    <t>福岡市立西戸崎小学校</t>
  </si>
  <si>
    <t>岩下　愛</t>
  </si>
  <si>
    <t>h1104</t>
  </si>
  <si>
    <t>h2023-66-003</t>
  </si>
  <si>
    <t>福岡市立香陵小学校</t>
  </si>
  <si>
    <t>h1105</t>
  </si>
  <si>
    <t>h2023-66-005</t>
  </si>
  <si>
    <t>福岡市立小笹小学校</t>
  </si>
  <si>
    <t>h1106</t>
  </si>
  <si>
    <t>h2023-66-007</t>
  </si>
  <si>
    <t>福岡市立八田小学校</t>
  </si>
  <si>
    <t>太田垣 悠</t>
  </si>
  <si>
    <t>h1107</t>
  </si>
  <si>
    <t>h2023-67-001</t>
  </si>
  <si>
    <t>67</t>
  </si>
  <si>
    <t>熊本市立菱形小学校</t>
  </si>
  <si>
    <t>平島智幸</t>
  </si>
  <si>
    <t>検索値</t>
    <rPh sb="0" eb="3">
      <t>ケンサクチ</t>
    </rPh>
    <phoneticPr fontId="2"/>
  </si>
  <si>
    <t>h2023-01-001_苫小牧市立沼ノ端小学校</t>
  </si>
  <si>
    <t>h2023-01-003_栗山町立栗山中学校</t>
  </si>
  <si>
    <t>h2023-01-005_栗山町立栗山小学校</t>
  </si>
  <si>
    <t>h2023-01-006_滝川市立開西中学校</t>
  </si>
  <si>
    <t>h2023-01-007_滝川市立江陵中学校</t>
  </si>
  <si>
    <t>h2023-01-008_滝川市立明苑中学校</t>
  </si>
  <si>
    <t>h2023-01-010_滝川市立滝川第二小学校</t>
  </si>
  <si>
    <t>h2023-01-011_滝川市立滝川第三小学校</t>
  </si>
  <si>
    <t>h2023-01-015_小樽市立銭函中学校</t>
  </si>
  <si>
    <t>h2023-01-016_小樽市立長橋中学校</t>
  </si>
  <si>
    <t>h2023-01-017_小樽市立北陵中学校</t>
  </si>
  <si>
    <t>h2023-01-019_富良野市立扇山小学校</t>
  </si>
  <si>
    <t>h2023-01-020_函館市立赤川中学校</t>
  </si>
  <si>
    <t>h2023-01-024_斜里町立斜里小学校</t>
  </si>
  <si>
    <t>h2023-01-025_斜里町立朝日小学校</t>
  </si>
  <si>
    <t>h2023-01-026_斜里町立知床ウトロ学校</t>
  </si>
  <si>
    <t>h2023-01-031_千歳市立緑小学校</t>
  </si>
  <si>
    <t>h2023-01-032_千歳市立泉沢小学校</t>
  </si>
  <si>
    <t>h2023-01-033_千歳市立みどり台小学校</t>
  </si>
  <si>
    <t>h2023-01-035_北広島市立大曲中学校</t>
  </si>
  <si>
    <t>h2023-01-036_北広島市立大曲小学校</t>
  </si>
  <si>
    <t>h2023-01-037_北広島市立大曲東小学校</t>
  </si>
  <si>
    <t>h2023-01-038_函館市立北昭和小学校</t>
  </si>
  <si>
    <t>h2023-01-061_稚内市立稚内南小学校</t>
  </si>
  <si>
    <t>h2023-01-069_帯広市立緑丘小学校</t>
  </si>
  <si>
    <t>h2023-01-073_北海道千歳高等支援学校</t>
  </si>
  <si>
    <t>h2023-01-074_富良野市立富良野小学校</t>
  </si>
  <si>
    <t>h2023-01-076_北海道札幌東高等学校</t>
  </si>
  <si>
    <t>h2023-01-077_東川町立東川小学校</t>
  </si>
  <si>
    <t>h2023-01-080_遺愛女子中学校</t>
  </si>
  <si>
    <t>h2023-01-081_遺愛女子高等学校</t>
  </si>
  <si>
    <t>h2023-01-082_森町立森小学校</t>
  </si>
  <si>
    <t>h2023-01-084_中富良野町立中富良野中学校</t>
  </si>
  <si>
    <t>h2023-01-085_室蘭市立室蘭西中学校</t>
  </si>
  <si>
    <t>h2023-01-087_弟子屈町立弟子屈小学校</t>
  </si>
  <si>
    <t>h2023-01-089_弟子屈町立弟子屈中学校</t>
  </si>
  <si>
    <t>h2023-01-090_根室市立光洋中学校</t>
  </si>
  <si>
    <t>h2023-01-091_根室市立成央小学校</t>
  </si>
  <si>
    <t>h2023-01-095_釧路町立遠矢小学校</t>
  </si>
  <si>
    <t>h2023-01-096_釧路市立武佐小学校</t>
  </si>
  <si>
    <t>h2023-01-102_北海道札幌厚別高等学校</t>
  </si>
  <si>
    <t>h2023-01-103_北星学園女子中学校</t>
  </si>
  <si>
    <t>h2023-01-105_東川町立東川第一小学校</t>
  </si>
  <si>
    <t>h2023-01-106_帯広市立大空学園義務教育学校</t>
  </si>
  <si>
    <t>h2023-01-107_千歳市立祝梅小学校</t>
  </si>
  <si>
    <t>h2023-01-108_北広島市立広葉中学校</t>
  </si>
  <si>
    <t>h2023-01-109_北広島市立双葉小学校</t>
  </si>
  <si>
    <t>h2023-01-112_深川市立深川中学校</t>
  </si>
  <si>
    <t>h2023-01-113_深川市立一已中学校</t>
  </si>
  <si>
    <t>h2023-01-114_深川市立深川小学校</t>
  </si>
  <si>
    <t>h2023-01-115_深川市立一已小学校</t>
  </si>
  <si>
    <t>h2023-01-117_深川市立北新小学校</t>
  </si>
  <si>
    <t>h2023-02-001_青森市立荒川中学校</t>
  </si>
  <si>
    <t>h2023-02-002_青森市立油川中学校</t>
  </si>
  <si>
    <t>h2023-02-003_青森市立三内中学校</t>
  </si>
  <si>
    <t>h2023-02-004_八戸市立鮫小学校</t>
  </si>
  <si>
    <t>h2023-02-005_八戸市立明治小学校</t>
  </si>
  <si>
    <t>h2023-02-006_八戸市立図南小学校</t>
  </si>
  <si>
    <t>h2023-02-007_八戸市立西園小学校</t>
  </si>
  <si>
    <t>h2023-02-014_青森県立大湊高等学校</t>
  </si>
  <si>
    <t>h2023-02-018_青森県立八戸東高等学校</t>
  </si>
  <si>
    <t>h2023-03-004_雫石町立雫石小学校</t>
  </si>
  <si>
    <t>h2023-03-005_雫石町立御所小学校</t>
  </si>
  <si>
    <t>h2023-03-007_雫石町立西山小学校</t>
  </si>
  <si>
    <t>h2023-03-009_釜石市立双葉小学校</t>
  </si>
  <si>
    <t>h2023-03-010_釜石市立釜石小学校</t>
  </si>
  <si>
    <t>h2023-03-011_矢巾町立煙山小学校</t>
  </si>
  <si>
    <t>h2023-03-014_釜石市立甲子小学校</t>
  </si>
  <si>
    <t>h2023-03-017_八幡平市立松尾中学校</t>
  </si>
  <si>
    <t>h2023-03-020_岩手県立西和賀高等学校</t>
  </si>
  <si>
    <t>h2023-03-022_釜石市立釜石中学校</t>
  </si>
  <si>
    <t>h2023-04-001_東松島市立矢本東小学校</t>
  </si>
  <si>
    <t>h2023-04-002_塩竈市立第一小学校</t>
  </si>
  <si>
    <t>h2023-04-003_塩竈市立玉川中学校</t>
  </si>
  <si>
    <t>h2023-04-004_宮城県東松島高等学校</t>
  </si>
  <si>
    <t>h2023-04-005_多賀城市立多賀城小学校</t>
  </si>
  <si>
    <t>h2023-04-006_多賀城市立山王小学校</t>
  </si>
  <si>
    <t>h2023-04-007_塩竈市立月見ヶ丘小学校</t>
  </si>
  <si>
    <t>h2023-04-008_宮城県田尻さくら高等学校</t>
  </si>
  <si>
    <t>h2023-04-009_宮城県立支援学校小牛田高等学園</t>
  </si>
  <si>
    <t>h2023-04-011_宮城県岩出山高等学校</t>
  </si>
  <si>
    <t>h2023-04-013_宮城県田尻さくら高等学校</t>
  </si>
  <si>
    <t>h2023-04-014_塩竈市立第一中学校</t>
  </si>
  <si>
    <t>h2023-04-015_多賀城市立高崎中学校</t>
  </si>
  <si>
    <t>h2023-04-016_塩竈市立浦戸小学校</t>
  </si>
  <si>
    <t>h2023-04-017_宮城県仙台向山高等学校</t>
  </si>
  <si>
    <t>h2023-04-019_聖ウルスラ学院英智高等学校</t>
  </si>
  <si>
    <t>h2023-04-022_亘理町立亘理小学校</t>
  </si>
  <si>
    <t>h2023-04-023_亘理町立逢隈小学校</t>
  </si>
  <si>
    <t>h2023-05-001_横手市立横手南中学校</t>
  </si>
  <si>
    <t>h2023-05-003_大仙市立大曲中学校</t>
  </si>
  <si>
    <t>h2023-05-004_大仙市立大曲小学校</t>
  </si>
  <si>
    <t>h2023-05-005_大仙市立高梨小学校</t>
  </si>
  <si>
    <t>h2023-05-007_大仙市立中仙小学校</t>
  </si>
  <si>
    <t>h2023-05-009_大館市立山瀬小学校</t>
  </si>
  <si>
    <t>h2023-05-010_能代市立二ツ井中学校</t>
  </si>
  <si>
    <t>h2023-05-011_能代市立二ツ井小学校</t>
  </si>
  <si>
    <t>h2023-05-012_小坂町立小坂小学校</t>
  </si>
  <si>
    <t>h2023-05-013_小坂町立小坂中学校</t>
  </si>
  <si>
    <t>h2023-05-015_能代市立能代東中学校</t>
  </si>
  <si>
    <t>h2023-05-016_鹿角市立十和田小学校</t>
  </si>
  <si>
    <t>h2023-05-017_鹿角市立十和田中学校</t>
  </si>
  <si>
    <t>h2023-05-018_鹿角市立柴平小学校</t>
  </si>
  <si>
    <t>h2023-05-020_大館市立有浦小学校</t>
  </si>
  <si>
    <t>h2023-06-003_村山市立楯岡小学校</t>
  </si>
  <si>
    <t>h2023-06-005_大石田町立大石田小学校</t>
  </si>
  <si>
    <t>h2023-06-006_大石田町立大石田北小学校</t>
  </si>
  <si>
    <t>h2023-06-007_大石田町立大石田南小学校</t>
  </si>
  <si>
    <t>h2023-06-008_南陽市立宮内中学校</t>
  </si>
  <si>
    <t>h2023-07-004_いわき市立平第五小学校</t>
  </si>
  <si>
    <t>h2023-07-008_矢吹町立善郷小学校</t>
  </si>
  <si>
    <t>h2023-07-009_白河市立白河中央中学校</t>
  </si>
  <si>
    <t>h2023-07-010_郡山市立郡山第三中学校</t>
  </si>
  <si>
    <t>h2023-07-012_郡山市立小山田小学校</t>
  </si>
  <si>
    <t>h2023-07-013_郡山市立安子島小学校</t>
  </si>
  <si>
    <t>h2023-07-014_郡山市立橘小学校</t>
  </si>
  <si>
    <t>h2023-07-015_棚倉町立棚倉小学校</t>
  </si>
  <si>
    <t>h2023-07-017_郡山市立守山小学校</t>
  </si>
  <si>
    <t>h2023-07-018_郡山市立高瀬小学校</t>
  </si>
  <si>
    <t>h2023-07-020_郡山市立富田西小学校</t>
  </si>
  <si>
    <t>h2023-07-024_郡山市立芳賀小学校</t>
  </si>
  <si>
    <t>h2023-07-026_いわき市立平第二中学校</t>
  </si>
  <si>
    <t>h2023-07-028_いわき市立湯本第一中学校</t>
  </si>
  <si>
    <t>h2023-07-029_二本松市立油井小学校</t>
  </si>
  <si>
    <t>h2023-07-030_二本松市立二本松南小学校</t>
  </si>
  <si>
    <t>h2023-07-038_棚倉町立社川小学校</t>
  </si>
  <si>
    <t>h2023-07-040_三春町立岩江小学校</t>
  </si>
  <si>
    <t>h2023-07-042_福島県立磐城桜が丘高等学校</t>
  </si>
  <si>
    <t>h2023-07-043_福島県立いわき総合高等学校</t>
  </si>
  <si>
    <t>h2023-07-044_福島県立只見高等学校</t>
  </si>
  <si>
    <t>h2023-07-045_いわき市立中央台北小学校</t>
  </si>
  <si>
    <t>h2023-08-001_つくば市立吾妻中学校</t>
  </si>
  <si>
    <t>h2023-08-002_古河市立釈迦小学校</t>
  </si>
  <si>
    <t>h2023-08-003_笠間市立岩間第一小学校</t>
  </si>
  <si>
    <t>h2023-08-006_ひたちなか市立外野小学校</t>
  </si>
  <si>
    <t>h2023-08-007_つくばみらい市立富士見ヶ丘小学校</t>
  </si>
  <si>
    <t>h2023-08-008_水戸市立稲荷第二小学校</t>
  </si>
  <si>
    <t>h2023-08-009_ひたちなか市立高野小学校</t>
  </si>
  <si>
    <t>h2023-08-010_古河市立下大野小学校</t>
  </si>
  <si>
    <t>h2023-08-011_那珂市立菅谷小学校</t>
  </si>
  <si>
    <t>h2023-08-014_鹿嶋市立大同東小学校</t>
  </si>
  <si>
    <t>h2023-08-015_稲敷市立江戸崎小学校</t>
  </si>
  <si>
    <t>h2023-08-016_水戸市立笠原小学校</t>
  </si>
  <si>
    <t>h2023-08-019_城里町立石塚小学校</t>
  </si>
  <si>
    <t>h2023-08-020_笠間市立友部小学校</t>
  </si>
  <si>
    <t>h2023-08-021_つくばみらい市立谷和原小学校</t>
  </si>
  <si>
    <t>h2023-08-024_常陸太田市立金砂郷小学校</t>
  </si>
  <si>
    <t>h2023-08-025_那珂市立横堀小学校</t>
  </si>
  <si>
    <t>h2023-08-026_笠間市立笠間小学校</t>
  </si>
  <si>
    <t>h2023-08-028_水戸市立城東小学校</t>
  </si>
  <si>
    <t>h2023-08-029_ひたちなか市立那珂湊第三小学校</t>
  </si>
  <si>
    <t>h2023-08-031_ひたちなか市立市毛小学校</t>
  </si>
  <si>
    <t>h2023-08-034_水戸市立五軒小学校</t>
  </si>
  <si>
    <t>h2023-08-036_東海村立舟石川小学校</t>
  </si>
  <si>
    <t>h2023-08-037_水戸市立鯉淵小学校</t>
  </si>
  <si>
    <t>h2023-08-038_ひたちなか市立堀口小学校</t>
  </si>
  <si>
    <t>h2023-08-039_茨城大学教育学部附属小学校</t>
  </si>
  <si>
    <t>h2023-08-042_ひたちなか市立前渡小学校</t>
  </si>
  <si>
    <t>h2023-08-045_古河市立名崎小学校</t>
  </si>
  <si>
    <t>h2023-08-046_古河市立古河第四小学校</t>
  </si>
  <si>
    <t>h2023-08-047_坂東市立猿島中学校</t>
  </si>
  <si>
    <t>h2023-08-048_常総市立水海道西中学校</t>
  </si>
  <si>
    <t>h2023-08-049_稲敷市立あずま東小学校</t>
  </si>
  <si>
    <t>h2023-08-051_美浦村立木原小学校</t>
  </si>
  <si>
    <t>h2023-08-052_阿見町立阿見第一小学校</t>
  </si>
  <si>
    <t>h2023-08-053_日立市立田尻小学校</t>
  </si>
  <si>
    <t>h2023-08-054_那珂市立芳野小学校</t>
  </si>
  <si>
    <t>h2023-08-055_龍ヶ崎市立馴柴小学校</t>
  </si>
  <si>
    <t>h2023-08-056_河内町立かわち学園</t>
  </si>
  <si>
    <t>h2023-08-057_牛久市立牛久第二小学校</t>
  </si>
  <si>
    <t>h2023-08-058_取手市立藤代小学校</t>
  </si>
  <si>
    <t>h2023-08-061_古河市立駒込小学校</t>
  </si>
  <si>
    <t>h2023-08-062_牛久市立岡田小学校</t>
  </si>
  <si>
    <t>h2023-08-064_ひたちなか市立長堀小学校</t>
  </si>
  <si>
    <t>h2023-08-065_下妻市立総上小学校</t>
  </si>
  <si>
    <t>h2023-08-066_古河市立仁連小学校</t>
  </si>
  <si>
    <t>h2023-08-067_守谷市立郷州小学校</t>
  </si>
  <si>
    <t>h2023-08-071_日立市立塙山小学校</t>
  </si>
  <si>
    <t>h2023-08-072_八千代町立川西小学校</t>
  </si>
  <si>
    <t>h2023-08-073_阿見町立舟島小学校</t>
  </si>
  <si>
    <t>h2023-08-074_常総市立菅生小学校</t>
  </si>
  <si>
    <t>h2023-08-075_筑西市立下館小学校</t>
  </si>
  <si>
    <t>h2023-08-076_桜川市立雨引小学校</t>
  </si>
  <si>
    <t>h2023-08-077_常総市立三妻小学校</t>
  </si>
  <si>
    <t>h2023-08-078_坂東市立弓馬田小学校</t>
  </si>
  <si>
    <t>h2023-08-079_日立市立宮田小学校</t>
  </si>
  <si>
    <t>h2023-08-081_下妻市立上妻小学校</t>
  </si>
  <si>
    <t>h2023-08-083_筑西市立中小学校</t>
  </si>
  <si>
    <t>h2023-08-084_桜川市立岩瀬小学校</t>
  </si>
  <si>
    <t>h2023-08-085_境町立境小学校</t>
  </si>
  <si>
    <t>h2023-08-087_坂東市立生子菅小学校</t>
  </si>
  <si>
    <t>h2023-08-088_稲敷市立沼里小学校</t>
  </si>
  <si>
    <t>h2023-08-089_ひたちなか市立勝倉小学校</t>
  </si>
  <si>
    <t>h2023-08-090_神栖市立波崎小学校</t>
  </si>
  <si>
    <t>h2023-08-092_神栖市立軽野東小学校</t>
  </si>
  <si>
    <t>h2023-08-094_行方市立麻生小学校</t>
  </si>
  <si>
    <t>h2023-08-095_古河市立古河第一小学校</t>
  </si>
  <si>
    <t>h2023-08-096_古河市立古河第二小学校</t>
  </si>
  <si>
    <t>h2023-08-098_取手市立取手西小学校</t>
  </si>
  <si>
    <t>h2023-08-099_取手市立白山小学校</t>
  </si>
  <si>
    <t>h2023-08-100_潮来市立延方小学校</t>
  </si>
  <si>
    <t>h2023-08-102_坂東市立中川小学校</t>
  </si>
  <si>
    <t>h2023-08-105_日立市立大久保小学校</t>
  </si>
  <si>
    <t>h2023-08-106_つくば市立吾妻小学校</t>
  </si>
  <si>
    <t>h2023-08-108_水戸市立赤塚小学校</t>
  </si>
  <si>
    <t>h2023-08-109_水戸市立吉沢小学校</t>
  </si>
  <si>
    <t>h2023-08-110_守谷市立御所ケ丘小学校</t>
  </si>
  <si>
    <t>h2023-08-111_土浦市立都和小学校</t>
  </si>
  <si>
    <t>h2023-08-112_牛久市立牛久第三中学校</t>
  </si>
  <si>
    <t>h2023-08-116_古河市立諸川小学校</t>
  </si>
  <si>
    <t>h2023-08-117_水戸市立常磐小学校</t>
  </si>
  <si>
    <t>h2023-08-118_筑西市立大村小学校</t>
  </si>
  <si>
    <t>h2023-08-119_筑西市立上野小学校</t>
  </si>
  <si>
    <t>h2023-08-120_筑西市立長讃小学校</t>
  </si>
  <si>
    <t>h2023-08-121_筑西市立村田小学校</t>
  </si>
  <si>
    <t>h2023-08-122_筑西市立明野中学校</t>
  </si>
  <si>
    <t>h2023-08-123_筑西市立鳥羽小学校</t>
  </si>
  <si>
    <t>h2023-08-124_茨城県立水戸聾学校</t>
  </si>
  <si>
    <t>h2023-08-126_茨城県土浦市立乙戸小学校</t>
  </si>
  <si>
    <t>h2023-08-127_守谷市立大井沢小学校</t>
  </si>
  <si>
    <t>h2023-09-002_日光市立大沢小学校</t>
  </si>
  <si>
    <t>h2023-09-003_栃木市立大平南小学校</t>
  </si>
  <si>
    <t>h2023-09-004_日光市立大桑小学校</t>
  </si>
  <si>
    <t>h2023-09-007_栃木県立佐野高等学校附属中学校</t>
  </si>
  <si>
    <t>h2023-09-008_栃木市立大宮北小学校</t>
  </si>
  <si>
    <t>h2023-09-010_栃木市立吹上中学校</t>
  </si>
  <si>
    <t>h2023-09-014_栃木市立栃木南中学校</t>
  </si>
  <si>
    <t>h2023-09-019_栃木市立大平西小学校</t>
  </si>
  <si>
    <t>h2023-09-020_壬生町立壬生東小学校</t>
  </si>
  <si>
    <t>h2023-09-022_芳賀町立芳賀中学校</t>
  </si>
  <si>
    <t>h2023-09-023_小山市立東城南小学校</t>
  </si>
  <si>
    <t>h2023-09-024_下野市立緑小学校</t>
  </si>
  <si>
    <t>h2023-09-027_さくら市立氏家小学校</t>
  </si>
  <si>
    <t>h2023-09-028_さくら市立押上小学校</t>
  </si>
  <si>
    <t>h2023-09-029_さくら市立熟田小学校</t>
  </si>
  <si>
    <t>h2023-09-030_さくら市立上松山小学校</t>
  </si>
  <si>
    <t>h2023-09-031_さくら市立南小学校</t>
  </si>
  <si>
    <t>h2023-09-032_さくら市立喜連川小学校</t>
  </si>
  <si>
    <t>h2023-09-034_足利市立山辺小学校</t>
  </si>
  <si>
    <t>h2023-09-036_高根沢町立中央小学校</t>
  </si>
  <si>
    <t>h2023-09-037_小山市立小山第二小学校</t>
  </si>
  <si>
    <t>h2023-09-040_宇都宮市立宮の原小学校</t>
  </si>
  <si>
    <t>h2023-09-041_宇都宮市立横川中央小学校</t>
  </si>
  <si>
    <t>h2023-09-042_宇都宮市立上河内中央小学校</t>
  </si>
  <si>
    <t>h2023-09-047_白鴎大学足利高等学校</t>
  </si>
  <si>
    <t>h2023-09-048_栃木県立栃木翔南高等学校</t>
  </si>
  <si>
    <t>h2023-09-049_栃木県立黒羽高等学校</t>
  </si>
  <si>
    <t>h2023-09-050_白鴎大学足利中学校</t>
  </si>
  <si>
    <t>h2023-09-051_鹿沼市立みどりが丘小学校</t>
  </si>
  <si>
    <t>h2023-09-052_壬生町立南犬飼中学校</t>
  </si>
  <si>
    <t>h2023-09-054_壬生町立羽生田小学校</t>
  </si>
  <si>
    <t>h2023-09-056_宇都宮市立平石中央小学校</t>
  </si>
  <si>
    <t>h2023-09-059_栃木県立鹿沼商工高等学校</t>
  </si>
  <si>
    <t>h2023-09-060_栃木県立宇都宮南高等学校</t>
  </si>
  <si>
    <t>h2023-09-061_栃木県立鹿沼東高等学校</t>
  </si>
  <si>
    <t>h2023-09-062_栃木県立今市高等学校</t>
  </si>
  <si>
    <t>h2023-09-063_栃木県立矢板東高等学校附属中学校</t>
  </si>
  <si>
    <t>h2023-09-064_栃木県立宇都宮東高等学校・同附属中学校</t>
  </si>
  <si>
    <t>h2023-09-065_宇都宮大学共同教育学部附属特別支援学校</t>
  </si>
  <si>
    <t>h2023-09-066_宇都宮市立御幸小学校</t>
  </si>
  <si>
    <t>h2023-10-003_板倉町立板倉中学校</t>
  </si>
  <si>
    <t>h2023-10-004_明和町立明和東小学校</t>
  </si>
  <si>
    <t>h2023-10-006_館林市立第三小学校</t>
  </si>
  <si>
    <t>h2023-10-007_館林市立第二小学校</t>
  </si>
  <si>
    <t>h2023-10-008_明和町立明和西小学校</t>
  </si>
  <si>
    <t>h2023-10-009_館林市立第九小学校</t>
  </si>
  <si>
    <t>h2023-10-010_館林市立第七小学校</t>
  </si>
  <si>
    <t>h2023-10-011_板倉町立東小学校</t>
  </si>
  <si>
    <t>h2023-10-012_千代田町立西小学校</t>
  </si>
  <si>
    <t>h2023-10-014_東吾妻町立坂上小学校</t>
  </si>
  <si>
    <t>h2023-10-015_太田市立中央小学校</t>
  </si>
  <si>
    <t>h2023-10-017_みどり市立大間々東小学校</t>
  </si>
  <si>
    <t>h2023-10-018_みどり市立笠懸小学校</t>
  </si>
  <si>
    <t>h2023-10-023_邑楽町立中野小学校</t>
  </si>
  <si>
    <t>h2023-10-024_館林市立美園小学校</t>
  </si>
  <si>
    <t>h2023-10-029_太田市立太田高等学校</t>
  </si>
  <si>
    <t>h2023-10-030_太田市立尾島小学校</t>
  </si>
  <si>
    <t>h2023-10-031_群馬県立高崎商業高等学校</t>
  </si>
  <si>
    <t>h2023-10-033_伊勢崎市立赤堀東小学校</t>
  </si>
  <si>
    <t>h2023-10-037_藤岡市立北中学校</t>
  </si>
  <si>
    <t>h2023-10-039_前橋市立芳賀小学校</t>
  </si>
  <si>
    <t>h2023-10-040_前橋市立宮城小学校</t>
  </si>
  <si>
    <t>h2023-11-001_志木市立宗岡第二小学校</t>
  </si>
  <si>
    <t>h2023-11-003_吉川市立中曽根小学校</t>
  </si>
  <si>
    <t>h2023-11-004_三郷市立彦糸小学校</t>
  </si>
  <si>
    <t>h2023-11-005_久喜市立桜田小学校</t>
  </si>
  <si>
    <t>h2023-11-006_久喜市立太田小学校</t>
  </si>
  <si>
    <t>h2023-11-007_和光市立白子小学校</t>
  </si>
  <si>
    <t>h2023-11-008_本庄市立共和小学校</t>
  </si>
  <si>
    <t>h2023-11-009_三郷市立前間小学校</t>
  </si>
  <si>
    <t>h2023-11-010_和光市立広沢小学校</t>
  </si>
  <si>
    <t>h2023-11-011_和光市立北原小学校</t>
  </si>
  <si>
    <t>h2023-11-012_和光市立本町小学校</t>
  </si>
  <si>
    <t>h2023-11-016_和光市立第四小学校</t>
  </si>
  <si>
    <t>h2023-11-017_川口市立朝日西小学校</t>
  </si>
  <si>
    <t>h2023-11-018_三芳町立竹間沢小学校</t>
  </si>
  <si>
    <t>h2023-11-019_川口市立十二月田小学校</t>
  </si>
  <si>
    <t>h2023-11-020_三郷市立彦成小学校</t>
  </si>
  <si>
    <t>h2023-11-021_久喜市立菖蒲東小学校</t>
  </si>
  <si>
    <t>h2023-11-022_狭山市立山王小学校</t>
  </si>
  <si>
    <t>h2023-11-023_鳩山町立鳩山小学校</t>
  </si>
  <si>
    <t>h2023-11-024_越谷市立南越谷小学校</t>
  </si>
  <si>
    <t>h2023-11-025_狭山市立入間川東小学校</t>
  </si>
  <si>
    <t>h2023-11-026_川越市立武蔵野小学校</t>
  </si>
  <si>
    <t>h2023-11-027_狭山市立水富小学校</t>
  </si>
  <si>
    <t>h2023-11-028_川口市立鳩ヶ谷小学校</t>
  </si>
  <si>
    <t>h2023-11-029_幸手市立上高野小学校</t>
  </si>
  <si>
    <t>h2023-11-030_行田市立桜ケ丘小学校</t>
  </si>
  <si>
    <t>h2023-11-031_桶川市立加納小学校</t>
  </si>
  <si>
    <t>h2023-11-033_深谷市立深谷西小学校</t>
  </si>
  <si>
    <t>h2023-11-035_宮代町立須賀小学校</t>
  </si>
  <si>
    <t>h2023-11-036_深谷市立常盤小学校</t>
  </si>
  <si>
    <t>h2023-11-037_熊谷市立石原小学校</t>
  </si>
  <si>
    <t>h2023-11-041_上尾市立大谷小学校</t>
  </si>
  <si>
    <t>h2023-11-042_朝霞市立朝霞第八小学校</t>
  </si>
  <si>
    <t>h2023-11-046_川口市立新郷東小学校</t>
  </si>
  <si>
    <t>h2023-11-047_久喜市立栗橋西小学校</t>
  </si>
  <si>
    <t>h2023-11-048_川口市立新郷東小学校</t>
  </si>
  <si>
    <t>h2023-11-050_志木市立宗岡第二小学校</t>
  </si>
  <si>
    <t>h2023-11-051_川口市立里中学校</t>
  </si>
  <si>
    <t>h2023-11-056_飯能市立飯能西中学校</t>
  </si>
  <si>
    <t>h2023-11-060_飯能市立富士見小学校</t>
  </si>
  <si>
    <t>h2023-11-061_飯能市立加治小学校</t>
  </si>
  <si>
    <t>h2023-11-064_志木市立志木第三小学校</t>
  </si>
  <si>
    <t>h2023-11-065_志木市立志木第二小学校</t>
  </si>
  <si>
    <t>h2023-11-067_和光市立新倉小学校</t>
  </si>
  <si>
    <t>h2023-11-068_和光市立第五小学校</t>
  </si>
  <si>
    <t>h2023-11-069_和光市立下新倉小学校</t>
  </si>
  <si>
    <t>h2023-11-070_和光市立第三小学校</t>
  </si>
  <si>
    <t>h2023-11-071_入間市立藤沢中学校</t>
  </si>
  <si>
    <t>h2023-11-073_埼玉県立騎西特別支援学校</t>
  </si>
  <si>
    <t>h2023-11-074_熊谷市立大幡小学校</t>
  </si>
  <si>
    <t>h2023-11-077_熊谷市立久下小学校</t>
  </si>
  <si>
    <t>h2023-11-078_熊谷市立籠原小学校</t>
  </si>
  <si>
    <t>h2023-12-001_船橋市立峰台小学校</t>
  </si>
  <si>
    <t>h2023-12-003_船橋市立法典西小学校</t>
  </si>
  <si>
    <t>h2023-12-004_香取市立わらびが丘小学校</t>
  </si>
  <si>
    <t>h2023-12-005_八千代市立新木戸小学校</t>
  </si>
  <si>
    <t>h2023-12-008_八千代市立村上東小学校</t>
  </si>
  <si>
    <t>h2023-12-009_八千代市立萱田小学校</t>
  </si>
  <si>
    <t>h2023-12-011_習志野市立向山小学校</t>
  </si>
  <si>
    <t>h2023-12-012_習志野市立鷺沼小学校</t>
  </si>
  <si>
    <t>h2023-12-013_船橋市立芝山西小学校</t>
  </si>
  <si>
    <t>h2023-12-014_千葉県立国府台高等学校</t>
  </si>
  <si>
    <t>h2023-12-015_市川市立東国分中学校</t>
  </si>
  <si>
    <t>h2023-12-016_市川市立第四中学校</t>
  </si>
  <si>
    <t>h2023-12-017_市川市立若宮小学校</t>
  </si>
  <si>
    <t>h2023-12-019_船橋市立小室小学校</t>
  </si>
  <si>
    <t>h2023-12-021_松戸市立馬橋小学校</t>
  </si>
  <si>
    <t>h2023-12-022_柏市立大津ヶ丘第二小学校</t>
  </si>
  <si>
    <t>h2023-12-024_柏市立藤心小学校</t>
  </si>
  <si>
    <t>h2023-12-025_船橋市立八木が谷北小学校</t>
  </si>
  <si>
    <t>h2023-12-026_市川市立鬼高小学校</t>
  </si>
  <si>
    <t>h2023-12-027_松戸市立横須賀小学校</t>
  </si>
  <si>
    <t>h2023-12-028_松戸市立新松戸西小学校</t>
  </si>
  <si>
    <t>h2023-12-032_印西市立牧の原小学校</t>
  </si>
  <si>
    <t>h2023-12-035_白井市立清水口小学校</t>
  </si>
  <si>
    <t>h2023-12-037_香取市立東大戸小学校</t>
  </si>
  <si>
    <t>h2023-12-038_専修大学松戸中学校</t>
  </si>
  <si>
    <t>h2023-12-040_市川市立稲荷木小学校</t>
  </si>
  <si>
    <t>h2023-12-042_習志野市立谷津南小学校</t>
  </si>
  <si>
    <t>h2023-12-043_野田市立関宿中央小学校</t>
  </si>
  <si>
    <t>h2023-12-044_松戸市立古ケ崎小学校</t>
  </si>
  <si>
    <t>h2023-12-045_松戸市立北部小学校</t>
  </si>
  <si>
    <t>h2023-12-046_船橋市立坪井小学校</t>
  </si>
  <si>
    <t>h2023-12-047_船橋市立習志野台第一小学校</t>
  </si>
  <si>
    <t>h2023-12-048_市川市立南行徳小学校</t>
  </si>
  <si>
    <t>h2023-12-049_柏市立柏第五小学校</t>
  </si>
  <si>
    <t>h2023-12-050_神崎町立米沢小学校</t>
  </si>
  <si>
    <t>h2023-12-051_流山市立東深井小学校</t>
  </si>
  <si>
    <t>h2023-13-001_目黒区立五本木小学校</t>
  </si>
  <si>
    <t>h2023-13-002_目黒区立烏森小学校</t>
  </si>
  <si>
    <t>h2023-13-003_目黒区立中根小学校</t>
  </si>
  <si>
    <t>h2023-13-004_目黒区立東根小学校</t>
  </si>
  <si>
    <t>h2023-13-006_練馬区立豊玉中学校</t>
  </si>
  <si>
    <t>h2023-13-008_新宿区立淀橋第四小学校</t>
  </si>
  <si>
    <t>h2023-13-010_青梅市立第五小学校</t>
  </si>
  <si>
    <t>h2023-13-011_調布市立北ノ台小学校</t>
  </si>
  <si>
    <t>h2023-13-012_東京都立水元小合学園</t>
  </si>
  <si>
    <t>h2023-13-013_練馬区立豊玉小学校</t>
  </si>
  <si>
    <t>h2023-13-014_東京都立武蔵台学園</t>
  </si>
  <si>
    <t>h2023-13-015_江戸川区立清新第一小学校</t>
  </si>
  <si>
    <t>h2023-13-017_東京都江戸川区立小松川小学校</t>
  </si>
  <si>
    <t>h2023-13-019_練馬区立豊玉南小学校</t>
  </si>
  <si>
    <t>h2023-13-020_都立花畑学園</t>
  </si>
  <si>
    <t>h2023-13-021_都立臨海青海特別支援学校</t>
  </si>
  <si>
    <t>h2023-13-023_都立品川特別支援学校</t>
  </si>
  <si>
    <t>h2023-13-024_文京区立指ヶ谷小学校</t>
  </si>
  <si>
    <t>h2023-13-025_板橋区立富士見台小学校</t>
  </si>
  <si>
    <t>h2023-13-026_東京都板橋区立徳丸小学校</t>
  </si>
  <si>
    <t>h2023-13-027_目黒区立田道小学校</t>
  </si>
  <si>
    <t>h2023-13-029_八王子市立別所中学校</t>
  </si>
  <si>
    <t>h2023-13-030_大田区立嶺町小学校</t>
  </si>
  <si>
    <t>h2023-13-031_目黒区立駒場小学校</t>
  </si>
  <si>
    <t>h2023-13-032_荒川区立第七中学校</t>
  </si>
  <si>
    <t>h2023-13-034_東大和市立第二小学校</t>
  </si>
  <si>
    <t>h2023-13-035_東大和市立第八小学校</t>
  </si>
  <si>
    <t>h2023-13-036_品川区立品川学園</t>
  </si>
  <si>
    <t>h2023-13-037_暁星中学校</t>
  </si>
  <si>
    <t>h2023-13-038_目黒区立八雲小学校</t>
  </si>
  <si>
    <t>h2023-13-039_府中市立府中第十小学校</t>
  </si>
  <si>
    <t>h2023-13-041_世田谷区立用賀小学校</t>
  </si>
  <si>
    <t>h2023-13-042_渋谷区立猿楽小学校</t>
  </si>
  <si>
    <t>h2023-13-043_渋谷区立西原小学校</t>
  </si>
  <si>
    <t>h2023-13-044_江戸川区立小岩小学校</t>
  </si>
  <si>
    <t>h2023-13-047_あきる野市立西秋留小学校</t>
  </si>
  <si>
    <t>h2023-13-048_あきる野市立前田小学校</t>
  </si>
  <si>
    <t>h2023-13-049_東久留米市立第五小学校</t>
  </si>
  <si>
    <t>h2023-13-050_あきる野市立増戸小学校</t>
  </si>
  <si>
    <t>h2023-13-051_あきる野市立屋城小学校</t>
  </si>
  <si>
    <t>h2023-13-052_江戸川区立南小岩第二小学校</t>
  </si>
  <si>
    <t>h2023-13-053_あきる野市立東秋留小学校</t>
  </si>
  <si>
    <t>h2023-13-054_調布市立柏野小学校</t>
  </si>
  <si>
    <t>h2023-13-055_調布市立杉森小学校</t>
  </si>
  <si>
    <t>h2023-13-056_立川市立若葉台小学校</t>
  </si>
  <si>
    <t>h2023-13-057_中野区立南台小学校</t>
  </si>
  <si>
    <t>h2023-13-058_足立区立花畑第一小学校</t>
  </si>
  <si>
    <t>h2023-13-059_狛江市立狛江第一中学校</t>
  </si>
  <si>
    <t>h2023-13-060_小平市立小平第五小学校</t>
  </si>
  <si>
    <t>h2023-13-061_小平市立小平第一小学校</t>
  </si>
  <si>
    <t>h2023-13-062_あきる野市立南秋留小学校</t>
  </si>
  <si>
    <t>h2023-13-063_町田市立ゆくのき学園武蔵岡中学校</t>
  </si>
  <si>
    <t>h2023-13-064_都立石神井特別支援学校</t>
  </si>
  <si>
    <t>h2023-13-065_日野市立豊田小学校</t>
  </si>
  <si>
    <t>h2023-13-067_足立区立東伊興小学校</t>
  </si>
  <si>
    <t>h2023-13-068_足立区立西新井第二小学校</t>
  </si>
  <si>
    <t>h2023-13-072_荒川区立尾久宮前小学校</t>
  </si>
  <si>
    <t>h2023-13-073_文華女子高等学校</t>
  </si>
  <si>
    <t>h2023-13-075_練馬区立大泉学園緑小学校</t>
  </si>
  <si>
    <t>h2023-13-076_港区立御成門小学校</t>
  </si>
  <si>
    <t>h2023-13-077_品川区立荏原第六中学校</t>
  </si>
  <si>
    <t>h2023-13-078_港区立御成門中学校</t>
  </si>
  <si>
    <t>h2023-13-080_日野市立仲田小学校</t>
  </si>
  <si>
    <t>h2023-13-081_東京都立八王子桑志高等学校</t>
  </si>
  <si>
    <t>h2023-13-082_品川区立延山小学校</t>
  </si>
  <si>
    <t>h2023-13-083_立教女学院小学校</t>
  </si>
  <si>
    <t>h2023-13-084_世田谷区立下北沢小学校</t>
  </si>
  <si>
    <t>h2023-13-085_八王子市立由木西小学校</t>
  </si>
  <si>
    <t>h2023-13-086_目黒区立原町小学校</t>
  </si>
  <si>
    <t>h2023-13-087_東村山市立北山小学校</t>
  </si>
  <si>
    <t>h2023-13-088_府中市立白糸台小学校</t>
  </si>
  <si>
    <t>h2023-13-091_江戸川区立東小岩小学校</t>
  </si>
  <si>
    <t>h2023-13-092_目黒区立碑小学校</t>
  </si>
  <si>
    <t>h2023-13-094_世田谷区立深沢小学校</t>
  </si>
  <si>
    <t>h2023-13-095_目黒区立菅刈小学校</t>
  </si>
  <si>
    <t>h2023-13-096_江東区立第二亀戸中学校</t>
  </si>
  <si>
    <t>h2023-13-097_武蔵野市立第二小学校</t>
  </si>
  <si>
    <t>h2023-13-098_江戸川区立第四葛西小学校</t>
  </si>
  <si>
    <t>h2023-13-100_町田市立山崎小学校</t>
  </si>
  <si>
    <t>h2023-13-101_江東区立第四大島小学校</t>
  </si>
  <si>
    <t>h2023-13-102_江東区立第四砂町中学校</t>
  </si>
  <si>
    <t>h2023-13-103_江東区立第三亀戸中学校</t>
  </si>
  <si>
    <t>h2023-13-104_江東区立砂町小学校</t>
  </si>
  <si>
    <t>h2023-13-106_江東区立第一亀戸小学校</t>
  </si>
  <si>
    <t>h2023-13-110_文京区立窪町小学校</t>
  </si>
  <si>
    <t>h2023-13-111_板橋区立常盤台小学校</t>
  </si>
  <si>
    <t>h2023-13-112_港区立小中一貫教育校お台場学園港陽小学校</t>
  </si>
  <si>
    <t>h2023-13-113_墨田区立第三吾嬬小学校</t>
  </si>
  <si>
    <t>h2023-13-115_鷹南学園三鷹市立中原小学校</t>
  </si>
  <si>
    <t>h2023-13-117_江戸川区立東葛西小学校</t>
  </si>
  <si>
    <t>h2023-13-118_武蔵村山市立第九小学校</t>
  </si>
  <si>
    <t>h2023-13-120_東大和市立第九小学校</t>
  </si>
  <si>
    <t>h2023-13-125_町田市立南大谷小学校</t>
  </si>
  <si>
    <t>h2023-13-127_町田市立木曽境川小学校</t>
  </si>
  <si>
    <t>h2023-13-128_小金井市立小金井第三小学校</t>
  </si>
  <si>
    <t>h2023-13-129_小金井市立前原小学校</t>
  </si>
  <si>
    <t>h2023-13-130_八王子市立宮上小学校</t>
  </si>
  <si>
    <t>h2023-13-131_小平市立小平第一小学校</t>
  </si>
  <si>
    <t>h2023-13-132_小平市立小平第五小学校</t>
  </si>
  <si>
    <t>h2023-13-133_小平市立小平第九小学校</t>
  </si>
  <si>
    <t>h2023-13-134_朋優学院高等学校</t>
  </si>
  <si>
    <t>h2023-13-135_江戸川区立鹿骨東小学校</t>
  </si>
  <si>
    <t>h2023-13-136_武蔵野市立第三中学校</t>
  </si>
  <si>
    <t>h2023-13-137_東京都立葛飾ろう学校</t>
  </si>
  <si>
    <t>h2023-13-138_立川市立立川第四中学校</t>
  </si>
  <si>
    <t>h2023-13-139_板橋区立板橋第三中学校</t>
  </si>
  <si>
    <t>h2023-13-140_八王子市立美山小学校</t>
  </si>
  <si>
    <t>h2023-13-141_八王子市立楢原小学校</t>
  </si>
  <si>
    <t>h2023-13-142_八王子市立横山第一小学校</t>
  </si>
  <si>
    <t>h2023-13-143_お茶の水女子大学附属中学校</t>
  </si>
  <si>
    <t>h2023-13-144_国立東京学芸大学附属大泉小学校</t>
  </si>
  <si>
    <t>h2023-13-147_福生市立福生第三小学校</t>
  </si>
  <si>
    <t>h2023-13-155_八丈町立富士中学校</t>
  </si>
  <si>
    <t>h2023-13-156_西東京市立保谷第二小学校</t>
  </si>
  <si>
    <t>h2023-13-157_西東京市立中原小学校</t>
  </si>
  <si>
    <t>h2023-13-158_西東京市立東小学校</t>
  </si>
  <si>
    <t>h2023-13-161_立川市立新生小学校</t>
  </si>
  <si>
    <t>h2023-13-162_江戸川区立大杉第二小学校</t>
  </si>
  <si>
    <t>h2023-13-163_墨田区立菊川小学校</t>
  </si>
  <si>
    <t>h2023-13-164_江戸川区立大杉小学校</t>
  </si>
  <si>
    <t>h2023-13-166_世田谷区立玉川中学校</t>
  </si>
  <si>
    <t>h2023-14-001_カリタス小学校</t>
  </si>
  <si>
    <t>h2023-14-006_神奈川県立あおば支援学校</t>
  </si>
  <si>
    <t>h2023-14-010_神奈川県立湘南高等学校</t>
  </si>
  <si>
    <t>h2023-14-013_横須賀市立船越小学校</t>
  </si>
  <si>
    <t>h2023-14-016_三浦市立岬陽小学校</t>
  </si>
  <si>
    <t>h2023-14-017_平塚市立土屋小学校</t>
  </si>
  <si>
    <t>h2023-14-018_平塚市立港小学校</t>
  </si>
  <si>
    <t>h2023-14-019_平塚市立金目小学校</t>
  </si>
  <si>
    <t>h2023-14-020_平塚市立松原小学校</t>
  </si>
  <si>
    <t>h2023-14-022_平塚市立崇善小学校</t>
  </si>
  <si>
    <t>h2023-14-023_平塚市立大野小学校</t>
  </si>
  <si>
    <t>h2023-14-028_神奈川県立大井高等学校</t>
  </si>
  <si>
    <t>h2023-14-029_藤沢市立駒寄小学校</t>
  </si>
  <si>
    <t>h2023-14-030_逗子市立沼間中学校</t>
  </si>
  <si>
    <t>h2023-14-033_逗子市立久木小学校</t>
  </si>
  <si>
    <t>h2023-14-034_三浦市立旭小学校</t>
  </si>
  <si>
    <t>h2023-14-036_神奈川県立相模原弥栄高等学校</t>
  </si>
  <si>
    <t>h2023-15-001_長岡市立桂小学校</t>
  </si>
  <si>
    <t>h2023-15-003_南魚沼市立城内小学校</t>
  </si>
  <si>
    <t>h2023-15-004_南魚沼市立おおまき小学校</t>
  </si>
  <si>
    <t>h2023-15-005_南魚沼市立五十沢小学校</t>
  </si>
  <si>
    <t>h2023-15-006_新発田市立第一中学校</t>
  </si>
  <si>
    <t>h2023-15-007_燕市立大関小学校</t>
  </si>
  <si>
    <t>h2023-15-008_燕市立小中川小学校</t>
  </si>
  <si>
    <t>h2023-15-011_村上市立瀬波小学校</t>
  </si>
  <si>
    <t>h2023-15-013_三条市立長沢小学校</t>
  </si>
  <si>
    <t>h2023-15-017_新潟大学附属長岡小学校</t>
  </si>
  <si>
    <t>h2023-15-020_南魚沼市立大崎小学校</t>
  </si>
  <si>
    <t>h2023-15-021_燕市立吉田小学校</t>
  </si>
  <si>
    <t>h2023-15-031_三条市立第三中学校</t>
  </si>
  <si>
    <t>h2023-15-032_長岡市立信条小学校</t>
  </si>
  <si>
    <t>h2023-15-033_燕市立燕北中学校</t>
  </si>
  <si>
    <t>h2023-15-034_新発田市立七葉中学校</t>
  </si>
  <si>
    <t>h2023-15-035_新発田市立加治川中学校</t>
  </si>
  <si>
    <t>h2023-15-036_新発田市立本丸中学校</t>
  </si>
  <si>
    <t>h2023-15-037_村上市立岩船中学校</t>
  </si>
  <si>
    <t>h2023-15-038_村上市立神林中学校</t>
  </si>
  <si>
    <t>h2023-15-039_柏崎市立剣野小学校</t>
  </si>
  <si>
    <t>h2023-15-040_柏崎市立二田小学校</t>
  </si>
  <si>
    <t>h2023-15-041_妙高市立新井小学校</t>
  </si>
  <si>
    <t>h2023-15-042_上越市立高志小学校</t>
  </si>
  <si>
    <t>h2023-15-043_上越市立直江津小学校</t>
  </si>
  <si>
    <t>h2023-15-044_柏崎市立北鯖石小学校</t>
  </si>
  <si>
    <t>h2023-15-045_柏崎市立田尻小学校</t>
  </si>
  <si>
    <t>h2023-15-049_柏崎市立槇原小学校</t>
  </si>
  <si>
    <t>h2023-15-051_上越教育大学附属中学校</t>
  </si>
  <si>
    <t>h2023-15-053_柏崎市立鏡が沖中学校</t>
  </si>
  <si>
    <t>h2023-15-055_柏崎市立荒浜小学校</t>
  </si>
  <si>
    <t>h2023-15-058_佐渡市立両津中学校</t>
  </si>
  <si>
    <t>h2023-15-059_柏崎市立柏崎小学校</t>
  </si>
  <si>
    <t>h2023-16-001_滑川市立寺家小学校</t>
  </si>
  <si>
    <t>h2023-16-002_滑川市立東部小学校</t>
  </si>
  <si>
    <t>h2023-16-003_滑川市立西部小学校</t>
  </si>
  <si>
    <t>h2023-16-004_滑川市立東加積小学校</t>
  </si>
  <si>
    <t>h2023-16-005_滑川市立北加積小学校</t>
  </si>
  <si>
    <t>h2023-16-006_滑川市立南部小学校</t>
  </si>
  <si>
    <t>h2023-16-007_滑川市立田中小学校</t>
  </si>
  <si>
    <t>h2023-17-007_羽咋市立粟ノ保小学校</t>
  </si>
  <si>
    <t>h2023-17-010_小松市立稚松小学校</t>
  </si>
  <si>
    <t>h2023-17-011_小松市立南部中学校</t>
  </si>
  <si>
    <t>h2023-17-012_珠洲市立宝立小中学校</t>
  </si>
  <si>
    <t>h2023-17-016_石川県立飯田高等学校</t>
  </si>
  <si>
    <t>h2023-17-019_金沢市立南小立野小学校</t>
  </si>
  <si>
    <t>h2023-17-020_金沢市立富樫小学校</t>
  </si>
  <si>
    <t>h2023-17-021_加賀市立動橋小学校</t>
  </si>
  <si>
    <t>h2023-18-001_勝山市立成器南小学校</t>
  </si>
  <si>
    <t>h2023-18-002_敦賀市立角鹿小中学校</t>
  </si>
  <si>
    <t>h2023-18-004_小浜市立小浜中学校</t>
  </si>
  <si>
    <t>h2023-18-005_福井市立清水中学校</t>
  </si>
  <si>
    <t>h2023-18-007_福井市社中学校</t>
  </si>
  <si>
    <t>h2023-18-008_福井市成和中学校</t>
  </si>
  <si>
    <t>h2023-18-009_美浜町立美浜中学校</t>
  </si>
  <si>
    <t>h2023-18-010_鯖江市立東陽中学校</t>
  </si>
  <si>
    <t>h2023-18-011_越前市王子保小学校</t>
  </si>
  <si>
    <t>h2023-18-013_鯖江市惜陰小学校</t>
  </si>
  <si>
    <t>h2023-18-015_鯖江市河和田小学校</t>
  </si>
  <si>
    <t>h2023-18-016_鯖江市進徳小学校</t>
  </si>
  <si>
    <t>h2023-18-017_鯖江市神明小学校</t>
  </si>
  <si>
    <t>h2023-18-018_鯖江市豊小学校</t>
  </si>
  <si>
    <t>h2023-18-019_鯖江市立待小学校</t>
  </si>
  <si>
    <t>h2023-18-020_鯖江市鳥羽小学校</t>
  </si>
  <si>
    <t>h2023-18-027_福井市社北小学校</t>
  </si>
  <si>
    <t>h2023-18-031_福井市円山小学校</t>
  </si>
  <si>
    <t>h2023-19-001_甲府市立甲運小学校</t>
  </si>
  <si>
    <t>h2023-19-002_山梨県立上野原高等学校</t>
  </si>
  <si>
    <t>h2023-19-003_富士河口湖町立河口小学校</t>
  </si>
  <si>
    <t>h2023-19-004_山梨県立特別支援学校うぐいすの杜学園</t>
  </si>
  <si>
    <t>h2023-19-005_中央市立玉穂中学校</t>
  </si>
  <si>
    <t>h2023-19-007_山梨県立吉田高等学校</t>
  </si>
  <si>
    <t>h2023-20-006_長野県伊那養護学校</t>
  </si>
  <si>
    <t>h2023-20-008_飯田市立上郷小学校</t>
  </si>
  <si>
    <t>h2023-20-010_飯山市立城南中学校</t>
  </si>
  <si>
    <t>h2023-20-011_飯田市立座光寺小学校</t>
  </si>
  <si>
    <t>h2023-20-012_長野県稲荷山養護学校</t>
  </si>
  <si>
    <t>h2023-20-015_小諸市立野岸小学校</t>
  </si>
  <si>
    <t>h2023-20-016_千曲市立治田小学校</t>
  </si>
  <si>
    <t>h2023-20-017_飯田市立浜井場小学校</t>
  </si>
  <si>
    <t>h2023-20-018_上田市立丸子中央小学校</t>
  </si>
  <si>
    <t>h2023-20-019_長野市立下氷鉋小学校</t>
  </si>
  <si>
    <t>h2023-20-020_長野市立三輪小学校</t>
  </si>
  <si>
    <t>h2023-20-021_長野市立城東小学校</t>
  </si>
  <si>
    <t>h2023-20-022_長野市立青木島小学校</t>
  </si>
  <si>
    <t>h2023-21-003_養老郡養老町立上多度小学校</t>
  </si>
  <si>
    <t>h2023-21-004_神戸町立北小学校</t>
  </si>
  <si>
    <t>h2023-21-006_本巣市立席田小学校</t>
  </si>
  <si>
    <t>h2023-21-008_揖斐川町立清水小学校</t>
  </si>
  <si>
    <t>h2023-21-010_羽島市立桑原学園</t>
  </si>
  <si>
    <t>h2023-21-011_笠松町立下羽栗小学校</t>
  </si>
  <si>
    <t>h2023-21-012_海津市立城山小学校</t>
  </si>
  <si>
    <t>h2023-21-013_大垣市立南小学校</t>
  </si>
  <si>
    <t>h2023-22-001_掛川市立第二小学校</t>
  </si>
  <si>
    <t>h2023-22-002_掛川市立曽我小学校</t>
  </si>
  <si>
    <t>h2023-22-003_磐田市立磐田中部小学校</t>
  </si>
  <si>
    <t>h2023-22-004_富士市立広見小学校</t>
  </si>
  <si>
    <t>h2023-22-007_富士宮市立富士根南小学校</t>
  </si>
  <si>
    <t>h2023-22-008_静岡県立清水南高等学校</t>
  </si>
  <si>
    <t>h2023-22-012_三島市立沢地小学校</t>
  </si>
  <si>
    <t>h2023-22-013_熱海市立第二小学校</t>
  </si>
  <si>
    <t>h2023-22-014_函南町立函南中学校</t>
  </si>
  <si>
    <t>h2023-22-015_南伊豆町立南中小学校</t>
  </si>
  <si>
    <t>h2023-22-016_下田市立下田小学校</t>
  </si>
  <si>
    <t>h2023-22-017_南伊豆町立南伊豆中学校</t>
  </si>
  <si>
    <t>h2023-22-018_伊東市立池小学校</t>
  </si>
  <si>
    <t>h2023-22-019_長泉町立北小学校</t>
  </si>
  <si>
    <t>h2023-22-023_静岡県立伊豆の国特別支援学校</t>
  </si>
  <si>
    <t>h2023-22-025_静岡学園中学校</t>
  </si>
  <si>
    <t>h2023-22-026_富士市立高等学校</t>
  </si>
  <si>
    <t>h2023-23-001_尾張旭市立白鳳小学校</t>
  </si>
  <si>
    <t>h2023-23-002_愛知県田原市立福江小学校</t>
  </si>
  <si>
    <t>h2023-23-003_津島市立暁中学校</t>
  </si>
  <si>
    <t>h2023-23-005_津島市立神守中学校</t>
  </si>
  <si>
    <t>h2023-23-006_津島市立藤浪中学校</t>
  </si>
  <si>
    <t>h2023-23-009_岡崎市立葵中学校</t>
  </si>
  <si>
    <t>h2023-23-011_岡崎市立井田小学校</t>
  </si>
  <si>
    <t>h2023-23-015_清須市立古城小学校</t>
  </si>
  <si>
    <t>h2023-23-016_清須市立西枇杷島小学校</t>
  </si>
  <si>
    <t>h2023-23-017_北名古屋市立師勝北小学校</t>
  </si>
  <si>
    <t>h2023-23-021_新城市立新城中学校</t>
  </si>
  <si>
    <t>h2023-23-022_新城市立千郷中学校</t>
  </si>
  <si>
    <t>h2023-24-001_伊賀市立上野北小学校</t>
  </si>
  <si>
    <t>h2023-24-007_四日市市立常磐中学校</t>
  </si>
  <si>
    <t>h2023-24-008_四日市市立三滝中学校</t>
  </si>
  <si>
    <t>h2023-24-009_四日市市立羽津中学校</t>
  </si>
  <si>
    <t>h2023-24-010_四日市市立港中学校</t>
  </si>
  <si>
    <t>h2023-24-011_四日市市立常磐小学校</t>
  </si>
  <si>
    <t>h2023-24-012_松阪市立中部中学校</t>
  </si>
  <si>
    <t>h2023-25-002_大津市立皇子山中学校</t>
  </si>
  <si>
    <t>h2023-25-003_滋賀県立膳所高等学校</t>
  </si>
  <si>
    <t>h2023-25-005_草津市立山田小学校</t>
  </si>
  <si>
    <t>h2023-25-006_大津市立富士見小学校</t>
  </si>
  <si>
    <t>h2023-25-008_彦根市立旭森小学校</t>
  </si>
  <si>
    <t>h2023-25-011_高島市立今津北小学校</t>
  </si>
  <si>
    <t>h2023-25-012_高島市立青柳小学校</t>
  </si>
  <si>
    <t>h2023-25-014_滋賀県立聾話学校</t>
  </si>
  <si>
    <t>h2023-25-015_大津市立中央小学校</t>
  </si>
  <si>
    <t>h2023-25-017_近江八幡市立八幡東中学校</t>
  </si>
  <si>
    <t>h2023-26-001_宇治市立三室戸小学校</t>
  </si>
  <si>
    <t>h2023-26-004_南丹市立八木東小学校</t>
  </si>
  <si>
    <t>h2023-26-006_宇治市立小倉小学校</t>
  </si>
  <si>
    <t>h2023-26-007_宇治市立木幡小学校</t>
  </si>
  <si>
    <t>h2023-26-009_城陽市立寺田西小学校</t>
  </si>
  <si>
    <t>h2023-26-010_京都府立洛北高等学校附属中学校</t>
  </si>
  <si>
    <t>h2023-26-011_京都府立福知山高等学校</t>
  </si>
  <si>
    <t>h2023-26-013_八幡市立くすのき小学校</t>
  </si>
  <si>
    <t>h2023-26-015_城陽市立寺田小学校</t>
  </si>
  <si>
    <t>h2023-26-016_宇治市立神明小学校</t>
  </si>
  <si>
    <t>h2023-26-017_久御山町立佐山小学校</t>
  </si>
  <si>
    <t>h2023-26-019_宇治市立槇島小学校</t>
  </si>
  <si>
    <t>h2023-26-021_宇治市立槇島中学校</t>
  </si>
  <si>
    <t>h2023-26-023_京都府立福知山高等学校附属中学校</t>
  </si>
  <si>
    <t>h2023-26-024_宇治市立岡屋小学校</t>
  </si>
  <si>
    <t>h2023-26-025_京都教育大学附属桃山小学校</t>
  </si>
  <si>
    <t>h2023-26-026_向日市立第３向陽小学校</t>
  </si>
  <si>
    <t>h2023-27-002_大阪府立佐野高等学校</t>
  </si>
  <si>
    <t>h2023-27-003_茨木市立北陵中学校</t>
  </si>
  <si>
    <t>h2023-27-004_交野市立倉治小学校</t>
  </si>
  <si>
    <t>h2023-27-005_大阪府立香里丘高等学校</t>
  </si>
  <si>
    <t>h2023-27-006_東大阪市立小阪小学校</t>
  </si>
  <si>
    <t>h2023-27-007_八尾市立久宝寺中学校</t>
  </si>
  <si>
    <t>h2023-27-008_泉佐野市立中央小学校</t>
  </si>
  <si>
    <t>h2023-27-009_泉南郡岬町立多奈川小学校</t>
  </si>
  <si>
    <t>h2023-27-010_貝塚市立第五中学校</t>
  </si>
  <si>
    <t>h2023-27-011_岸和田市立中央小学校</t>
  </si>
  <si>
    <t>h2023-27-012_大阪府立箕面高等学校</t>
  </si>
  <si>
    <t>h2023-27-015_大阪府立東百舌鳥高等学校</t>
  </si>
  <si>
    <t>h2023-27-016_大阪府立旭高等学校</t>
  </si>
  <si>
    <t>h2023-27-017_豊中市立庄内さくら学園中学校</t>
  </si>
  <si>
    <t>h2023-27-019_大東市立泉小学校</t>
  </si>
  <si>
    <t>h2023-27-020_吹田市立藤白台小学校</t>
  </si>
  <si>
    <t>h2023-27-021_摂津市立三宅柳田小学校</t>
  </si>
  <si>
    <t>h2023-27-022_河内長野市立西中学校</t>
  </si>
  <si>
    <t>h2023-27-025_茨木市立三島小学校</t>
  </si>
  <si>
    <t>h2023-27-026_和泉市立郷荘中学校</t>
  </si>
  <si>
    <t>h2023-27-027_交野市立藤が尾小学校</t>
  </si>
  <si>
    <t>h2023-27-033_八尾市立桂中学校</t>
  </si>
  <si>
    <t>h2023-27-038_東大阪市立上小阪中学校</t>
  </si>
  <si>
    <t>h2023-27-040_八尾市立南高安小学校</t>
  </si>
  <si>
    <t>h2023-27-041_大阪府立長尾高等学校</t>
  </si>
  <si>
    <t>h2023-27-042_能勢町立能勢ささゆり学園</t>
  </si>
  <si>
    <t>h2023-27-043_高槻中学校</t>
  </si>
  <si>
    <t>h2023-27-044_河内長野市立東中学校</t>
  </si>
  <si>
    <t>h2023-27-045_寝屋川市立第五小学校</t>
  </si>
  <si>
    <t>h2023-27-047_守口市立さつき学園（後期課程）</t>
  </si>
  <si>
    <t>h2023-27-050_寝屋川市立東小学校</t>
  </si>
  <si>
    <t>h2023-27-051_高石市立高石小学校</t>
  </si>
  <si>
    <t>h2023-27-052_大阪府泉南市立西信達中学校</t>
  </si>
  <si>
    <t>h2023-27-061_吹田市立豊津第一小学校</t>
  </si>
  <si>
    <t>h2023-27-065_東大阪市立成和小学校</t>
  </si>
  <si>
    <t>h2023-27-066_守口市立錦中学校</t>
  </si>
  <si>
    <t>h2023-27-068_八尾市立八尾小学校</t>
  </si>
  <si>
    <t>h2023-27-070_東大阪市立高井田東小学校</t>
  </si>
  <si>
    <t>h2023-27-078_富田林市立川西小学校</t>
  </si>
  <si>
    <t>h2023-27-081_枚方市立招提中学校</t>
  </si>
  <si>
    <t>h2023-27-082_岸和田市立山直北小学校</t>
  </si>
  <si>
    <t>h2023-28-001_蒼開高等学校</t>
  </si>
  <si>
    <t>h2023-28-002_洲本市立洲本第一小学校</t>
  </si>
  <si>
    <t>h2023-28-003_たつの市立誉田小学校</t>
  </si>
  <si>
    <t>h2023-28-005_揖保郡太子町立斑鳩小学校</t>
  </si>
  <si>
    <t>h2023-28-006_兵庫県立伊川谷北高等学校</t>
  </si>
  <si>
    <t>h2023-28-007_神戸山手女子中学校</t>
  </si>
  <si>
    <t>h2023-28-009_淡路市立志筑小学校</t>
  </si>
  <si>
    <t>h2023-28-014_南あわじ市立三原中学校</t>
  </si>
  <si>
    <t>h2023-28-016_洲本市立鮎原小学校</t>
  </si>
  <si>
    <t>h2023-28-017_姫路市立広畑小学校</t>
  </si>
  <si>
    <t>h2023-28-020_明石市立谷八木小学校</t>
  </si>
  <si>
    <t>h2023-28-021_伊丹市立鴻池小学校</t>
  </si>
  <si>
    <t>h2023-28-022_淡路市立塩田小学校</t>
  </si>
  <si>
    <t>h2023-28-025_兵庫県立姫路飾西高等学校</t>
  </si>
  <si>
    <t>h2023-28-026_西宮市立津門小学校</t>
  </si>
  <si>
    <t>h2023-28-027_三田市立富士中学校</t>
  </si>
  <si>
    <t>h2023-28-028_兵庫県立宝塚北高等学校</t>
  </si>
  <si>
    <t>h2023-28-032_宝塚市立宝塚小学校</t>
  </si>
  <si>
    <t>h2023-28-033_加西市立西在田小学校</t>
  </si>
  <si>
    <t>h2023-28-036_新温泉町立浜坂中学校</t>
  </si>
  <si>
    <t>h2023-28-037_南あわじ市立南淡中学校</t>
  </si>
  <si>
    <t>h2023-28-041_南あわじ市立市小学校</t>
  </si>
  <si>
    <t>h2023-28-045_兵庫県立宝塚北高等学校</t>
  </si>
  <si>
    <t>h2023-28-047_南あわじ市立神代小学校</t>
  </si>
  <si>
    <t>h2023-28-052_洲本市立大野小学校</t>
  </si>
  <si>
    <t>h2023-29-001_奈良市立富雄南中学校</t>
  </si>
  <si>
    <t>h2023-29-002_奈良女子大学附属小学校</t>
  </si>
  <si>
    <t>h2023-29-006_奈良市立大安寺小学校</t>
  </si>
  <si>
    <t>h2023-29-007_三郷町立三郷北小学校</t>
  </si>
  <si>
    <t>h2023-29-008_奈良県立国際高等学校</t>
  </si>
  <si>
    <t>h2023-29-011_天理市立山の辺小学校</t>
  </si>
  <si>
    <t>h2023-29-015_五條市立五條小学校</t>
  </si>
  <si>
    <t>h2023-29-017_王寺町立王寺北義務教育学校</t>
  </si>
  <si>
    <t>h2023-29-018_王寺町立王寺南義務教育学校</t>
  </si>
  <si>
    <t>h2023-29-019_奈良市立富雄南中学校</t>
  </si>
  <si>
    <t>h2023-30-001_開智中学校</t>
  </si>
  <si>
    <t>h2023-30-002_和歌山市立楠見小学校</t>
  </si>
  <si>
    <t>h2023-30-003_和歌山市立楠見西小学校</t>
  </si>
  <si>
    <t>h2023-30-004_和歌山市立雑賀崎小学校</t>
  </si>
  <si>
    <t>h2023-30-007_和歌山市立西和佐小学校</t>
  </si>
  <si>
    <t>h2023-30-008_和歌山市立八幡台小学校</t>
  </si>
  <si>
    <t>h2023-30-009_和歌山市立川永小学校</t>
  </si>
  <si>
    <t>h2023-30-010_和歌山市立有功東小学校</t>
  </si>
  <si>
    <t>h2023-30-013_和歌山市立伏虎義務教育学校</t>
  </si>
  <si>
    <t>h2023-30-014_和歌山市立宮小学校</t>
  </si>
  <si>
    <t>h2023-30-016_和歌山市立有功中学校</t>
  </si>
  <si>
    <t>h2023-30-018_新宮市立緑丘中学校</t>
  </si>
  <si>
    <t>h2023-30-020_上富田町立生馬小学校</t>
  </si>
  <si>
    <t>h2023-30-021_上富田町立上富田中学校</t>
  </si>
  <si>
    <t>h2023-30-022_上富田町立岡小学校</t>
  </si>
  <si>
    <t>h2023-30-023_上富田町立朝来小学校</t>
  </si>
  <si>
    <t>h2023-30-024_上富田町立岩田小学校</t>
  </si>
  <si>
    <t>h2023-30-025_上富田町立市ノ瀬小学校</t>
  </si>
  <si>
    <t>h2023-30-026_和歌山市立城東中学校</t>
  </si>
  <si>
    <t>h2023-31-002_鳥取県立倉吉総合産業高等学校</t>
  </si>
  <si>
    <t>h2023-32-003_島根県立益田高等学校</t>
  </si>
  <si>
    <t>h2023-32-008_隠岐の島町立西郷小学校</t>
  </si>
  <si>
    <t>h2023-33-002_総社市立神在小学校</t>
  </si>
  <si>
    <t>h2023-33-003_総社市立総社中央小学校</t>
  </si>
  <si>
    <t>h2023-33-004_玉野市立築港小学校</t>
  </si>
  <si>
    <t>h2023-33-005_総社市立阿曾小学校</t>
  </si>
  <si>
    <t>h2023-33-006_総社市立新本小学校</t>
  </si>
  <si>
    <t>h2023-33-007_備前市立西鶴山小学校</t>
  </si>
  <si>
    <t>h2023-33-008_備前市立香登小学校</t>
  </si>
  <si>
    <t>h2023-33-009_備前市立伊部小学校</t>
  </si>
  <si>
    <t>h2023-33-010_備前市立備前中学校</t>
  </si>
  <si>
    <t>h2023-33-011_備前市立片上小学校</t>
  </si>
  <si>
    <t>h2023-33-012_備前市立東鶴山小学校</t>
  </si>
  <si>
    <t>h2023-33-013_吉備中央町立豊野小学校</t>
  </si>
  <si>
    <t>h2023-33-014_吉備中央町立上竹荘小学校</t>
  </si>
  <si>
    <t>h2023-33-015_総社市立総社東小学校</t>
  </si>
  <si>
    <t>h2023-33-016_総社市立清音小学校</t>
  </si>
  <si>
    <t>h2023-33-020_玉野市立玉中学校</t>
  </si>
  <si>
    <t>h2023-33-022_総社市立総社北小学校</t>
  </si>
  <si>
    <t>h2023-33-024_岡山県立東備支援学校</t>
  </si>
  <si>
    <t>h2023-33-025_玉野市立荘内中学校</t>
  </si>
  <si>
    <t>h2023-33-026_総社市立常盤小学校</t>
  </si>
  <si>
    <t>h2023-33-027_和気町立佐伯中学校</t>
  </si>
  <si>
    <t>h2023-33-028_和気町立佐伯小学校</t>
  </si>
  <si>
    <t>h2023-33-029_和気町立本荘小学校</t>
  </si>
  <si>
    <t>h2023-33-030_和気町立和気小学校</t>
  </si>
  <si>
    <t>h2023-33-031_和気町立和気中学校</t>
  </si>
  <si>
    <t>h2023-33-032_勝央町立勝央北小学校</t>
  </si>
  <si>
    <t>h2023-33-034_赤磐市立石相小学校</t>
  </si>
  <si>
    <t>h2023-33-036_吉備中央町立吉備高原小学校</t>
  </si>
  <si>
    <t>h2023-33-038_総社市立昭和小学校</t>
  </si>
  <si>
    <t>h2023-33-039_総社市立総社西小学校</t>
  </si>
  <si>
    <t>h2023-33-040_玉野市立八浜小学校</t>
  </si>
  <si>
    <t>h2023-33-042_矢掛町立矢掛小学校</t>
  </si>
  <si>
    <t>h2023-33-046_矢掛町立川面小学校</t>
  </si>
  <si>
    <t>h2023-33-050_総社市立秦小学校</t>
  </si>
  <si>
    <t>h2023-33-051_倉敷市立薗小学校</t>
  </si>
  <si>
    <t>h2023-33-054_玉野市立第二日比小学校</t>
  </si>
  <si>
    <t>h2023-33-055_玉野市立八浜中学校</t>
  </si>
  <si>
    <t>h2023-33-060_玉野市立大崎小学校</t>
  </si>
  <si>
    <t>h2023-33-064_井原市立木之子小学校</t>
  </si>
  <si>
    <t>h2023-33-070_玉野市立胸上小学校</t>
  </si>
  <si>
    <t>h2023-33-072_岡山県立倉敷商業高等学校</t>
  </si>
  <si>
    <t>h2023-33-073_岡山県立津山商業高等学校</t>
  </si>
  <si>
    <t>h2023-33-074_玉野市立日比小学校</t>
  </si>
  <si>
    <t>h2023-34-001_福山市立中条小学校</t>
  </si>
  <si>
    <t>h2023-34-002_尾道市立久保小学校</t>
  </si>
  <si>
    <t>h2023-34-004_三原市立幸崎中学校</t>
  </si>
  <si>
    <t>h2023-34-005_広島県立呉南特別支援学校</t>
  </si>
  <si>
    <t>h2023-34-006_東広島市立寺西小学校</t>
  </si>
  <si>
    <t>h2023-34-007_熊野町立熊野第一小学校</t>
  </si>
  <si>
    <t>h2023-34-009_熊野町立熊野中学校</t>
  </si>
  <si>
    <t>h2023-34-010_福山市立金江小学校</t>
  </si>
  <si>
    <t>h2023-34-012_東広島市立福富中学校</t>
  </si>
  <si>
    <t>h2023-34-013_広島桜が丘高等学校</t>
  </si>
  <si>
    <t>h2023-35-003_宇部市立黒石小学校</t>
  </si>
  <si>
    <t>h2023-35-005_宇部市立黒石中学校</t>
  </si>
  <si>
    <t>h2023-35-009_防府市立華城小学校</t>
  </si>
  <si>
    <t>h2023-35-011_山陽小野田市立高千帆中学校</t>
  </si>
  <si>
    <t>h2023-35-014_萩市立椿西小学校</t>
  </si>
  <si>
    <t>h2023-35-015_山陽小野田市立小野田中学校</t>
  </si>
  <si>
    <t>h2023-35-020_美祢市立伊佐小学校</t>
  </si>
  <si>
    <t>h2023-35-022_周南市立岐陽中学校</t>
  </si>
  <si>
    <t>h2023-35-024_下関市立彦島中学校</t>
  </si>
  <si>
    <t>h2023-35-025_周南市立勝間小学校</t>
  </si>
  <si>
    <t>h2023-35-026_長門市立日置中学校</t>
  </si>
  <si>
    <t>h2023-35-028_下関市立蓋井小学校</t>
  </si>
  <si>
    <t>h2023-35-032_周南市立熊毛中学校</t>
  </si>
  <si>
    <t>h2023-35-036_山口県立萩総合支援学校</t>
  </si>
  <si>
    <t>h2023-35-037_山口市立大内南小学校</t>
  </si>
  <si>
    <t>h2023-35-038_山口県立豊浦総合支援学校</t>
  </si>
  <si>
    <t>h2023-35-040_周防大島町立三蒲小学校</t>
  </si>
  <si>
    <t>h2023-35-041_周防大島町立大島中学校</t>
  </si>
  <si>
    <t>h2023-35-042_山陽小野田市立埴生中学校</t>
  </si>
  <si>
    <t>h2023-35-045_山陽小野田市立赤崎小学校</t>
  </si>
  <si>
    <t>h2023-35-046_山陽小野田市立埴生小学校</t>
  </si>
  <si>
    <t>h2023-35-047_山口県立下関南総合支援学校</t>
  </si>
  <si>
    <t>h2023-35-048_岩国市立装港小学校</t>
  </si>
  <si>
    <t>h2023-35-049_平生町立平生小学校</t>
  </si>
  <si>
    <t>h2023-35-051_下松市立東陽小学校</t>
  </si>
  <si>
    <t>h2023-36-002_徳島市八万小学校</t>
  </si>
  <si>
    <t>h2023-36-003_徳島県立池田高等学校辻校</t>
  </si>
  <si>
    <t>h2023-36-004_鳴門市撫養小学校</t>
  </si>
  <si>
    <t>h2023-36-005_鳴門市第一小学校</t>
  </si>
  <si>
    <t>h2023-36-006_鳴門市林崎小学校</t>
  </si>
  <si>
    <t>h2023-36-007_鳴門市瀬戸中学校</t>
  </si>
  <si>
    <t>h2023-36-011_吉野川市立鴨島東中学校</t>
  </si>
  <si>
    <t>h2023-36-012_阿南市立横見小学校</t>
  </si>
  <si>
    <t>h2023-37-003_高松第一高等学校</t>
  </si>
  <si>
    <t>h2023-37-005_高松市立鬼無小学校</t>
  </si>
  <si>
    <t>h2023-37-007_東かがわ市立大内小学校</t>
  </si>
  <si>
    <t>h2023-37-009_東かがわ市立大川中学校</t>
  </si>
  <si>
    <t>h2023-37-010_香川誠陵高等学校</t>
  </si>
  <si>
    <t>h2023-37-011_香川誠陵中学校</t>
  </si>
  <si>
    <t>h2023-37-012_香川県立高松桜井高等学校</t>
  </si>
  <si>
    <t>h2023-38-001_済美平成中等教育学校</t>
  </si>
  <si>
    <t>h2023-38-002_松山市立河野小学校</t>
  </si>
  <si>
    <t>h2023-38-003_松山市立素鵞小学校</t>
  </si>
  <si>
    <t>h2023-38-005_松山市立伊台小学校</t>
  </si>
  <si>
    <t>h2023-38-006_西条市立周布小学校</t>
  </si>
  <si>
    <t>h2023-38-007_宇和島市立城北中学校</t>
  </si>
  <si>
    <t>h2023-38-009_砥部町立砥部中学校</t>
  </si>
  <si>
    <t>h2023-38-011_松山市立石井東小学校</t>
  </si>
  <si>
    <t>h2023-38-012_西予市立中川小学校</t>
  </si>
  <si>
    <t>h2023-38-013_松山市立素鵞小学校</t>
  </si>
  <si>
    <t>h2023-39-002_高知市立横浜小学校</t>
  </si>
  <si>
    <t>h2023-39-003_高知市立一宮小学校</t>
  </si>
  <si>
    <t>h2023-39-009_高知市立江陽小学校</t>
  </si>
  <si>
    <t>h2023-39-010_芸西村立芸西小学校</t>
  </si>
  <si>
    <t>h2023-39-012_高知市立城東中学校</t>
  </si>
  <si>
    <t>h2023-39-017_安芸市立安芸第一小学校</t>
  </si>
  <si>
    <t>h2023-39-018_安芸市立清水ケ丘中学校</t>
  </si>
  <si>
    <t>h2023-40-005_那珂川市立那珂川中学校</t>
  </si>
  <si>
    <t>h2023-40-007_那珂川市立安徳南小学校</t>
  </si>
  <si>
    <t>h2023-40-011_筑前町立夜須中学校</t>
  </si>
  <si>
    <t>h2023-40-012_田川市立大浦小学校</t>
  </si>
  <si>
    <t>h2023-40-014_粕屋町立粕屋西小学校</t>
  </si>
  <si>
    <t>h2023-40-017_うきは市立江南小学校</t>
  </si>
  <si>
    <t>h2023-40-018_福岡雙葉小学校</t>
  </si>
  <si>
    <t>h2023-41-003_多久市立東原庠舎中央校</t>
  </si>
  <si>
    <t>h2023-42-001_長崎大学教育学部附属小学校</t>
  </si>
  <si>
    <t>h2023-42-002_長崎市立伊良林小学校</t>
  </si>
  <si>
    <t>h2023-42-004_長崎市立山里中学校</t>
  </si>
  <si>
    <t>h2023-42-005_佐世保市立潮見小学校</t>
  </si>
  <si>
    <t>h2023-42-006_佐世保市立祇園小学校</t>
  </si>
  <si>
    <t>h2023-42-007_佐世保市立山澄中学校</t>
  </si>
  <si>
    <t>h2023-42-008_長崎県立佐世保特別支援学校</t>
  </si>
  <si>
    <t>h2023-42-009_聖和女子学院中学校</t>
  </si>
  <si>
    <t>h2023-42-010_聖和女子学院高等学校</t>
  </si>
  <si>
    <t>h2023-42-011_西海学園高等学校</t>
  </si>
  <si>
    <t>h2023-42-012_長崎市立西城山小学校</t>
  </si>
  <si>
    <t>h2023-42-013_長崎市立晴海台小学校</t>
  </si>
  <si>
    <t>h2023-42-014_長崎市立南陽小学校</t>
  </si>
  <si>
    <t>h2023-42-015_五島市立奥浦中学校</t>
  </si>
  <si>
    <t>h2023-42-016_五島市立奥浦小学校</t>
  </si>
  <si>
    <t>h2023-42-017_五島市立三井楽小学校</t>
  </si>
  <si>
    <t>h2023-42-018_新上五島町立魚目小学校</t>
  </si>
  <si>
    <t>h2023-42-019_長崎市立城山小学校</t>
  </si>
  <si>
    <t>h2023-42-020_島原市立第一小学校</t>
  </si>
  <si>
    <t>h2023-43-003_小国町立小国小学校</t>
  </si>
  <si>
    <t>h2023-43-004_大津町立護川小学校</t>
  </si>
  <si>
    <t>h2023-43-005_合志市立合志楓の森中学校</t>
  </si>
  <si>
    <t>h2023-43-006_合志市立合志中学校</t>
  </si>
  <si>
    <t>h2023-43-007_合志市立西合志中学校</t>
  </si>
  <si>
    <t>h2023-43-008_熊本マリスト学園中学校</t>
  </si>
  <si>
    <t>h2023-43-009_氷川町立竜北西部小学校</t>
  </si>
  <si>
    <t>h2023-43-010_氷川町立竜北東小学校</t>
  </si>
  <si>
    <t>h2023-43-011_氷川町及び八代市中学校組合立氷川中学校</t>
  </si>
  <si>
    <t>h2023-43-012_氷川町立宮原小学校</t>
  </si>
  <si>
    <t>h2023-43-013_氷川町立竜北中学校</t>
  </si>
  <si>
    <t>h2023-43-014_菊陽町立武蔵ヶ丘小学校</t>
  </si>
  <si>
    <t>h2023-43-015_大津町立大津南小学校</t>
  </si>
  <si>
    <t>h2023-43-016_合志市立合志南小学校</t>
  </si>
  <si>
    <t>h2023-43-018_合志市立西合志中央小学校</t>
  </si>
  <si>
    <t>h2023-44-001_学校法人平松学園向陽中学校</t>
  </si>
  <si>
    <t>h2023-44-005_豊後大野市立千歳小学校</t>
  </si>
  <si>
    <t>h2023-44-007_大分市立小佐井小学校</t>
  </si>
  <si>
    <t>h2023-44-008_別府市立鶴見台中学校</t>
  </si>
  <si>
    <t>h2023-44-009_大分市立城東中学校</t>
  </si>
  <si>
    <t>h2023-44-010_別府市立亀川小学校</t>
  </si>
  <si>
    <t>h2023-44-011_大分市立碩田学園</t>
  </si>
  <si>
    <t>h2023-45-009_椎葉村立椎葉中学校</t>
  </si>
  <si>
    <t>h2023-45-014_宮崎県立宮崎大宮高等学校</t>
  </si>
  <si>
    <t>h2023-45-015_都城市立有水小学校</t>
  </si>
  <si>
    <t>h2023-45-016_新富町立富田中学校</t>
  </si>
  <si>
    <t>h2023-45-021_宮崎県立五ヶ瀬中等教育学校（前期課程）</t>
  </si>
  <si>
    <t>h2023-45-022_宮崎県立五ヶ瀬中等教育学校（後期課程）</t>
  </si>
  <si>
    <t>h2023-45-025_宮崎市立広瀬西小学校</t>
  </si>
  <si>
    <t>h2023-45-026_宮崎市立国富小学校</t>
  </si>
  <si>
    <t>h2023-45-027_宮崎市立那珂小学校</t>
  </si>
  <si>
    <t>h2023-45-028_宮崎市立国富小学校</t>
  </si>
  <si>
    <t>h2023-45-031_宮崎市立恒久小学校</t>
  </si>
  <si>
    <t>h2023-45-033_宮崎県立日南くろしお支援学校</t>
  </si>
  <si>
    <t>h2023-45-034_宮崎市立赤江小学校</t>
  </si>
  <si>
    <t>h2023-46-001_曾於市立大隅中学校</t>
  </si>
  <si>
    <t>h2023-46-002_鹿児島市立天保山中学校</t>
  </si>
  <si>
    <t>h2023-46-003_志布志市立尾野見小学校</t>
  </si>
  <si>
    <t>h2023-46-004_姶良市立帖佐小学校</t>
  </si>
  <si>
    <t>h2023-46-012_志布志市立有明中学校</t>
  </si>
  <si>
    <t>h2023-46-013_大崎町立中沖小学校</t>
  </si>
  <si>
    <t>h2023-46-014_肝付町立内之浦小学校</t>
  </si>
  <si>
    <t>h2023-47-009_石垣市立新川小学校</t>
  </si>
  <si>
    <t>h2023-47-010_石垣市立八島小学校</t>
  </si>
  <si>
    <t>h2023-47-011_糸満市立糸満南小学校</t>
  </si>
  <si>
    <t>h2023-47-013_うるま市立川崎小学校</t>
  </si>
  <si>
    <t>h2023-47-014_金武町立金武小学校</t>
  </si>
  <si>
    <t>h2023-47-015_那覇市立天久小学校</t>
  </si>
  <si>
    <t>h2023-47-016_那覇市立高良小学校</t>
  </si>
  <si>
    <t>h2023-47-021_沖縄市立美里小学校</t>
  </si>
  <si>
    <t>h2023-47-022_沖縄市立宮里小学校</t>
  </si>
  <si>
    <t>h2023-47-023_うるま市立あげな小学校</t>
  </si>
  <si>
    <t>h2023-47-024_北谷町立北玉小学校</t>
  </si>
  <si>
    <t>h2023-47-026_浦添市立港川小学校</t>
  </si>
  <si>
    <t>h2023-47-027_浦添市立浦添小学校</t>
  </si>
  <si>
    <t>h2023-47-028_金武町立金武中学校</t>
  </si>
  <si>
    <t>h2023-47-032_名護市立名護小学校</t>
  </si>
  <si>
    <t>h2023-47-033_那覇市立城岳小学校</t>
  </si>
  <si>
    <t>h2023-47-035_南城市立大里中学校</t>
  </si>
  <si>
    <t>h2023-47-037_竹富町立上原小学校</t>
  </si>
  <si>
    <t>h2023-47-039_宜野湾市立真志喜中学校</t>
  </si>
  <si>
    <t>h2023-47-040_うるま市立高江洲小学校</t>
  </si>
  <si>
    <t>h2023-47-042_沖縄市立美里中学校</t>
  </si>
  <si>
    <t>h2023-47-046_沖縄市立宮里中学校</t>
  </si>
  <si>
    <t>h2023-47-049_うるま市立宮森小学校</t>
  </si>
  <si>
    <t>h2023-47-051_那覇市立曙小学校</t>
  </si>
  <si>
    <t>h2023-47-052_糸満市立高嶺小学校</t>
  </si>
  <si>
    <t>h2023-47-053_浦添市立浦城小学校</t>
  </si>
  <si>
    <t>h2023-47-054_那覇市立さつき小学校</t>
  </si>
  <si>
    <t>h2023-47-055_浦添市立牧港小学校</t>
  </si>
  <si>
    <t>h2023-47-056_那覇市立安謝小学校</t>
  </si>
  <si>
    <t>h2023-47-057_浦添市立沢岻小学校</t>
  </si>
  <si>
    <t>h2023-47-058_浦添市立当山小学校</t>
  </si>
  <si>
    <t>h2023-47-059_石垣市立平真小学校</t>
  </si>
  <si>
    <t>h2023-47-062_八重瀬町立具志頭小学校</t>
  </si>
  <si>
    <t>h2023-47-063_浦添市立前田小学校</t>
  </si>
  <si>
    <t>h2023-47-064_浦添市立宮城小学校</t>
  </si>
  <si>
    <t>h2023-47-065_沖縄県立島尻特別支援学校</t>
  </si>
  <si>
    <t>h2023-47-066_名護市立名護中学校</t>
  </si>
  <si>
    <t>h2023-47-067_名護市立屋部小学校</t>
  </si>
  <si>
    <t>h2023-47-068_沖縄市立山内小学校</t>
  </si>
  <si>
    <t>h2023-47-069_西原町立西原東小学校</t>
  </si>
  <si>
    <t>h2023-47-070_沖縄市立美東小学校</t>
  </si>
  <si>
    <t>h2023-47-071_沖縄市立コザ中学校</t>
  </si>
  <si>
    <t>h2023-47-072_嘉手納町立嘉手納小学校</t>
  </si>
  <si>
    <t>h2023-47-073_うるま市立勝連小学校</t>
  </si>
  <si>
    <t>h2023-47-074_沖縄市立比屋根小学校</t>
  </si>
  <si>
    <t>h2023-48-001_札幌市立藤野小学校</t>
  </si>
  <si>
    <t>h2023-48-003_札幌市立西岡南小学校</t>
  </si>
  <si>
    <t>h2023-48-004_札幌市立百合が原小学校</t>
  </si>
  <si>
    <t>h2023-48-005_札幌市立清田中学校</t>
  </si>
  <si>
    <t>h2023-48-006_札幌市立二条小学校</t>
  </si>
  <si>
    <t>h2023-48-007_札幌市立共栄小学校</t>
  </si>
  <si>
    <t>h2023-48-008_札幌市立あやめ野小学校</t>
  </si>
  <si>
    <t>h2023-48-009_札幌市立駒岡小学校</t>
  </si>
  <si>
    <t>h2023-49-001_仙台市立岡田小学校</t>
  </si>
  <si>
    <t>h2023-50-001_さいたま市立東宮下小学校</t>
  </si>
  <si>
    <t>h2023-50-002_さいたま市立指扇小学校</t>
  </si>
  <si>
    <t>h2023-50-003_さいたま市立野田小学校</t>
  </si>
  <si>
    <t>h2023-50-004_さいたま市立上落合小学校</t>
  </si>
  <si>
    <t>h2023-50-005_さいたま市立新開小学校</t>
  </si>
  <si>
    <t>h2023-51-002_千葉市立高洲小学校</t>
  </si>
  <si>
    <t>h2023-52-002_横浜市立三ツ沢小学校</t>
  </si>
  <si>
    <t>h2023-52-003_横浜市立菊名小学校</t>
  </si>
  <si>
    <t>h2023-52-004_横浜市立権太坂小学校</t>
  </si>
  <si>
    <t>h2023-52-005_横浜市立もえぎ野中学校</t>
  </si>
  <si>
    <t>h2023-52-006_横浜市立桂小学校</t>
  </si>
  <si>
    <t>h2023-52-008_横浜市立日野小学校</t>
  </si>
  <si>
    <t>h2023-52-009_横浜市立永田小学校</t>
  </si>
  <si>
    <t>h2023-52-010_横浜市立井土ケ谷小学校</t>
  </si>
  <si>
    <t>h2023-52-011_横浜市立根岸小学校</t>
  </si>
  <si>
    <t>h2023-52-013_横浜市立上郷小学校</t>
  </si>
  <si>
    <t>h2023-52-016_横浜市立南瀬谷小学校</t>
  </si>
  <si>
    <t>h2023-52-017_横浜市立都田小学校</t>
  </si>
  <si>
    <t>h2023-52-018_横浜市立藤の木小学校</t>
  </si>
  <si>
    <t>h2023-52-020_横浜市立日下小学校</t>
  </si>
  <si>
    <t>h2023-52-026_横浜市立川和東小学校</t>
  </si>
  <si>
    <t>h2023-52-027_横浜市立浜小学校</t>
  </si>
  <si>
    <t>h2023-52-028_横浜市立鳥が丘小学校</t>
  </si>
  <si>
    <t>h2023-52-029_横浜市立西寺尾第二小学校</t>
  </si>
  <si>
    <t>h2023-52-030_横浜市立港北小学校</t>
  </si>
  <si>
    <t>h2023-52-033_横浜市立倉田小学校</t>
  </si>
  <si>
    <t>h2023-52-035_横浜市立青葉台中学校</t>
  </si>
  <si>
    <t>h2023-52-036_横浜市立みなとみらい本町小学校</t>
  </si>
  <si>
    <t>h2023-52-038_横浜市立篠原中学校</t>
  </si>
  <si>
    <t>h2023-52-039_横浜市立市ヶ尾中学校</t>
  </si>
  <si>
    <t>h2023-52-040_横浜市立桜岡小学校</t>
  </si>
  <si>
    <t>h2023-52-042_横浜市立中丸小学校</t>
  </si>
  <si>
    <t>h2023-52-043_横浜市立新吉田小学校</t>
  </si>
  <si>
    <t>h2023-52-044_横浜市立新石川小学校</t>
  </si>
  <si>
    <t>h2023-52-045_横浜市立荏田東第一小学校</t>
  </si>
  <si>
    <t>h2023-52-046_横浜市立本郷小学校</t>
  </si>
  <si>
    <t>h2023-52-047_横浜市立恩田小学校</t>
  </si>
  <si>
    <t>h2023-52-048_横浜市立港南台第一小学校</t>
  </si>
  <si>
    <t>h2023-53-001_川崎市立犬蔵小学校</t>
  </si>
  <si>
    <t>h2023-53-002_川崎市立田島小学校</t>
  </si>
  <si>
    <t>h2023-53-003_川崎市立中央支援学校(高等部分教室)</t>
  </si>
  <si>
    <t>h2023-53-004_川崎市立東菅小学校</t>
  </si>
  <si>
    <t>h2023-53-005_川崎市立小杉小学校</t>
  </si>
  <si>
    <t>h2023-53-006_川崎市立東住吉小学校</t>
  </si>
  <si>
    <t>h2023-53-008_川崎市立柿生小学校</t>
  </si>
  <si>
    <t>h2023-53-009_川崎市立虹ヶ丘小学校</t>
  </si>
  <si>
    <t>h2023-53-010_川崎市立西御幸小学校</t>
  </si>
  <si>
    <t>h2023-55-001_新潟市立岡方第二小学校</t>
  </si>
  <si>
    <t>h2023-55-002_新潟市立根岸小学校</t>
  </si>
  <si>
    <t>h2023-55-004_新潟市立下山小学校</t>
  </si>
  <si>
    <t>h2023-55-005_新潟市立濁川小学校</t>
  </si>
  <si>
    <t>h2023-56-003_静岡市立千代田東小学校</t>
  </si>
  <si>
    <t>h2023-57-001_浜松市立丸塚中学校</t>
  </si>
  <si>
    <t>h2023-58-002_名古屋市立植田東小学校</t>
  </si>
  <si>
    <t>h2023-59-001_京都市立松尾小学校</t>
  </si>
  <si>
    <t>h2023-59-003_京都市立音羽川小学校</t>
  </si>
  <si>
    <t>h2023-59-004_京都市立下京中学校</t>
  </si>
  <si>
    <t>h2023-59-005_京都市立宕陰小中学校</t>
  </si>
  <si>
    <t>h2023-59-006_京都市立京都京北小中学校</t>
  </si>
  <si>
    <t>h2023-59-007_京都市立葵小学校</t>
  </si>
  <si>
    <t>h2023-59-012_京都市立嵐山小学校</t>
  </si>
  <si>
    <t>h2023-59-013_京都市立桂川小学校</t>
  </si>
  <si>
    <t>h2023-59-015_京都市立柊野小学校</t>
  </si>
  <si>
    <t>h2023-59-016_京都市立太秦中学校</t>
  </si>
  <si>
    <t>h2023-59-020_京都市立西大路小学校</t>
  </si>
  <si>
    <t>h2023-59-021_京都市立竹田小学校</t>
  </si>
  <si>
    <t>h2023-59-022_京都市立北醍醐小学校</t>
  </si>
  <si>
    <t>h2023-59-023_京都市立西野小学校</t>
  </si>
  <si>
    <t>h2023-59-024_京都市立陵ヶ岡小学校</t>
  </si>
  <si>
    <t>h2023-59-026_京都市立向島東中学校</t>
  </si>
  <si>
    <t>h2023-59-027_京都市立下京中学校</t>
  </si>
  <si>
    <t>h2023-59-028_京都市立凌風小学校</t>
  </si>
  <si>
    <t>h2023-59-029_京都市立唐橋小学校</t>
  </si>
  <si>
    <t>h2023-59-034_京都市立嘉楽中学校</t>
  </si>
  <si>
    <t>h2023-59-037_京都市立下京中学校</t>
  </si>
  <si>
    <t>h2023-59-038_京都市立鳳徳小学校</t>
  </si>
  <si>
    <t>h2023-59-039_京都市立京極小学校</t>
  </si>
  <si>
    <t>h2023-59-040_京都市立修学院第二小学校</t>
  </si>
  <si>
    <t>h2023-60-002_大阪市立鶴見橋中学校</t>
  </si>
  <si>
    <t>h2023-60-003_大阪市立長橋小学校</t>
  </si>
  <si>
    <t>h2023-60-009_大阪市立菅原小学校</t>
  </si>
  <si>
    <t>h2023-60-011_大阪市立喜連西小学校</t>
  </si>
  <si>
    <t>h2023-60-012_大阪市立生魂小学校</t>
  </si>
  <si>
    <t>h2023-60-017_大阪市立難波中学校</t>
  </si>
  <si>
    <t>h2023-60-018_大阪市立文の里中学校</t>
  </si>
  <si>
    <t>h2023-60-019_大阪市立長居小学校</t>
  </si>
  <si>
    <t>h2023-61-001_堺市立登美丘中学校</t>
  </si>
  <si>
    <t>h2023-61-002_堺市立三原台中学校</t>
  </si>
  <si>
    <t>h2023-62-001_神戸市立甲緑小学校</t>
  </si>
  <si>
    <t>h2023-62-002_神戸市立魚崎小学校</t>
  </si>
  <si>
    <t>h2023-62-003_神戸市立枝吉小学校</t>
  </si>
  <si>
    <t>h2023-62-005_神戸市立有野北中学校</t>
  </si>
  <si>
    <t>h2023-63-002_岡山市立甲浦小学校</t>
  </si>
  <si>
    <t>h2023-63-005_岡山市立芳田中学校</t>
  </si>
  <si>
    <t>h2023-64-001_広島市立原南小学校</t>
  </si>
  <si>
    <t>h2023-64-002_広島市立五日市中央小学校</t>
  </si>
  <si>
    <t>h2023-64-003_広島市立鈴張小学校</t>
  </si>
  <si>
    <t>h2023-64-004_広島市立石内小学校</t>
  </si>
  <si>
    <t>h2023-64-005_広島市立吉島小学校</t>
  </si>
  <si>
    <t>h2023-64-008_広島市立吉島小学校</t>
  </si>
  <si>
    <t>h2023-64-009_広島市立山本小学校</t>
  </si>
  <si>
    <t>h2023-64-011_広島市立吉島小学校</t>
  </si>
  <si>
    <t>h2023-65-001_北九州市立中島小学校</t>
  </si>
  <si>
    <t>h2023-65-002_北九州市立貴船小学校</t>
  </si>
  <si>
    <t>h2023-65-003_北九州市立白銀中学校</t>
  </si>
  <si>
    <t>h2023-65-005_北九州市立大里東小学校</t>
  </si>
  <si>
    <t>h2023-65-006_北九州市立赤坂小学校</t>
  </si>
  <si>
    <t>h2023-66-001_福岡市立西戸崎小学校</t>
  </si>
  <si>
    <t>h2023-66-003_福岡市立香陵小学校</t>
  </si>
  <si>
    <t>h2023-66-005_福岡市立小笹小学校</t>
  </si>
  <si>
    <t>h2023-66-007_福岡市立八田小学校</t>
  </si>
  <si>
    <t>h2023-67-001_熊本市立菱形小学校</t>
  </si>
  <si>
    <t>h2023-01-001</t>
    <phoneticPr fontId="2"/>
  </si>
  <si>
    <t>苫小牧市立沼ノ端小学校</t>
    <phoneticPr fontId="2"/>
  </si>
  <si>
    <t>予算額</t>
    <rPh sb="0" eb="3">
      <t>ヨサンガク</t>
    </rPh>
    <phoneticPr fontId="3"/>
  </si>
  <si>
    <t>支給確定額</t>
    <rPh sb="0" eb="2">
      <t>シキュウ</t>
    </rPh>
    <rPh sb="2" eb="4">
      <t>カクテイ</t>
    </rPh>
    <rPh sb="4" eb="5">
      <t>ガク</t>
    </rPh>
    <phoneticPr fontId="3"/>
  </si>
  <si>
    <t>差額（支給確定額－予算額）</t>
    <rPh sb="0" eb="2">
      <t>サガク</t>
    </rPh>
    <rPh sb="3" eb="5">
      <t>シキュウ</t>
    </rPh>
    <rPh sb="5" eb="7">
      <t>カクテイ</t>
    </rPh>
    <rPh sb="7" eb="8">
      <t>ガク</t>
    </rPh>
    <rPh sb="9" eb="12">
      <t>ヨサンガク</t>
    </rPh>
    <phoneticPr fontId="3"/>
  </si>
  <si>
    <t>Y***</t>
    <phoneticPr fontId="2"/>
  </si>
  <si>
    <t>○○空港</t>
    <rPh sb="0" eb="4">
      <t>マルマルクウコウ</t>
    </rPh>
    <phoneticPr fontId="2"/>
  </si>
  <si>
    <t>航空機</t>
  </si>
  <si>
    <t>学校</t>
    <rPh sb="0" eb="2">
      <t>ガッコウ</t>
    </rPh>
    <phoneticPr fontId="2"/>
  </si>
  <si>
    <t>ホテル</t>
    <phoneticPr fontId="2"/>
  </si>
  <si>
    <t>○○市</t>
    <rPh sb="0" eb="3">
      <t>マルマルシ</t>
    </rPh>
    <phoneticPr fontId="2"/>
  </si>
  <si>
    <t>△△駅</t>
    <phoneticPr fontId="2"/>
  </si>
  <si>
    <t>△空港</t>
    <rPh sb="1" eb="3">
      <t>クウコウ</t>
    </rPh>
    <phoneticPr fontId="2"/>
  </si>
  <si>
    <t>(火)</t>
    <rPh sb="1" eb="2">
      <t>カ</t>
    </rPh>
    <phoneticPr fontId="2"/>
  </si>
  <si>
    <t>証憑書類</t>
    <rPh sb="0" eb="4">
      <t>ショウヒョウショルイ</t>
    </rPh>
    <phoneticPr fontId="3"/>
  </si>
  <si>
    <r>
      <t>氏名</t>
    </r>
    <r>
      <rPr>
        <sz val="11"/>
        <color indexed="8"/>
        <rFont val="BIZ UDPゴシック"/>
        <family val="3"/>
        <charset val="128"/>
      </rPr>
      <t>　※本名</t>
    </r>
    <rPh sb="0" eb="2">
      <t>シメイ</t>
    </rPh>
    <rPh sb="4" eb="6">
      <t>ホンミョウ</t>
    </rPh>
    <phoneticPr fontId="3"/>
  </si>
  <si>
    <t>○○○○-1</t>
    <phoneticPr fontId="2"/>
  </si>
  <si>
    <t>決定通知記載日</t>
    <phoneticPr fontId="2"/>
  </si>
  <si>
    <t>支払方法</t>
    <rPh sb="0" eb="2">
      <t>シハラ</t>
    </rPh>
    <rPh sb="2" eb="4">
      <t>ホウホウ</t>
    </rPh>
    <phoneticPr fontId="2"/>
  </si>
  <si>
    <t>提出が必要な書類</t>
  </si>
  <si>
    <t>提出が必要な書類</t>
    <rPh sb="0" eb="2">
      <t>テイシュツ</t>
    </rPh>
    <rPh sb="3" eb="5">
      <t>ヒツヨウ</t>
    </rPh>
    <rPh sb="6" eb="8">
      <t>ショルイ</t>
    </rPh>
    <phoneticPr fontId="2"/>
  </si>
  <si>
    <t>講師立替</t>
  </si>
  <si>
    <t>請求書払</t>
  </si>
  <si>
    <t>請求書払</t>
    <phoneticPr fontId="2"/>
  </si>
  <si>
    <t>近ツリ宛請求書(原本)</t>
    <phoneticPr fontId="2"/>
  </si>
  <si>
    <t>講師宛領収書及び支払対象内容(内訳)が分かる書類</t>
    <phoneticPr fontId="2"/>
  </si>
  <si>
    <t>講師立替</t>
    <phoneticPr fontId="2"/>
  </si>
  <si>
    <t>セット</t>
    <phoneticPr fontId="2"/>
  </si>
  <si>
    <r>
      <t xml:space="preserve">旅費合計
</t>
    </r>
    <r>
      <rPr>
        <sz val="9"/>
        <rFont val="BIZ UDPゴシック"/>
        <family val="3"/>
        <charset val="128"/>
      </rPr>
      <t>（a+b+c+d)</t>
    </r>
    <rPh sb="0" eb="2">
      <t>リョヒ</t>
    </rPh>
    <rPh sb="2" eb="4">
      <t>ゴウケイ</t>
    </rPh>
    <phoneticPr fontId="3"/>
  </si>
  <si>
    <t>※本事業の専用ウェブページにある[個人情報について]に同意していただいたものとします。</t>
    <rPh sb="1" eb="2">
      <t>ホン</t>
    </rPh>
    <rPh sb="2" eb="4">
      <t>ジギョウ</t>
    </rPh>
    <rPh sb="5" eb="7">
      <t>センヨウ</t>
    </rPh>
    <rPh sb="27" eb="29">
      <t>ドウイ</t>
    </rPh>
    <phoneticPr fontId="3"/>
  </si>
  <si>
    <t>※本事業で得た個人情報は、本事業内のみで使用します。</t>
    <phoneticPr fontId="2"/>
  </si>
  <si>
    <t>BankID</t>
    <phoneticPr fontId="3"/>
  </si>
  <si>
    <t>Bank-＊＊＊＊ー＊</t>
    <phoneticPr fontId="2"/>
  </si>
  <si>
    <t>様式5（講師作成）</t>
    <phoneticPr fontId="3"/>
  </si>
  <si>
    <r>
      <t>※本事業の旅費基準に従って計上してください。
※</t>
    </r>
    <r>
      <rPr>
        <u/>
        <sz val="9"/>
        <rFont val="BIZ UDPゴシック"/>
        <family val="3"/>
        <charset val="128"/>
      </rPr>
      <t>乗り換え毎に行を分けて</t>
    </r>
    <r>
      <rPr>
        <sz val="9"/>
        <rFont val="BIZ UDPゴシック"/>
        <family val="3"/>
        <charset val="128"/>
      </rPr>
      <t>記入してください。
※交通機関名欄は、プルダウンより選択してください。</t>
    </r>
    <rPh sb="1" eb="2">
      <t>ホン</t>
    </rPh>
    <rPh sb="2" eb="4">
      <t>ジギョウ</t>
    </rPh>
    <rPh sb="5" eb="7">
      <t>リョヒ</t>
    </rPh>
    <rPh sb="7" eb="9">
      <t>キジュン</t>
    </rPh>
    <rPh sb="10" eb="11">
      <t>シタガ</t>
    </rPh>
    <rPh sb="13" eb="15">
      <t>ケイジョウ</t>
    </rPh>
    <rPh sb="24" eb="25">
      <t>ノ</t>
    </rPh>
    <rPh sb="26" eb="27">
      <t>カ</t>
    </rPh>
    <rPh sb="28" eb="29">
      <t>ゴト</t>
    </rPh>
    <rPh sb="30" eb="31">
      <t>ギョウ</t>
    </rPh>
    <rPh sb="32" eb="33">
      <t>ワ</t>
    </rPh>
    <rPh sb="35" eb="37">
      <t>キニュウ</t>
    </rPh>
    <rPh sb="61" eb="63">
      <t>センタク</t>
    </rPh>
    <phoneticPr fontId="3"/>
  </si>
  <si>
    <t>タクシーの領収書</t>
    <rPh sb="5" eb="8">
      <t>リョウシュウショ</t>
    </rPh>
    <phoneticPr fontId="2"/>
  </si>
  <si>
    <t>航空券代領収書の写し，搭乗券の半券又は搭乗証明書の写し</t>
    <phoneticPr fontId="2"/>
  </si>
  <si>
    <t>円</t>
    <rPh sb="0" eb="1">
      <t>エン</t>
    </rPh>
    <phoneticPr fontId="2"/>
  </si>
  <si>
    <t>最寄り駅／バス停</t>
    <rPh sb="0" eb="2">
      <t>モヨ</t>
    </rPh>
    <rPh sb="3" eb="4">
      <t>エキ</t>
    </rPh>
    <rPh sb="7" eb="8">
      <t>テイ</t>
    </rPh>
    <phoneticPr fontId="3"/>
  </si>
  <si>
    <t>→</t>
    <phoneticPr fontId="3"/>
  </si>
  <si>
    <t>→</t>
    <phoneticPr fontId="2"/>
  </si>
  <si>
    <t>→</t>
    <phoneticPr fontId="2"/>
  </si>
  <si>
    <t>→</t>
    <phoneticPr fontId="2"/>
  </si>
  <si>
    <t>→</t>
    <phoneticPr fontId="2"/>
  </si>
  <si>
    <t>JR特急あり</t>
  </si>
  <si>
    <t>私鉄特急あり</t>
  </si>
  <si>
    <t>船</t>
  </si>
  <si>
    <t>私鉄特急なし</t>
  </si>
  <si>
    <t>講師宛領収書及び支払対象内容(内訳)が分かる書類</t>
    <phoneticPr fontId="2"/>
  </si>
  <si>
    <t>提出が必要な領収書等</t>
    <rPh sb="0" eb="2">
      <t>テイシュツ</t>
    </rPh>
    <rPh sb="3" eb="5">
      <t>ヒツヨウ</t>
    </rPh>
    <rPh sb="6" eb="9">
      <t>リョウシュウショ</t>
    </rPh>
    <rPh sb="9" eb="10">
      <t>トウ</t>
    </rPh>
    <phoneticPr fontId="3"/>
  </si>
  <si>
    <t>領収書及び搭乗券（または搭乗証明書）</t>
    <rPh sb="0" eb="3">
      <t>リョウシュウショ</t>
    </rPh>
    <rPh sb="3" eb="4">
      <t>オヨ</t>
    </rPh>
    <rPh sb="5" eb="8">
      <t>トウジョウケン</t>
    </rPh>
    <rPh sb="12" eb="17">
      <t>トウジョウショウメイショ</t>
    </rPh>
    <phoneticPr fontId="2"/>
  </si>
  <si>
    <t>領収書</t>
    <rPh sb="0" eb="3">
      <t>リョウシュウショ</t>
    </rPh>
    <phoneticPr fontId="2"/>
  </si>
  <si>
    <t>タクシー領収書</t>
    <rPh sb="4" eb="7">
      <t>リョウシュウショ</t>
    </rPh>
    <phoneticPr fontId="2"/>
  </si>
  <si>
    <t>タクシー</t>
    <phoneticPr fontId="2"/>
  </si>
  <si>
    <t xml:space="preserve"> </t>
    <phoneticPr fontId="2"/>
  </si>
  <si>
    <t xml:space="preserve"> </t>
    <phoneticPr fontId="2"/>
  </si>
  <si>
    <t xml:space="preserve"> </t>
    <phoneticPr fontId="2"/>
  </si>
  <si>
    <t xml:space="preserve"> </t>
    <phoneticPr fontId="2"/>
  </si>
  <si>
    <t>高速道路を利用の場合は領収書又はETC利用明細</t>
    <rPh sb="0" eb="4">
      <t>コウソクドウロ</t>
    </rPh>
    <rPh sb="5" eb="7">
      <t>リヨウ</t>
    </rPh>
    <rPh sb="8" eb="10">
      <t>バアイ</t>
    </rPh>
    <rPh sb="11" eb="14">
      <t>リョウシュウショ</t>
    </rPh>
    <rPh sb="14" eb="15">
      <t>マタ</t>
    </rPh>
    <rPh sb="19" eb="23">
      <t>リヨウメイサイ</t>
    </rPh>
    <phoneticPr fontId="2"/>
  </si>
  <si>
    <t>住所</t>
    <rPh sb="0" eb="2">
      <t>ジュウショ</t>
    </rPh>
    <phoneticPr fontId="3"/>
  </si>
  <si>
    <t>経費報告書（兼）支払依頼書</t>
  </si>
  <si>
    <t>令和5年度 文化芸術による子供育成推進事業（子供　夢・アート・アカデミー）</t>
    <phoneticPr fontId="2"/>
  </si>
  <si>
    <t>様式４（講師作成）</t>
    <rPh sb="0" eb="2">
      <t>ヨウシキ</t>
    </rPh>
    <rPh sb="4" eb="6">
      <t>コウシ</t>
    </rPh>
    <phoneticPr fontId="3"/>
  </si>
  <si>
    <t>【③講演等諸雑費】</t>
    <rPh sb="2" eb="5">
      <t>コウエントウ</t>
    </rPh>
    <rPh sb="5" eb="6">
      <t>ショ</t>
    </rPh>
    <rPh sb="6" eb="8">
      <t>ザッピ</t>
    </rPh>
    <phoneticPr fontId="3"/>
  </si>
  <si>
    <t>実施校手配分諸雑費</t>
    <rPh sb="0" eb="3">
      <t>ジッシコウ</t>
    </rPh>
    <rPh sb="3" eb="6">
      <t>テハイブン</t>
    </rPh>
    <rPh sb="6" eb="9">
      <t>ショザッピ</t>
    </rPh>
    <phoneticPr fontId="2"/>
  </si>
  <si>
    <t>概算費用額</t>
    <rPh sb="0" eb="5">
      <t>ガイサンヒヨウガク</t>
    </rPh>
    <phoneticPr fontId="2"/>
  </si>
  <si>
    <t>支給確定額</t>
    <rPh sb="0" eb="2">
      <t>シキュウ</t>
    </rPh>
    <rPh sb="2" eb="4">
      <t>カクテイ</t>
    </rPh>
    <rPh sb="4" eb="5">
      <t>ガク</t>
    </rPh>
    <phoneticPr fontId="2"/>
  </si>
  <si>
    <t>※事務局入力欄</t>
    <rPh sb="1" eb="6">
      <t>ジムキョクニュウリョク</t>
    </rPh>
    <rPh sb="6" eb="7">
      <t>ラン</t>
    </rPh>
    <phoneticPr fontId="2"/>
  </si>
  <si>
    <t>諸雑費合計</t>
    <rPh sb="0" eb="5">
      <t>ショザッピゴウケイ</t>
    </rPh>
    <phoneticPr fontId="2"/>
  </si>
  <si>
    <t>令和5年度文化芸術による子供育成推進事業（子供　夢・アート・アカデミー）</t>
    <phoneticPr fontId="2"/>
  </si>
  <si>
    <t>様式５（講師作成）</t>
    <phoneticPr fontId="3"/>
  </si>
  <si>
    <t>被派遣者旅費計算書</t>
  </si>
  <si>
    <t>※出発地が現住所と異なる場合は出発地（駅名/バス停名）及びその理由を記入してください。</t>
    <rPh sb="1" eb="4">
      <t>シュッパツチ</t>
    </rPh>
    <rPh sb="5" eb="8">
      <t>ゲンジュウショ</t>
    </rPh>
    <rPh sb="9" eb="10">
      <t>コト</t>
    </rPh>
    <rPh sb="12" eb="14">
      <t>バアイ</t>
    </rPh>
    <rPh sb="15" eb="17">
      <t>シュッパツ</t>
    </rPh>
    <rPh sb="17" eb="18">
      <t>チ</t>
    </rPh>
    <rPh sb="19" eb="20">
      <t>エキ</t>
    </rPh>
    <rPh sb="24" eb="25">
      <t>テイ</t>
    </rPh>
    <rPh sb="25" eb="26">
      <t>メイ</t>
    </rPh>
    <rPh sb="27" eb="28">
      <t>オヨ</t>
    </rPh>
    <rPh sb="31" eb="33">
      <t>リユウ</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</si>
</sst>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 "/>
    <numFmt numFmtId="177" formatCode="m&quot;月&quot;d&quot;日(&quot;aaa&quot;)&quot;;@"/>
    <numFmt numFmtId="178" formatCode="0.0&quot;km&quot;_ "/>
    <numFmt numFmtId="179" formatCode="\(aaa\)"/>
    <numFmt numFmtId="180" formatCode="yyyy/m/d;@"/>
    <numFmt numFmtId="181" formatCode="0000"/>
    <numFmt numFmtId="182" formatCode="#,##0_);[Red]\(#,##0\)"/>
    <numFmt numFmtId="183" formatCode="General&quot;回&quot;"/>
    <numFmt numFmtId="184" formatCode="#,##0&quot;円&quot;;[Red]\-#,##0&quot;円&quot;"/>
    <numFmt numFmtId="185" formatCode="m&quot;月&quot;d&quot;日&quot;\(aaa\);@"/>
    <numFmt numFmtId="186" formatCode="General&quot;人&quot;"/>
    <numFmt numFmtId="187" formatCode="yyyy\/mm\/dd"/>
    <numFmt numFmtId="188" formatCode="[$¥-411]#,##0_);\([$¥-411]#,##0\)"/>
    <numFmt numFmtId="189" formatCode="&quot;¥&quot;#,##0_);[Red]\(&quot;¥&quot;#,##0\)"/>
  </numFmts>
  <fonts count="6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font>
    <font>
      <b/>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明朝"/>
      <family val="1"/>
      <charset val="128"/>
    </font>
    <font>
      <sz val="6"/>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8"/>
      <name val="メイリオ"/>
      <family val="3"/>
      <charset val="128"/>
    </font>
    <font>
      <sz val="11"/>
      <name val="メイリオ"/>
      <family val="3"/>
      <charset val="128"/>
    </font>
    <font>
      <b/>
      <sz val="11"/>
      <name val="メイリオ"/>
      <family val="3"/>
      <charset val="128"/>
    </font>
    <font>
      <sz val="9"/>
      <name val="メイリオ"/>
      <family val="3"/>
      <charset val="128"/>
    </font>
    <font>
      <b/>
      <sz val="9"/>
      <name val="メイリオ"/>
      <family val="3"/>
      <charset val="128"/>
    </font>
    <font>
      <sz val="11"/>
      <color theme="1"/>
      <name val="ＭＳ Ｐゴシック"/>
      <family val="2"/>
      <scheme val="minor"/>
    </font>
    <font>
      <b/>
      <sz val="8"/>
      <name val="メイリオ"/>
      <family val="3"/>
      <charset val="128"/>
    </font>
    <font>
      <b/>
      <sz val="9"/>
      <color rgb="FF0070C0"/>
      <name val="メイリオ"/>
      <family val="3"/>
      <charset val="128"/>
    </font>
    <font>
      <sz val="9"/>
      <color theme="1"/>
      <name val="メイリオ"/>
      <family val="3"/>
      <charset val="128"/>
    </font>
    <font>
      <b/>
      <sz val="12"/>
      <name val="BIZ UDPゴシック"/>
      <family val="3"/>
      <charset val="128"/>
    </font>
    <font>
      <sz val="10"/>
      <name val="BIZ UDPゴシック"/>
      <family val="3"/>
      <charset val="128"/>
    </font>
    <font>
      <sz val="11"/>
      <color theme="1"/>
      <name val="BIZ UDPゴシック"/>
      <family val="3"/>
      <charset val="128"/>
    </font>
    <font>
      <sz val="10"/>
      <color theme="1"/>
      <name val="BIZ UDPゴシック"/>
      <family val="3"/>
      <charset val="128"/>
    </font>
    <font>
      <sz val="12"/>
      <name val="BIZ UDPゴシック"/>
      <family val="3"/>
      <charset val="128"/>
    </font>
    <font>
      <b/>
      <sz val="10"/>
      <name val="BIZ UDPゴシック"/>
      <family val="3"/>
      <charset val="128"/>
    </font>
    <font>
      <sz val="11"/>
      <name val="BIZ UDPゴシック"/>
      <family val="3"/>
      <charset val="128"/>
    </font>
    <font>
      <sz val="9"/>
      <name val="BIZ UDPゴシック"/>
      <family val="3"/>
      <charset val="128"/>
    </font>
    <font>
      <sz val="9"/>
      <color rgb="FF00B050"/>
      <name val="BIZ UDPゴシック"/>
      <family val="3"/>
      <charset val="128"/>
    </font>
    <font>
      <sz val="9"/>
      <color rgb="FF00B0F0"/>
      <name val="BIZ UDPゴシック"/>
      <family val="3"/>
      <charset val="128"/>
    </font>
    <font>
      <sz val="10"/>
      <color rgb="FF00B050"/>
      <name val="BIZ UDPゴシック"/>
      <family val="3"/>
      <charset val="128"/>
    </font>
    <font>
      <sz val="11"/>
      <color indexed="8"/>
      <name val="BIZ UDPゴシック"/>
      <family val="3"/>
      <charset val="128"/>
    </font>
    <font>
      <b/>
      <sz val="14"/>
      <color theme="1"/>
      <name val="BIZ UDPゴシック"/>
      <family val="3"/>
      <charset val="128"/>
    </font>
    <font>
      <sz val="14"/>
      <color theme="1"/>
      <name val="BIZ UDPゴシック"/>
      <family val="3"/>
      <charset val="128"/>
    </font>
    <font>
      <i/>
      <sz val="10"/>
      <color rgb="FFFF0000"/>
      <name val="BIZ UDPゴシック"/>
      <family val="3"/>
      <charset val="128"/>
    </font>
    <font>
      <i/>
      <sz val="10"/>
      <name val="BIZ UDPゴシック"/>
      <family val="3"/>
      <charset val="128"/>
    </font>
    <font>
      <sz val="12"/>
      <color theme="1"/>
      <name val="BIZ UDPゴシック"/>
      <family val="3"/>
      <charset val="128"/>
    </font>
    <font>
      <i/>
      <sz val="9"/>
      <color rgb="FFFF0000"/>
      <name val="BIZ UDPゴシック"/>
      <family val="3"/>
      <charset val="128"/>
    </font>
    <font>
      <sz val="9"/>
      <color rgb="FFC00000"/>
      <name val="BIZ UDPゴシック"/>
      <family val="3"/>
      <charset val="128"/>
    </font>
    <font>
      <u/>
      <sz val="9"/>
      <name val="BIZ UDPゴシック"/>
      <family val="3"/>
      <charset val="128"/>
    </font>
    <font>
      <sz val="8"/>
      <name val="BIZ UDPゴシック"/>
      <family val="3"/>
      <charset val="128"/>
    </font>
    <font>
      <i/>
      <sz val="9"/>
      <name val="BIZ UDPゴシック"/>
      <family val="3"/>
      <charset val="128"/>
    </font>
    <font>
      <i/>
      <sz val="11"/>
      <name val="BIZ UDPゴシック"/>
      <family val="3"/>
      <charset val="128"/>
    </font>
    <font>
      <b/>
      <sz val="12"/>
      <color theme="0" tint="-0.499984740745262"/>
      <name val="BIZ UDPゴシック"/>
      <family val="3"/>
      <charset val="128"/>
    </font>
    <font>
      <b/>
      <sz val="11"/>
      <color theme="0" tint="-0.499984740745262"/>
      <name val="BIZ UDPゴシック"/>
      <family val="3"/>
      <charset val="128"/>
    </font>
    <font>
      <sz val="12"/>
      <color theme="1"/>
      <name val="ＭＳ Ｐゴシック"/>
      <family val="3"/>
      <charset val="128"/>
      <scheme val="minor"/>
    </font>
    <font>
      <b/>
      <sz val="12"/>
      <color theme="1"/>
      <name val="BIZ UDP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lightGray">
        <bgColor theme="0" tint="-0.14996795556505021"/>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9D9D9"/>
        <bgColor indexed="64"/>
      </patternFill>
    </fill>
    <fill>
      <patternFill patternType="solid">
        <fgColor theme="5" tint="0.79998168889431442"/>
        <bgColor indexed="64"/>
      </patternFill>
    </fill>
    <fill>
      <patternFill patternType="solid">
        <fgColor rgb="FFFFFF9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CCC"/>
        <bgColor indexed="64"/>
      </patternFill>
    </fill>
    <fill>
      <patternFill patternType="solid">
        <fgColor theme="2" tint="-9.9978637043366805E-2"/>
        <bgColor indexed="64"/>
      </patternFill>
    </fill>
    <fill>
      <patternFill patternType="solid">
        <fgColor theme="7" tint="0.79998168889431442"/>
        <bgColor indexed="64"/>
      </patternFill>
    </fill>
  </fills>
  <borders count="15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ck">
        <color rgb="FFC00000"/>
      </left>
      <right/>
      <top style="thick">
        <color rgb="FFC00000"/>
      </top>
      <bottom/>
      <diagonal/>
    </border>
    <border>
      <left/>
      <right/>
      <top style="thick">
        <color rgb="FFC00000"/>
      </top>
      <bottom/>
      <diagonal/>
    </border>
    <border>
      <left/>
      <right style="thin">
        <color indexed="64"/>
      </right>
      <top style="thick">
        <color rgb="FFC00000"/>
      </top>
      <bottom/>
      <diagonal/>
    </border>
    <border>
      <left style="thin">
        <color indexed="64"/>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n">
        <color indexed="64"/>
      </right>
      <top/>
      <bottom style="thick">
        <color rgb="FFC00000"/>
      </bottom>
      <diagonal/>
    </border>
    <border>
      <left style="thin">
        <color indexed="64"/>
      </left>
      <right/>
      <top/>
      <bottom style="thick">
        <color rgb="FFC00000"/>
      </bottom>
      <diagonal/>
    </border>
    <border>
      <left/>
      <right style="thick">
        <color rgb="FFC00000"/>
      </right>
      <top/>
      <bottom style="thick">
        <color rgb="FFC0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thin">
        <color rgb="FFFFD85D"/>
      </left>
      <right style="thin">
        <color rgb="FFFFD85D"/>
      </right>
      <top style="thin">
        <color rgb="FFFFD85D"/>
      </top>
      <bottom style="thin">
        <color rgb="FFFFD85D"/>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theme="4"/>
      </top>
      <bottom style="thin">
        <color indexed="64"/>
      </bottom>
      <diagonal/>
    </border>
    <border>
      <left style="hair">
        <color indexed="64"/>
      </left>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hair">
        <color indexed="64"/>
      </right>
      <top style="thin">
        <color theme="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9">
    <xf numFmtId="0" fontId="0" fillId="0" borderId="0">
      <alignment vertical="center"/>
    </xf>
    <xf numFmtId="0" fontId="1" fillId="0" borderId="0">
      <alignment vertical="center"/>
    </xf>
    <xf numFmtId="0" fontId="4" fillId="0" borderId="0"/>
    <xf numFmtId="0" fontId="1" fillId="0" borderId="0">
      <alignment vertical="center"/>
    </xf>
    <xf numFmtId="38" fontId="4"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38" fontId="30" fillId="0" borderId="0" applyFont="0" applyFill="0" applyBorder="0" applyAlignment="0" applyProtection="0">
      <alignment vertical="center"/>
    </xf>
    <xf numFmtId="6" fontId="19" fillId="0" borderId="0" applyFont="0" applyFill="0" applyBorder="0" applyAlignment="0" applyProtection="0">
      <alignment vertical="center"/>
    </xf>
  </cellStyleXfs>
  <cellXfs count="803">
    <xf numFmtId="0" fontId="0" fillId="0" borderId="0" xfId="0">
      <alignment vertical="center"/>
    </xf>
    <xf numFmtId="0" fontId="10" fillId="0" borderId="0" xfId="2" applyFont="1" applyAlignment="1">
      <alignment horizontal="left" vertical="center"/>
    </xf>
    <xf numFmtId="0" fontId="5" fillId="0" borderId="0" xfId="2" applyFont="1" applyAlignment="1">
      <alignment vertical="center"/>
    </xf>
    <xf numFmtId="0" fontId="1" fillId="0" borderId="0" xfId="1">
      <alignment vertical="center"/>
    </xf>
    <xf numFmtId="0" fontId="5" fillId="3" borderId="46" xfId="2" applyFont="1" applyFill="1" applyBorder="1" applyAlignment="1">
      <alignment vertical="center" shrinkToFit="1"/>
    </xf>
    <xf numFmtId="0" fontId="5" fillId="3" borderId="46" xfId="2" applyFont="1" applyFill="1" applyBorder="1" applyAlignment="1">
      <alignment vertical="center" wrapText="1" shrinkToFit="1"/>
    </xf>
    <xf numFmtId="0" fontId="1" fillId="3" borderId="46" xfId="1" applyFill="1" applyBorder="1" applyAlignment="1">
      <alignment horizontal="center" vertical="center"/>
    </xf>
    <xf numFmtId="0" fontId="5" fillId="0" borderId="49" xfId="2" applyFont="1" applyBorder="1" applyAlignment="1">
      <alignment vertical="center" shrinkToFit="1"/>
    </xf>
    <xf numFmtId="0" fontId="13" fillId="0" borderId="46" xfId="2" applyFont="1" applyBorder="1" applyAlignment="1">
      <alignment vertical="center" shrinkToFit="1"/>
    </xf>
    <xf numFmtId="0" fontId="1" fillId="0" borderId="46" xfId="1" applyBorder="1">
      <alignment vertical="center"/>
    </xf>
    <xf numFmtId="0" fontId="13" fillId="0" borderId="46" xfId="2" applyFont="1" applyBorder="1" applyAlignment="1">
      <alignment horizontal="left" vertical="center" shrinkToFit="1"/>
    </xf>
    <xf numFmtId="0" fontId="5" fillId="0" borderId="39" xfId="2" applyFont="1" applyBorder="1" applyAlignment="1">
      <alignment vertical="center" wrapText="1" shrinkToFit="1"/>
    </xf>
    <xf numFmtId="0" fontId="15" fillId="0" borderId="0" xfId="0" applyFont="1">
      <alignment vertical="center"/>
    </xf>
    <xf numFmtId="0" fontId="17" fillId="0" borderId="0" xfId="1" applyFont="1">
      <alignment vertical="center"/>
    </xf>
    <xf numFmtId="0" fontId="8" fillId="0" borderId="0" xfId="2" applyFont="1" applyAlignment="1">
      <alignment vertical="center"/>
    </xf>
    <xf numFmtId="0" fontId="11" fillId="0" borderId="0" xfId="2" applyFont="1" applyAlignment="1">
      <alignment vertical="center"/>
    </xf>
    <xf numFmtId="0" fontId="18" fillId="0" borderId="0" xfId="2" applyFont="1" applyAlignment="1">
      <alignment vertical="center"/>
    </xf>
    <xf numFmtId="0" fontId="17" fillId="0" borderId="0" xfId="2" applyFont="1" applyAlignment="1">
      <alignment vertical="center"/>
    </xf>
    <xf numFmtId="0" fontId="18" fillId="0" borderId="0" xfId="1" applyFont="1">
      <alignment vertical="center"/>
    </xf>
    <xf numFmtId="0" fontId="6" fillId="0" borderId="0" xfId="1" applyFont="1">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49" fontId="1" fillId="6" borderId="0" xfId="1" applyNumberFormat="1" applyFill="1">
      <alignment vertical="center"/>
    </xf>
    <xf numFmtId="0" fontId="1" fillId="6" borderId="0" xfId="1" applyFill="1">
      <alignment vertical="center"/>
    </xf>
    <xf numFmtId="0" fontId="1" fillId="6" borderId="46" xfId="1" applyFill="1" applyBorder="1">
      <alignment vertical="center"/>
    </xf>
    <xf numFmtId="49" fontId="1" fillId="8" borderId="0" xfId="1" applyNumberFormat="1" applyFill="1">
      <alignment vertical="center"/>
    </xf>
    <xf numFmtId="0" fontId="1" fillId="8" borderId="0" xfId="1" applyFill="1">
      <alignment vertical="center"/>
    </xf>
    <xf numFmtId="0" fontId="20" fillId="0" borderId="0" xfId="6" applyFont="1">
      <alignment vertical="center"/>
    </xf>
    <xf numFmtId="0" fontId="6" fillId="0" borderId="0" xfId="6" applyFont="1">
      <alignment vertical="center"/>
    </xf>
    <xf numFmtId="0" fontId="8" fillId="0" borderId="0" xfId="6" applyFont="1" applyAlignment="1">
      <alignment horizontal="center" vertical="center"/>
    </xf>
    <xf numFmtId="0" fontId="7" fillId="0" borderId="0" xfId="6" applyFont="1">
      <alignment vertical="center"/>
    </xf>
    <xf numFmtId="0" fontId="13" fillId="0" borderId="0" xfId="6" applyFont="1">
      <alignment vertical="center"/>
    </xf>
    <xf numFmtId="0" fontId="6" fillId="0" borderId="0" xfId="6" applyFont="1" applyAlignment="1">
      <alignment horizontal="center" vertical="center" shrinkToFit="1"/>
    </xf>
    <xf numFmtId="0" fontId="6" fillId="0" borderId="0" xfId="6" applyFont="1" applyAlignment="1">
      <alignment horizontal="center" vertical="center"/>
    </xf>
    <xf numFmtId="0" fontId="1" fillId="0" borderId="64" xfId="6" applyBorder="1">
      <alignment vertical="center"/>
    </xf>
    <xf numFmtId="0" fontId="1" fillId="0" borderId="14" xfId="6" applyBorder="1">
      <alignment vertical="center"/>
    </xf>
    <xf numFmtId="0" fontId="1" fillId="0" borderId="0" xfId="6">
      <alignment vertical="center"/>
    </xf>
    <xf numFmtId="0" fontId="6" fillId="4" borderId="0" xfId="6" applyFont="1" applyFill="1" applyAlignment="1">
      <alignment horizontal="center" vertical="center"/>
    </xf>
    <xf numFmtId="0" fontId="6" fillId="10" borderId="120" xfId="6" applyFont="1" applyFill="1" applyBorder="1">
      <alignment vertical="center"/>
    </xf>
    <xf numFmtId="0" fontId="14" fillId="4" borderId="0" xfId="6" applyFont="1" applyFill="1">
      <alignment vertical="center"/>
    </xf>
    <xf numFmtId="0" fontId="1" fillId="0" borderId="50" xfId="6" applyBorder="1">
      <alignment vertical="center"/>
    </xf>
    <xf numFmtId="0" fontId="1" fillId="0" borderId="9" xfId="6" applyBorder="1">
      <alignment vertical="center"/>
    </xf>
    <xf numFmtId="0" fontId="22" fillId="0" borderId="0" xfId="6" applyFont="1">
      <alignment vertical="center"/>
    </xf>
    <xf numFmtId="0" fontId="18" fillId="0" borderId="0" xfId="6" applyFont="1" applyAlignment="1">
      <alignment horizontal="center" vertical="center"/>
    </xf>
    <xf numFmtId="0" fontId="1" fillId="0" borderId="0" xfId="6" applyAlignment="1">
      <alignment horizontal="left" vertical="center"/>
    </xf>
    <xf numFmtId="0" fontId="1" fillId="0" borderId="0" xfId="6" applyAlignment="1">
      <alignment horizontal="center" vertical="center"/>
    </xf>
    <xf numFmtId="0" fontId="1" fillId="0" borderId="16" xfId="6" applyBorder="1">
      <alignment vertical="center"/>
    </xf>
    <xf numFmtId="0" fontId="23" fillId="0" borderId="30" xfId="6" applyFont="1" applyBorder="1" applyAlignment="1">
      <alignment horizontal="left" vertical="center"/>
    </xf>
    <xf numFmtId="0" fontId="1" fillId="0" borderId="1" xfId="6" applyBorder="1">
      <alignment vertical="center"/>
    </xf>
    <xf numFmtId="0" fontId="1" fillId="0" borderId="30" xfId="6" applyBorder="1">
      <alignment vertical="center"/>
    </xf>
    <xf numFmtId="0" fontId="1" fillId="0" borderId="45" xfId="6" applyBorder="1">
      <alignment vertical="center"/>
    </xf>
    <xf numFmtId="0" fontId="24" fillId="0" borderId="0" xfId="0" applyFont="1">
      <alignment vertical="center"/>
    </xf>
    <xf numFmtId="0" fontId="25" fillId="4" borderId="0" xfId="2" applyFont="1" applyFill="1" applyAlignment="1">
      <alignment horizontal="left" vertical="center"/>
    </xf>
    <xf numFmtId="0" fontId="26" fillId="4" borderId="0" xfId="2" applyFont="1" applyFill="1" applyAlignment="1">
      <alignment horizontal="left" vertical="center"/>
    </xf>
    <xf numFmtId="0" fontId="26" fillId="4" borderId="0" xfId="2" applyFont="1" applyFill="1" applyAlignment="1">
      <alignment vertical="center" shrinkToFit="1"/>
    </xf>
    <xf numFmtId="0" fontId="27" fillId="4" borderId="0" xfId="2" applyFont="1" applyFill="1" applyAlignment="1">
      <alignment vertical="center"/>
    </xf>
    <xf numFmtId="183" fontId="26" fillId="4" borderId="0" xfId="2" applyNumberFormat="1" applyFont="1" applyFill="1" applyAlignment="1">
      <alignment vertical="center" shrinkToFit="1"/>
    </xf>
    <xf numFmtId="0" fontId="26" fillId="4" borderId="0" xfId="2" applyFont="1" applyFill="1" applyAlignment="1">
      <alignment vertical="center"/>
    </xf>
    <xf numFmtId="0" fontId="26" fillId="4" borderId="0" xfId="2" applyFont="1" applyFill="1" applyAlignment="1">
      <alignment vertical="center" wrapText="1"/>
    </xf>
    <xf numFmtId="0" fontId="28" fillId="13" borderId="130" xfId="2" applyFont="1" applyFill="1" applyBorder="1" applyAlignment="1">
      <alignment vertical="center" wrapText="1"/>
    </xf>
    <xf numFmtId="184" fontId="26" fillId="14" borderId="0" xfId="2" applyNumberFormat="1" applyFont="1" applyFill="1" applyAlignment="1">
      <alignment vertical="center"/>
    </xf>
    <xf numFmtId="0" fontId="29" fillId="3" borderId="24" xfId="2" applyFont="1" applyFill="1" applyBorder="1" applyAlignment="1">
      <alignment horizontal="center" vertical="center" wrapText="1"/>
    </xf>
    <xf numFmtId="0" fontId="28" fillId="3" borderId="26" xfId="2" applyFont="1" applyFill="1" applyBorder="1" applyAlignment="1">
      <alignment horizontal="center" vertical="center" shrinkToFit="1"/>
    </xf>
    <xf numFmtId="177" fontId="28" fillId="3" borderId="131" xfId="2" applyNumberFormat="1" applyFont="1" applyFill="1" applyBorder="1" applyAlignment="1">
      <alignment horizontal="center" vertical="center" shrinkToFit="1"/>
    </xf>
    <xf numFmtId="177" fontId="28" fillId="3" borderId="132" xfId="2" applyNumberFormat="1" applyFont="1" applyFill="1" applyBorder="1" applyAlignment="1">
      <alignment horizontal="center" vertical="center" shrinkToFit="1"/>
    </xf>
    <xf numFmtId="177" fontId="28" fillId="3" borderId="133" xfId="2" applyNumberFormat="1" applyFont="1" applyFill="1" applyBorder="1" applyAlignment="1">
      <alignment horizontal="center" vertical="center" shrinkToFit="1"/>
    </xf>
    <xf numFmtId="0" fontId="29" fillId="3" borderId="33" xfId="2" applyFont="1" applyFill="1" applyBorder="1" applyAlignment="1">
      <alignment horizontal="center" vertical="center" wrapText="1"/>
    </xf>
    <xf numFmtId="0" fontId="29" fillId="3" borderId="134" xfId="2" applyFont="1" applyFill="1" applyBorder="1" applyAlignment="1">
      <alignment horizontal="center" vertical="center" wrapText="1"/>
    </xf>
    <xf numFmtId="0" fontId="29" fillId="3" borderId="33" xfId="2" applyFont="1" applyFill="1" applyBorder="1" applyAlignment="1">
      <alignment horizontal="center" vertical="center"/>
    </xf>
    <xf numFmtId="0" fontId="29" fillId="3" borderId="83" xfId="2" applyFont="1" applyFill="1" applyBorder="1" applyAlignment="1">
      <alignment horizontal="center" vertical="center"/>
    </xf>
    <xf numFmtId="0" fontId="29" fillId="3" borderId="83" xfId="2" applyFont="1" applyFill="1" applyBorder="1" applyAlignment="1">
      <alignment horizontal="center" vertical="center" wrapText="1"/>
    </xf>
    <xf numFmtId="0" fontId="28" fillId="4" borderId="0" xfId="2" applyFont="1" applyFill="1" applyAlignment="1">
      <alignment horizontal="center" vertical="center"/>
    </xf>
    <xf numFmtId="176" fontId="32" fillId="12" borderId="19" xfId="2" applyNumberFormat="1" applyFont="1" applyFill="1" applyBorder="1" applyAlignment="1">
      <alignment horizontal="center" vertical="center"/>
    </xf>
    <xf numFmtId="176" fontId="33" fillId="4" borderId="19" xfId="2" applyNumberFormat="1" applyFont="1" applyFill="1" applyBorder="1" applyAlignment="1">
      <alignment horizontal="center" vertical="center"/>
    </xf>
    <xf numFmtId="176" fontId="33" fillId="4" borderId="135" xfId="2" applyNumberFormat="1" applyFont="1" applyFill="1" applyBorder="1" applyAlignment="1">
      <alignment horizontal="center" vertical="center"/>
    </xf>
    <xf numFmtId="176" fontId="33" fillId="4" borderId="136" xfId="2" applyNumberFormat="1" applyFont="1" applyFill="1" applyBorder="1" applyAlignment="1">
      <alignment horizontal="center" vertical="center"/>
    </xf>
    <xf numFmtId="0" fontId="33" fillId="4" borderId="19" xfId="2" applyFont="1" applyFill="1" applyBorder="1" applyAlignment="1">
      <alignment horizontal="left" vertical="center" shrinkToFit="1"/>
    </xf>
    <xf numFmtId="0" fontId="33" fillId="4" borderId="137" xfId="2" applyFont="1" applyFill="1" applyBorder="1" applyAlignment="1">
      <alignment horizontal="left" vertical="center" wrapText="1" shrinkToFit="1"/>
    </xf>
    <xf numFmtId="183" fontId="33" fillId="5" borderId="137" xfId="2" applyNumberFormat="1" applyFont="1" applyFill="1" applyBorder="1" applyAlignment="1">
      <alignment horizontal="center" vertical="center" shrinkToFit="1"/>
    </xf>
    <xf numFmtId="185" fontId="33" fillId="4" borderId="137" xfId="2" applyNumberFormat="1" applyFont="1" applyFill="1" applyBorder="1" applyAlignment="1">
      <alignment horizontal="center" vertical="center" shrinkToFit="1"/>
    </xf>
    <xf numFmtId="185" fontId="33" fillId="4" borderId="138" xfId="2" applyNumberFormat="1" applyFont="1" applyFill="1" applyBorder="1" applyAlignment="1">
      <alignment horizontal="center" vertical="center" shrinkToFit="1"/>
    </xf>
    <xf numFmtId="0" fontId="33" fillId="4" borderId="137" xfId="2" applyFont="1" applyFill="1" applyBorder="1" applyAlignment="1">
      <alignment horizontal="left" vertical="center"/>
    </xf>
    <xf numFmtId="0" fontId="33" fillId="4" borderId="138" xfId="2" applyFont="1" applyFill="1" applyBorder="1" applyAlignment="1">
      <alignment horizontal="left" vertical="center" shrinkToFit="1"/>
    </xf>
    <xf numFmtId="186" fontId="33" fillId="4" borderId="137" xfId="2" applyNumberFormat="1" applyFont="1" applyFill="1" applyBorder="1" applyAlignment="1">
      <alignment horizontal="left" vertical="center" shrinkToFit="1"/>
    </xf>
    <xf numFmtId="186" fontId="33" fillId="4" borderId="138" xfId="2" applyNumberFormat="1" applyFont="1" applyFill="1" applyBorder="1" applyAlignment="1">
      <alignment horizontal="left" vertical="center" shrinkToFit="1"/>
    </xf>
    <xf numFmtId="186" fontId="33" fillId="4" borderId="138" xfId="2" applyNumberFormat="1" applyFont="1" applyFill="1" applyBorder="1" applyAlignment="1">
      <alignment vertical="center" shrinkToFit="1"/>
    </xf>
    <xf numFmtId="184" fontId="33" fillId="4" borderId="137" xfId="4" applyNumberFormat="1" applyFont="1" applyFill="1" applyBorder="1" applyAlignment="1">
      <alignment vertical="center" shrinkToFit="1"/>
    </xf>
    <xf numFmtId="184" fontId="33" fillId="4" borderId="139" xfId="4" applyNumberFormat="1" applyFont="1" applyFill="1" applyBorder="1" applyAlignment="1">
      <alignment vertical="center" shrinkToFit="1"/>
    </xf>
    <xf numFmtId="184" fontId="33" fillId="15" borderId="139" xfId="4" applyNumberFormat="1" applyFont="1" applyFill="1" applyBorder="1" applyAlignment="1">
      <alignment vertical="center" wrapText="1" shrinkToFit="1"/>
    </xf>
    <xf numFmtId="0" fontId="33" fillId="4" borderId="0" xfId="2" applyFont="1" applyFill="1" applyAlignment="1">
      <alignment vertical="center"/>
    </xf>
    <xf numFmtId="176" fontId="32" fillId="12" borderId="137" xfId="2" applyNumberFormat="1" applyFont="1" applyFill="1" applyBorder="1" applyAlignment="1">
      <alignment horizontal="center" vertical="center"/>
    </xf>
    <xf numFmtId="176" fontId="33" fillId="4" borderId="137" xfId="2" applyNumberFormat="1" applyFont="1" applyFill="1" applyBorder="1" applyAlignment="1">
      <alignment horizontal="center" vertical="center"/>
    </xf>
    <xf numFmtId="176" fontId="33" fillId="4" borderId="140" xfId="2" applyNumberFormat="1" applyFont="1" applyFill="1" applyBorder="1" applyAlignment="1">
      <alignment horizontal="center" vertical="center"/>
    </xf>
    <xf numFmtId="176" fontId="33" fillId="4" borderId="138" xfId="2" applyNumberFormat="1" applyFont="1" applyFill="1" applyBorder="1" applyAlignment="1">
      <alignment horizontal="center" vertical="center"/>
    </xf>
    <xf numFmtId="0" fontId="33" fillId="4" borderId="137" xfId="2" applyFont="1" applyFill="1" applyBorder="1" applyAlignment="1">
      <alignment horizontal="left" vertical="center" shrinkToFit="1"/>
    </xf>
    <xf numFmtId="184" fontId="33" fillId="4" borderId="139" xfId="4" applyNumberFormat="1" applyFont="1" applyFill="1" applyBorder="1" applyAlignment="1">
      <alignment vertical="center" wrapText="1" shrinkToFit="1"/>
    </xf>
    <xf numFmtId="185" fontId="33" fillId="15" borderId="137" xfId="2" applyNumberFormat="1" applyFont="1" applyFill="1" applyBorder="1" applyAlignment="1">
      <alignment horizontal="center" vertical="center" shrinkToFit="1"/>
    </xf>
    <xf numFmtId="185" fontId="33" fillId="15" borderId="138" xfId="2" applyNumberFormat="1" applyFont="1" applyFill="1" applyBorder="1" applyAlignment="1">
      <alignment horizontal="center" vertical="center" shrinkToFit="1"/>
    </xf>
    <xf numFmtId="184" fontId="33" fillId="15" borderId="139" xfId="4" applyNumberFormat="1" applyFont="1" applyFill="1" applyBorder="1" applyAlignment="1">
      <alignment vertical="center" shrinkToFit="1"/>
    </xf>
    <xf numFmtId="0" fontId="28" fillId="4" borderId="0" xfId="2" applyFont="1" applyFill="1" applyAlignment="1">
      <alignment vertical="center"/>
    </xf>
    <xf numFmtId="184" fontId="33" fillId="15" borderId="137" xfId="4" applyNumberFormat="1" applyFont="1" applyFill="1" applyBorder="1" applyAlignment="1">
      <alignment vertical="center" shrinkToFit="1"/>
    </xf>
    <xf numFmtId="176" fontId="33" fillId="15" borderId="137" xfId="2" applyNumberFormat="1" applyFont="1" applyFill="1" applyBorder="1" applyAlignment="1">
      <alignment horizontal="center" vertical="center"/>
    </xf>
    <xf numFmtId="185" fontId="33" fillId="16" borderId="137" xfId="2" applyNumberFormat="1" applyFont="1" applyFill="1" applyBorder="1" applyAlignment="1">
      <alignment horizontal="center" vertical="center" shrinkToFit="1"/>
    </xf>
    <xf numFmtId="185" fontId="33" fillId="16" borderId="138" xfId="2" applyNumberFormat="1" applyFont="1" applyFill="1" applyBorder="1" applyAlignment="1">
      <alignment horizontal="center" vertical="center" shrinkToFit="1"/>
    </xf>
    <xf numFmtId="0" fontId="33" fillId="15" borderId="137" xfId="2" applyFont="1" applyFill="1" applyBorder="1" applyAlignment="1">
      <alignment horizontal="left" vertical="center" shrinkToFit="1"/>
    </xf>
    <xf numFmtId="176" fontId="33" fillId="4" borderId="24" xfId="2" applyNumberFormat="1" applyFont="1" applyFill="1" applyBorder="1" applyAlignment="1">
      <alignment horizontal="center" vertical="center"/>
    </xf>
    <xf numFmtId="0" fontId="33" fillId="4" borderId="24" xfId="2" applyFont="1" applyFill="1" applyBorder="1" applyAlignment="1">
      <alignment horizontal="left" vertical="center" shrinkToFit="1"/>
    </xf>
    <xf numFmtId="0" fontId="33" fillId="4" borderId="24" xfId="2" applyFont="1" applyFill="1" applyBorder="1" applyAlignment="1">
      <alignment horizontal="left" vertical="center" wrapText="1" shrinkToFit="1"/>
    </xf>
    <xf numFmtId="187" fontId="33" fillId="4" borderId="24" xfId="2" applyNumberFormat="1" applyFont="1" applyFill="1" applyBorder="1" applyAlignment="1">
      <alignment horizontal="center" vertical="center" shrinkToFit="1"/>
    </xf>
    <xf numFmtId="0" fontId="33" fillId="4" borderId="24" xfId="2" applyFont="1" applyFill="1" applyBorder="1" applyAlignment="1">
      <alignment horizontal="left" vertical="center"/>
    </xf>
    <xf numFmtId="186" fontId="33" fillId="4" borderId="24" xfId="2" applyNumberFormat="1" applyFont="1" applyFill="1" applyBorder="1" applyAlignment="1">
      <alignment horizontal="left" vertical="center" shrinkToFit="1"/>
    </xf>
    <xf numFmtId="186" fontId="33" fillId="4" borderId="24" xfId="2" applyNumberFormat="1" applyFont="1" applyFill="1" applyBorder="1" applyAlignment="1">
      <alignment vertical="center" shrinkToFit="1"/>
    </xf>
    <xf numFmtId="184" fontId="33" fillId="4" borderId="24" xfId="4" applyNumberFormat="1" applyFont="1" applyFill="1" applyBorder="1" applyAlignment="1">
      <alignment vertical="center" shrinkToFit="1"/>
    </xf>
    <xf numFmtId="184" fontId="33" fillId="4" borderId="24" xfId="4" applyNumberFormat="1" applyFont="1" applyFill="1" applyBorder="1" applyAlignment="1">
      <alignment vertical="center" wrapText="1" shrinkToFit="1"/>
    </xf>
    <xf numFmtId="0" fontId="28" fillId="4" borderId="0" xfId="2" applyFont="1" applyFill="1" applyAlignment="1">
      <alignment vertical="center" shrinkToFit="1"/>
    </xf>
    <xf numFmtId="183" fontId="28" fillId="4" borderId="0" xfId="2" applyNumberFormat="1" applyFont="1" applyFill="1" applyAlignment="1">
      <alignment vertical="center"/>
    </xf>
    <xf numFmtId="0" fontId="28" fillId="4" borderId="0" xfId="2" applyFont="1" applyFill="1" applyAlignment="1">
      <alignment vertical="center" wrapText="1"/>
    </xf>
    <xf numFmtId="0" fontId="29" fillId="3" borderId="83" xfId="2" applyFont="1" applyFill="1" applyBorder="1" applyAlignment="1">
      <alignment horizontal="center" vertical="center" shrinkToFit="1"/>
    </xf>
    <xf numFmtId="0" fontId="26" fillId="17" borderId="0" xfId="2" applyFont="1" applyFill="1" applyAlignment="1">
      <alignment vertical="center" shrinkToFit="1"/>
    </xf>
    <xf numFmtId="0" fontId="28" fillId="17" borderId="0" xfId="2" applyFont="1" applyFill="1" applyAlignment="1">
      <alignment vertical="center" wrapText="1"/>
    </xf>
    <xf numFmtId="0" fontId="29" fillId="17" borderId="0" xfId="2" applyFont="1" applyFill="1" applyAlignment="1">
      <alignment horizontal="center" vertical="center" shrinkToFit="1"/>
    </xf>
    <xf numFmtId="0" fontId="33" fillId="17" borderId="19" xfId="2" applyFont="1" applyFill="1" applyBorder="1" applyAlignment="1">
      <alignment horizontal="left" vertical="center" shrinkToFit="1"/>
    </xf>
    <xf numFmtId="0" fontId="33" fillId="17" borderId="24" xfId="2" applyFont="1" applyFill="1" applyBorder="1" applyAlignment="1">
      <alignment horizontal="left" vertical="center" shrinkToFit="1"/>
    </xf>
    <xf numFmtId="0" fontId="28" fillId="17" borderId="0" xfId="2" applyFont="1" applyFill="1" applyAlignment="1">
      <alignment vertical="center" shrinkToFit="1"/>
    </xf>
    <xf numFmtId="0" fontId="29" fillId="3" borderId="83" xfId="2" applyFont="1" applyFill="1" applyBorder="1" applyAlignment="1">
      <alignment horizontal="center" vertical="center" wrapText="1" shrinkToFit="1"/>
    </xf>
    <xf numFmtId="0" fontId="40" fillId="4" borderId="115" xfId="0" applyFont="1" applyFill="1" applyBorder="1" applyAlignment="1">
      <alignment horizontal="center" vertical="center" shrinkToFit="1"/>
    </xf>
    <xf numFmtId="0" fontId="35" fillId="4" borderId="116" xfId="0" applyFont="1" applyFill="1" applyBorder="1" applyAlignment="1">
      <alignment horizontal="center" vertical="center" shrinkToFit="1"/>
    </xf>
    <xf numFmtId="176" fontId="35" fillId="0" borderId="107" xfId="0" applyNumberFormat="1" applyFont="1" applyBorder="1" applyAlignment="1">
      <alignment vertical="center" shrinkToFit="1"/>
    </xf>
    <xf numFmtId="0" fontId="35" fillId="4" borderId="117" xfId="0" applyFont="1" applyFill="1" applyBorder="1" applyAlignment="1">
      <alignment horizontal="center" vertical="center" shrinkToFit="1"/>
    </xf>
    <xf numFmtId="0" fontId="40" fillId="4" borderId="104" xfId="0" applyFont="1" applyFill="1" applyBorder="1" applyAlignment="1">
      <alignment horizontal="center" vertical="center" shrinkToFit="1"/>
    </xf>
    <xf numFmtId="0" fontId="35" fillId="4" borderId="106" xfId="0" applyFont="1" applyFill="1" applyBorder="1" applyAlignment="1">
      <alignment horizontal="center" vertical="center" shrinkToFit="1"/>
    </xf>
    <xf numFmtId="0" fontId="35" fillId="4" borderId="108" xfId="0" applyFont="1" applyFill="1" applyBorder="1" applyAlignment="1">
      <alignment horizontal="center" vertical="center" shrinkToFit="1"/>
    </xf>
    <xf numFmtId="0" fontId="40" fillId="4" borderId="109" xfId="0" applyFont="1" applyFill="1" applyBorder="1" applyAlignment="1">
      <alignment horizontal="center" vertical="center" shrinkToFit="1"/>
    </xf>
    <xf numFmtId="0" fontId="35" fillId="4" borderId="111" xfId="0" applyFont="1" applyFill="1" applyBorder="1" applyAlignment="1">
      <alignment horizontal="center" vertical="center" shrinkToFit="1"/>
    </xf>
    <xf numFmtId="0" fontId="35" fillId="4" borderId="113" xfId="0" applyFont="1" applyFill="1" applyBorder="1" applyAlignment="1">
      <alignment horizontal="center" vertical="center" shrinkToFit="1"/>
    </xf>
    <xf numFmtId="0" fontId="35" fillId="4" borderId="54" xfId="0" applyFont="1" applyFill="1" applyBorder="1" applyAlignment="1">
      <alignment horizontal="center" vertical="center" shrinkToFit="1"/>
    </xf>
    <xf numFmtId="0" fontId="35" fillId="4" borderId="65" xfId="0" applyFont="1" applyFill="1" applyBorder="1" applyAlignment="1">
      <alignment horizontal="center" vertical="center" shrinkToFit="1"/>
    </xf>
    <xf numFmtId="0" fontId="35" fillId="0" borderId="0" xfId="0" applyFont="1">
      <alignment vertical="center"/>
    </xf>
    <xf numFmtId="0" fontId="35" fillId="4" borderId="0" xfId="0" applyFont="1" applyFill="1">
      <alignment vertical="center"/>
    </xf>
    <xf numFmtId="0" fontId="35" fillId="4" borderId="0" xfId="0" applyFont="1" applyFill="1" applyAlignment="1">
      <alignment horizontal="right" vertical="center"/>
    </xf>
    <xf numFmtId="0" fontId="34" fillId="0" borderId="0" xfId="0" applyFont="1" applyAlignment="1">
      <alignment horizontal="center" vertical="center"/>
    </xf>
    <xf numFmtId="0" fontId="35" fillId="0" borderId="0" xfId="0" applyFont="1" applyAlignment="1">
      <alignment horizontal="center" vertical="center"/>
    </xf>
    <xf numFmtId="0" fontId="38" fillId="0" borderId="0" xfId="2" applyFont="1" applyAlignment="1">
      <alignment vertical="center"/>
    </xf>
    <xf numFmtId="0" fontId="37" fillId="4" borderId="0" xfId="1" applyFont="1" applyFill="1">
      <alignment vertical="center"/>
    </xf>
    <xf numFmtId="0" fontId="34" fillId="0" borderId="0" xfId="2" applyFont="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center" vertical="center" shrinkToFit="1"/>
    </xf>
    <xf numFmtId="0" fontId="39" fillId="4" borderId="0" xfId="0" applyFont="1" applyFill="1" applyAlignment="1">
      <alignment horizontal="left" vertical="center" shrinkToFit="1"/>
    </xf>
    <xf numFmtId="0" fontId="35" fillId="4" borderId="14" xfId="0" applyFont="1" applyFill="1" applyBorder="1" applyAlignment="1">
      <alignment horizontal="center" vertical="center" shrinkToFit="1"/>
    </xf>
    <xf numFmtId="176" fontId="35" fillId="4" borderId="0" xfId="0" applyNumberFormat="1" applyFont="1" applyFill="1" applyAlignment="1">
      <alignment horizontal="right" vertical="center" shrinkToFit="1"/>
    </xf>
    <xf numFmtId="0" fontId="41" fillId="0" borderId="0" xfId="0" applyFont="1" applyAlignment="1">
      <alignment horizontal="left" vertical="center"/>
    </xf>
    <xf numFmtId="0" fontId="34" fillId="4" borderId="0" xfId="0" applyFont="1" applyFill="1" applyAlignment="1">
      <alignment horizontal="left"/>
    </xf>
    <xf numFmtId="0" fontId="41" fillId="4" borderId="0" xfId="0" applyFont="1" applyFill="1" applyAlignment="1">
      <alignment horizontal="left" vertical="center"/>
    </xf>
    <xf numFmtId="0" fontId="43" fillId="0" borderId="0" xfId="0" applyFont="1">
      <alignment vertical="center"/>
    </xf>
    <xf numFmtId="0" fontId="34" fillId="4" borderId="0" xfId="0" applyFont="1" applyFill="1" applyAlignment="1"/>
    <xf numFmtId="0" fontId="39" fillId="4" borderId="0" xfId="0" applyFont="1" applyFill="1" applyAlignment="1"/>
    <xf numFmtId="0" fontId="41" fillId="4" borderId="0" xfId="0" applyFont="1" applyFill="1">
      <alignment vertical="center"/>
    </xf>
    <xf numFmtId="0" fontId="37" fillId="4" borderId="28" xfId="1" applyFont="1" applyFill="1" applyBorder="1" applyAlignment="1">
      <alignment horizontal="center" vertical="center" shrinkToFit="1"/>
    </xf>
    <xf numFmtId="0" fontId="38" fillId="4" borderId="0" xfId="2" applyFont="1" applyFill="1" applyAlignment="1">
      <alignment vertical="center"/>
    </xf>
    <xf numFmtId="0" fontId="46" fillId="4" borderId="0" xfId="1" applyFont="1" applyFill="1">
      <alignment vertical="center"/>
    </xf>
    <xf numFmtId="0" fontId="47" fillId="4" borderId="0" xfId="1" applyFont="1" applyFill="1">
      <alignment vertical="center"/>
    </xf>
    <xf numFmtId="176" fontId="47" fillId="4" borderId="0" xfId="1" applyNumberFormat="1" applyFont="1" applyFill="1">
      <alignment vertical="center"/>
    </xf>
    <xf numFmtId="0" fontId="37" fillId="4" borderId="58" xfId="1" applyFont="1" applyFill="1" applyBorder="1" applyAlignment="1">
      <alignment horizontal="center" vertical="center" shrinkToFit="1"/>
    </xf>
    <xf numFmtId="182" fontId="40" fillId="3" borderId="62" xfId="0" applyNumberFormat="1" applyFont="1" applyFill="1" applyBorder="1" applyAlignment="1" applyProtection="1">
      <alignment vertical="center" shrinkToFit="1"/>
      <protection locked="0"/>
    </xf>
    <xf numFmtId="182" fontId="40" fillId="3" borderId="40" xfId="0" applyNumberFormat="1" applyFont="1" applyFill="1" applyBorder="1" applyAlignment="1" applyProtection="1">
      <alignment vertical="center" shrinkToFit="1"/>
      <protection locked="0"/>
    </xf>
    <xf numFmtId="182" fontId="40" fillId="3" borderId="61" xfId="0" applyNumberFormat="1" applyFont="1" applyFill="1" applyBorder="1" applyAlignment="1" applyProtection="1">
      <alignment vertical="center" shrinkToFit="1"/>
      <protection locked="0"/>
    </xf>
    <xf numFmtId="0" fontId="37" fillId="4" borderId="27" xfId="1" applyFont="1" applyFill="1" applyBorder="1" applyAlignment="1">
      <alignment horizontal="center" vertical="center" shrinkToFit="1"/>
    </xf>
    <xf numFmtId="0" fontId="37" fillId="4" borderId="56" xfId="1" applyFont="1" applyFill="1" applyBorder="1" applyAlignment="1">
      <alignment horizontal="center" vertical="center" shrinkToFit="1"/>
    </xf>
    <xf numFmtId="0" fontId="37" fillId="4" borderId="9" xfId="1" applyFont="1" applyFill="1" applyBorder="1" applyAlignment="1">
      <alignment horizontal="center" vertical="center" shrinkToFit="1"/>
    </xf>
    <xf numFmtId="0" fontId="50" fillId="4" borderId="0" xfId="1" applyFont="1" applyFill="1">
      <alignment vertical="center"/>
    </xf>
    <xf numFmtId="0" fontId="37" fillId="0" borderId="0" xfId="1" applyFont="1">
      <alignment vertical="center"/>
    </xf>
    <xf numFmtId="0" fontId="35" fillId="0" borderId="0" xfId="1" applyFont="1">
      <alignment vertical="center"/>
    </xf>
    <xf numFmtId="0" fontId="50" fillId="4" borderId="0" xfId="1" applyFont="1" applyFill="1" applyAlignment="1">
      <alignment horizontal="left" vertical="center"/>
    </xf>
    <xf numFmtId="0" fontId="50" fillId="4" borderId="0" xfId="1" applyFont="1" applyFill="1" applyAlignment="1">
      <alignment horizontal="center" vertical="center" shrinkToFit="1"/>
    </xf>
    <xf numFmtId="0" fontId="50" fillId="0" borderId="0" xfId="1" applyFont="1">
      <alignment vertical="center"/>
    </xf>
    <xf numFmtId="0" fontId="37" fillId="4" borderId="0" xfId="1" applyFont="1" applyFill="1" applyAlignment="1">
      <alignment horizontal="center" vertical="center"/>
    </xf>
    <xf numFmtId="0" fontId="37" fillId="4" borderId="9" xfId="1" applyFont="1" applyFill="1" applyBorder="1">
      <alignment vertical="center"/>
    </xf>
    <xf numFmtId="0" fontId="37" fillId="0" borderId="0" xfId="2" applyFont="1" applyAlignment="1">
      <alignment vertical="center"/>
    </xf>
    <xf numFmtId="0" fontId="41" fillId="4" borderId="0" xfId="2" applyFont="1" applyFill="1" applyAlignment="1">
      <alignment horizontal="left" vertical="center" wrapText="1"/>
    </xf>
    <xf numFmtId="0" fontId="35" fillId="0" borderId="0" xfId="2" applyFont="1" applyAlignment="1">
      <alignment vertical="center"/>
    </xf>
    <xf numFmtId="0" fontId="41" fillId="4" borderId="9" xfId="2" applyFont="1" applyFill="1" applyBorder="1" applyAlignment="1">
      <alignment horizontal="left" vertical="center" wrapText="1"/>
    </xf>
    <xf numFmtId="0" fontId="41" fillId="2" borderId="7" xfId="2" applyFont="1" applyFill="1" applyBorder="1" applyAlignment="1">
      <alignment vertical="center" shrinkToFit="1"/>
    </xf>
    <xf numFmtId="0" fontId="51" fillId="2" borderId="27" xfId="2" applyFont="1" applyFill="1" applyBorder="1" applyAlignment="1">
      <alignment vertical="center" shrinkToFit="1"/>
    </xf>
    <xf numFmtId="0" fontId="35" fillId="3" borderId="14" xfId="2" applyFont="1" applyFill="1" applyBorder="1" applyAlignment="1">
      <alignment vertical="center"/>
    </xf>
    <xf numFmtId="0" fontId="41" fillId="3" borderId="14" xfId="2" applyFont="1" applyFill="1" applyBorder="1" applyAlignment="1">
      <alignment vertical="center"/>
    </xf>
    <xf numFmtId="0" fontId="35" fillId="3" borderId="16" xfId="2" applyFont="1" applyFill="1" applyBorder="1" applyAlignment="1">
      <alignment vertical="center"/>
    </xf>
    <xf numFmtId="0" fontId="54" fillId="4" borderId="0" xfId="2" applyFont="1" applyFill="1" applyAlignment="1">
      <alignment vertical="center"/>
    </xf>
    <xf numFmtId="0" fontId="35" fillId="4" borderId="0" xfId="2" applyFont="1" applyFill="1" applyAlignment="1">
      <alignment vertical="center"/>
    </xf>
    <xf numFmtId="0" fontId="54" fillId="4" borderId="0" xfId="2" applyFont="1" applyFill="1" applyAlignment="1">
      <alignment horizontal="left" vertical="center"/>
    </xf>
    <xf numFmtId="0" fontId="55" fillId="2" borderId="7" xfId="2" applyFont="1" applyFill="1" applyBorder="1" applyAlignment="1">
      <alignment vertical="center" shrinkToFit="1"/>
    </xf>
    <xf numFmtId="0" fontId="55" fillId="2" borderId="27" xfId="2" applyFont="1" applyFill="1" applyBorder="1" applyAlignment="1">
      <alignment vertical="center" shrinkToFit="1"/>
    </xf>
    <xf numFmtId="0" fontId="35" fillId="3" borderId="28" xfId="1" applyFont="1" applyFill="1" applyBorder="1" applyAlignment="1">
      <alignment horizontal="center" vertical="center" shrinkToFit="1"/>
    </xf>
    <xf numFmtId="176" fontId="35" fillId="0" borderId="7" xfId="1" applyNumberFormat="1" applyFont="1" applyBorder="1" applyAlignment="1">
      <alignment horizontal="center" vertical="center" shrinkToFit="1"/>
    </xf>
    <xf numFmtId="176" fontId="35" fillId="0" borderId="20" xfId="1" applyNumberFormat="1" applyFont="1" applyBorder="1" applyAlignment="1" applyProtection="1">
      <alignment horizontal="center" vertical="center" shrinkToFit="1"/>
      <protection locked="0"/>
    </xf>
    <xf numFmtId="176" fontId="35" fillId="0" borderId="27" xfId="1" applyNumberFormat="1" applyFont="1" applyBorder="1" applyAlignment="1">
      <alignment horizontal="center" vertical="center" shrinkToFit="1"/>
    </xf>
    <xf numFmtId="176" fontId="35" fillId="0" borderId="29" xfId="1" applyNumberFormat="1" applyFont="1" applyBorder="1" applyAlignment="1" applyProtection="1">
      <alignment horizontal="center" vertical="center" shrinkToFit="1"/>
      <protection locked="0"/>
    </xf>
    <xf numFmtId="0" fontId="35" fillId="3" borderId="46" xfId="1" applyFont="1" applyFill="1" applyBorder="1" applyAlignment="1">
      <alignment horizontal="center" vertical="center" shrinkToFit="1"/>
    </xf>
    <xf numFmtId="176" fontId="35" fillId="3" borderId="52" xfId="1" applyNumberFormat="1" applyFont="1" applyFill="1" applyBorder="1" applyAlignment="1">
      <alignment vertical="center" shrinkToFit="1"/>
    </xf>
    <xf numFmtId="176" fontId="35" fillId="3" borderId="65" xfId="1" applyNumberFormat="1" applyFont="1" applyFill="1" applyBorder="1" applyAlignment="1">
      <alignment vertical="center" shrinkToFit="1"/>
    </xf>
    <xf numFmtId="176" fontId="35" fillId="3" borderId="53" xfId="1" applyNumberFormat="1" applyFont="1" applyFill="1" applyBorder="1" applyAlignment="1">
      <alignment vertical="center" shrinkToFit="1"/>
    </xf>
    <xf numFmtId="176" fontId="49" fillId="4" borderId="28" xfId="1" applyNumberFormat="1" applyFont="1" applyFill="1" applyBorder="1" applyAlignment="1">
      <alignment horizontal="center" vertical="center" shrinkToFit="1"/>
    </xf>
    <xf numFmtId="0" fontId="35" fillId="4" borderId="28" xfId="1" applyFont="1" applyFill="1" applyBorder="1" applyAlignment="1">
      <alignment horizontal="center" vertical="center" shrinkToFit="1"/>
    </xf>
    <xf numFmtId="0" fontId="35" fillId="11" borderId="28" xfId="1" applyFont="1" applyFill="1" applyBorder="1" applyAlignment="1">
      <alignment horizontal="center" vertical="center" shrinkToFit="1"/>
    </xf>
    <xf numFmtId="176" fontId="35" fillId="4" borderId="28" xfId="1" applyNumberFormat="1" applyFont="1" applyFill="1" applyBorder="1" applyAlignment="1">
      <alignment horizontal="center" vertical="center" shrinkToFit="1"/>
    </xf>
    <xf numFmtId="0" fontId="35" fillId="11" borderId="46" xfId="1" applyFont="1" applyFill="1" applyBorder="1" applyAlignment="1">
      <alignment horizontal="center" vertical="center" shrinkToFit="1"/>
    </xf>
    <xf numFmtId="0" fontId="35" fillId="4" borderId="54" xfId="1" applyFont="1" applyFill="1" applyBorder="1" applyAlignment="1">
      <alignment horizontal="center" vertical="center" shrinkToFit="1"/>
    </xf>
    <xf numFmtId="0" fontId="49" fillId="4" borderId="28" xfId="1" applyFont="1" applyFill="1" applyBorder="1" applyAlignment="1">
      <alignment horizontal="center" vertical="center" shrinkToFit="1"/>
    </xf>
    <xf numFmtId="0" fontId="35" fillId="4" borderId="27" xfId="1" applyFont="1" applyFill="1" applyBorder="1" applyAlignment="1">
      <alignment horizontal="center" vertical="center" shrinkToFit="1"/>
    </xf>
    <xf numFmtId="0" fontId="50" fillId="0" borderId="0" xfId="2" applyFont="1"/>
    <xf numFmtId="0" fontId="35" fillId="0" borderId="0" xfId="2" applyFont="1"/>
    <xf numFmtId="0" fontId="5" fillId="0" borderId="0" xfId="2" applyFont="1" applyAlignment="1">
      <alignment horizontal="left" vertical="center" wrapText="1"/>
    </xf>
    <xf numFmtId="0" fontId="59" fillId="0" borderId="0" xfId="1" applyFont="1">
      <alignment vertical="center"/>
    </xf>
    <xf numFmtId="38" fontId="41" fillId="5" borderId="151" xfId="4" applyFont="1" applyFill="1" applyBorder="1" applyAlignment="1">
      <alignment vertical="center" wrapText="1" shrinkToFit="1"/>
    </xf>
    <xf numFmtId="0" fontId="60" fillId="4" borderId="0" xfId="1" applyFont="1" applyFill="1">
      <alignment vertical="center"/>
    </xf>
    <xf numFmtId="0" fontId="37" fillId="2" borderId="27" xfId="1" applyFont="1" applyFill="1" applyBorder="1" applyAlignment="1">
      <alignment horizontal="center" vertical="center"/>
    </xf>
    <xf numFmtId="0" fontId="49" fillId="0" borderId="27" xfId="1" applyFont="1" applyBorder="1" applyAlignment="1">
      <alignment vertical="center" shrinkToFit="1"/>
    </xf>
    <xf numFmtId="0" fontId="34" fillId="4" borderId="9" xfId="0" applyFont="1" applyFill="1" applyBorder="1" applyAlignment="1">
      <alignment horizontal="left" vertical="center"/>
    </xf>
    <xf numFmtId="0" fontId="42" fillId="4" borderId="0" xfId="0" applyFont="1" applyFill="1">
      <alignment vertical="center"/>
    </xf>
    <xf numFmtId="0" fontId="35" fillId="3" borderId="141" xfId="0" applyFont="1" applyFill="1" applyBorder="1" applyAlignment="1">
      <alignment horizontal="center" vertical="center" shrinkToFit="1"/>
    </xf>
    <xf numFmtId="0" fontId="35" fillId="3" borderId="142" xfId="0" applyFont="1" applyFill="1" applyBorder="1" applyAlignment="1">
      <alignment horizontal="center" vertical="center" shrinkToFit="1"/>
    </xf>
    <xf numFmtId="0" fontId="35" fillId="3" borderId="143" xfId="0" applyFont="1" applyFill="1" applyBorder="1" applyAlignment="1">
      <alignment horizontal="center" vertical="center" shrinkToFit="1"/>
    </xf>
    <xf numFmtId="0" fontId="35" fillId="3" borderId="144" xfId="0" applyFont="1" applyFill="1" applyBorder="1" applyAlignment="1">
      <alignment horizontal="center" vertical="center" shrinkToFit="1"/>
    </xf>
    <xf numFmtId="0" fontId="35" fillId="3" borderId="145" xfId="0" applyFont="1" applyFill="1" applyBorder="1" applyAlignment="1">
      <alignment horizontal="center" vertical="center" shrinkToFit="1"/>
    </xf>
    <xf numFmtId="0" fontId="40" fillId="4" borderId="110" xfId="0" applyFont="1" applyFill="1" applyBorder="1" applyAlignment="1">
      <alignment horizontal="center" vertical="center" shrinkToFit="1"/>
    </xf>
    <xf numFmtId="0" fontId="40" fillId="4" borderId="111" xfId="0" applyFont="1" applyFill="1" applyBorder="1" applyAlignment="1">
      <alignment horizontal="center" vertical="center" shrinkToFit="1"/>
    </xf>
    <xf numFmtId="176" fontId="49" fillId="5" borderId="112" xfId="0" applyNumberFormat="1" applyFont="1" applyFill="1" applyBorder="1" applyAlignment="1" applyProtection="1">
      <alignment horizontal="right" vertical="center" shrinkToFit="1"/>
      <protection locked="0"/>
    </xf>
    <xf numFmtId="176" fontId="49" fillId="5" borderId="110" xfId="0" applyNumberFormat="1" applyFont="1" applyFill="1" applyBorder="1" applyAlignment="1" applyProtection="1">
      <alignment horizontal="right" vertical="center" shrinkToFit="1"/>
      <protection locked="0"/>
    </xf>
    <xf numFmtId="176" fontId="49" fillId="5" borderId="110" xfId="0" applyNumberFormat="1" applyFont="1" applyFill="1" applyBorder="1" applyAlignment="1">
      <alignment horizontal="right" vertical="center" shrinkToFit="1"/>
    </xf>
    <xf numFmtId="0" fontId="57" fillId="3" borderId="0" xfId="0" applyFont="1" applyFill="1" applyAlignment="1">
      <alignment horizontal="center" vertical="center"/>
    </xf>
    <xf numFmtId="0" fontId="34" fillId="4" borderId="0" xfId="0" applyFont="1" applyFill="1" applyAlignment="1">
      <alignment horizontal="center" vertical="center"/>
    </xf>
    <xf numFmtId="0" fontId="34" fillId="15" borderId="0" xfId="0" applyFont="1" applyFill="1" applyAlignment="1">
      <alignment horizontal="center" vertical="center"/>
    </xf>
    <xf numFmtId="0" fontId="36" fillId="3" borderId="64" xfId="1" applyFont="1" applyFill="1" applyBorder="1" applyAlignment="1">
      <alignment horizontal="center" vertical="center"/>
    </xf>
    <xf numFmtId="0" fontId="36" fillId="3" borderId="14" xfId="1" applyFont="1" applyFill="1" applyBorder="1" applyAlignment="1">
      <alignment horizontal="center" vertical="center"/>
    </xf>
    <xf numFmtId="0" fontId="36" fillId="3" borderId="15" xfId="1" applyFont="1" applyFill="1" applyBorder="1" applyAlignment="1">
      <alignment horizontal="center" vertical="center"/>
    </xf>
    <xf numFmtId="0" fontId="36" fillId="3" borderId="50"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51" xfId="1" applyFont="1" applyFill="1" applyBorder="1" applyAlignment="1">
      <alignment horizontal="center" vertical="center"/>
    </xf>
    <xf numFmtId="0" fontId="36" fillId="2" borderId="13" xfId="1" applyFont="1" applyFill="1" applyBorder="1" applyAlignment="1">
      <alignment horizontal="center" vertical="center"/>
    </xf>
    <xf numFmtId="0" fontId="36" fillId="2" borderId="14" xfId="1" applyFont="1" applyFill="1" applyBorder="1" applyAlignment="1">
      <alignment horizontal="center" vertical="center"/>
    </xf>
    <xf numFmtId="0" fontId="36" fillId="2" borderId="16" xfId="1" applyFont="1" applyFill="1" applyBorder="1" applyAlignment="1">
      <alignment horizontal="center" vertical="center"/>
    </xf>
    <xf numFmtId="0" fontId="37" fillId="2" borderId="7" xfId="1" applyFont="1" applyFill="1" applyBorder="1" applyAlignment="1">
      <alignment horizontal="center" vertical="center" shrinkToFit="1"/>
    </xf>
    <xf numFmtId="0" fontId="49" fillId="0" borderId="7" xfId="1" applyFont="1" applyBorder="1" applyAlignment="1">
      <alignment vertical="center" shrinkToFit="1"/>
    </xf>
    <xf numFmtId="177" fontId="35" fillId="0" borderId="44" xfId="1" applyNumberFormat="1" applyFont="1" applyBorder="1" applyAlignment="1">
      <alignment horizontal="center" vertical="center" shrinkToFit="1"/>
    </xf>
    <xf numFmtId="177" fontId="35" fillId="0" borderId="9" xfId="1" applyNumberFormat="1" applyFont="1" applyBorder="1" applyAlignment="1">
      <alignment horizontal="center" vertical="center" shrinkToFit="1"/>
    </xf>
    <xf numFmtId="177" fontId="35" fillId="0" borderId="45" xfId="1" applyNumberFormat="1" applyFont="1" applyBorder="1" applyAlignment="1">
      <alignment horizontal="center" vertical="center" shrinkToFit="1"/>
    </xf>
    <xf numFmtId="176" fontId="49" fillId="5" borderId="112" xfId="0" applyNumberFormat="1" applyFont="1" applyFill="1" applyBorder="1" applyAlignment="1">
      <alignment horizontal="right" vertical="center" shrinkToFit="1"/>
    </xf>
    <xf numFmtId="0" fontId="39" fillId="15" borderId="0" xfId="0" applyFont="1" applyFill="1" applyAlignment="1">
      <alignment horizontal="center" vertical="center" shrinkToFit="1"/>
    </xf>
    <xf numFmtId="0" fontId="39" fillId="4" borderId="9" xfId="0" applyFont="1" applyFill="1" applyBorder="1" applyAlignment="1">
      <alignment horizontal="center" vertical="center" shrinkToFit="1"/>
    </xf>
    <xf numFmtId="0" fontId="39" fillId="15" borderId="154" xfId="0" applyFont="1" applyFill="1" applyBorder="1" applyAlignment="1">
      <alignment horizontal="center" vertical="center"/>
    </xf>
    <xf numFmtId="0" fontId="39" fillId="15" borderId="155" xfId="0" applyFont="1" applyFill="1" applyBorder="1" applyAlignment="1">
      <alignment horizontal="center" vertical="center"/>
    </xf>
    <xf numFmtId="0" fontId="39" fillId="15" borderId="156" xfId="0" applyFont="1" applyFill="1" applyBorder="1" applyAlignment="1">
      <alignment horizontal="center" vertical="center"/>
    </xf>
    <xf numFmtId="189" fontId="39" fillId="15" borderId="155" xfId="8" applyNumberFormat="1" applyFont="1" applyFill="1" applyBorder="1" applyAlignment="1">
      <alignment horizontal="right" vertical="center"/>
    </xf>
    <xf numFmtId="189" fontId="39" fillId="15" borderId="156" xfId="8" applyNumberFormat="1" applyFont="1" applyFill="1" applyBorder="1" applyAlignment="1">
      <alignment horizontal="right" vertical="center"/>
    </xf>
    <xf numFmtId="188" fontId="39" fillId="15" borderId="50" xfId="0" applyNumberFormat="1" applyFont="1" applyFill="1" applyBorder="1" applyAlignment="1">
      <alignment horizontal="center" vertical="center" shrinkToFit="1"/>
    </xf>
    <xf numFmtId="188" fontId="39" fillId="15" borderId="9" xfId="0" applyNumberFormat="1" applyFont="1" applyFill="1" applyBorder="1" applyAlignment="1">
      <alignment horizontal="center" vertical="center" shrinkToFit="1"/>
    </xf>
    <xf numFmtId="188" fontId="39" fillId="15" borderId="45" xfId="0" applyNumberFormat="1" applyFont="1" applyFill="1" applyBorder="1" applyAlignment="1">
      <alignment horizontal="center" vertical="center" shrinkToFit="1"/>
    </xf>
    <xf numFmtId="189" fontId="39" fillId="15" borderId="9" xfId="0" applyNumberFormat="1" applyFont="1" applyFill="1" applyBorder="1" applyAlignment="1">
      <alignment horizontal="right" vertical="center" shrinkToFit="1"/>
    </xf>
    <xf numFmtId="189" fontId="39" fillId="15" borderId="45" xfId="0" applyNumberFormat="1" applyFont="1" applyFill="1" applyBorder="1" applyAlignment="1">
      <alignment horizontal="right" vertical="center" shrinkToFit="1"/>
    </xf>
    <xf numFmtId="0" fontId="40" fillId="3" borderId="55" xfId="0" applyFont="1" applyFill="1" applyBorder="1" applyAlignment="1">
      <alignment horizontal="center" vertical="center" shrinkToFit="1"/>
    </xf>
    <xf numFmtId="0" fontId="40" fillId="3" borderId="52" xfId="0" applyFont="1" applyFill="1" applyBorder="1" applyAlignment="1">
      <alignment horizontal="center" vertical="center" shrinkToFit="1"/>
    </xf>
    <xf numFmtId="0" fontId="40" fillId="3" borderId="54" xfId="0" applyFont="1" applyFill="1" applyBorder="1" applyAlignment="1">
      <alignment horizontal="center" vertical="center" shrinkToFit="1"/>
    </xf>
    <xf numFmtId="176" fontId="49" fillId="5" borderId="53" xfId="0" applyNumberFormat="1" applyFont="1" applyFill="1" applyBorder="1" applyAlignment="1" applyProtection="1">
      <alignment horizontal="right" vertical="center" shrinkToFit="1"/>
      <protection locked="0"/>
    </xf>
    <xf numFmtId="176" fontId="49" fillId="5" borderId="52" xfId="0" applyNumberFormat="1" applyFont="1" applyFill="1" applyBorder="1" applyAlignment="1" applyProtection="1">
      <alignment horizontal="right" vertical="center" shrinkToFit="1"/>
      <protection locked="0"/>
    </xf>
    <xf numFmtId="176" fontId="49" fillId="5" borderId="53" xfId="0" applyNumberFormat="1" applyFont="1" applyFill="1" applyBorder="1" applyAlignment="1">
      <alignment horizontal="right" vertical="center" shrinkToFit="1"/>
    </xf>
    <xf numFmtId="176" fontId="49" fillId="5" borderId="52" xfId="0" applyNumberFormat="1" applyFont="1" applyFill="1" applyBorder="1" applyAlignment="1">
      <alignment horizontal="right" vertical="center" shrinkToFit="1"/>
    </xf>
    <xf numFmtId="0" fontId="40" fillId="4" borderId="105" xfId="0" applyFont="1" applyFill="1" applyBorder="1" applyAlignment="1">
      <alignment horizontal="center" vertical="center" shrinkToFit="1"/>
    </xf>
    <xf numFmtId="0" fontId="40" fillId="4" borderId="106" xfId="0" applyFont="1" applyFill="1" applyBorder="1" applyAlignment="1">
      <alignment horizontal="center" vertical="center" shrinkToFit="1"/>
    </xf>
    <xf numFmtId="176" fontId="49" fillId="5" borderId="107" xfId="0" applyNumberFormat="1" applyFont="1" applyFill="1" applyBorder="1" applyAlignment="1" applyProtection="1">
      <alignment horizontal="right" vertical="center" shrinkToFit="1"/>
      <protection locked="0"/>
    </xf>
    <xf numFmtId="176" fontId="49" fillId="5" borderId="105" xfId="0" applyNumberFormat="1" applyFont="1" applyFill="1" applyBorder="1" applyAlignment="1" applyProtection="1">
      <alignment horizontal="right" vertical="center" shrinkToFit="1"/>
      <protection locked="0"/>
    </xf>
    <xf numFmtId="176" fontId="49" fillId="5" borderId="105" xfId="0" applyNumberFormat="1" applyFont="1" applyFill="1" applyBorder="1" applyAlignment="1">
      <alignment horizontal="right" vertical="center" shrinkToFit="1"/>
    </xf>
    <xf numFmtId="176" fontId="49" fillId="5" borderId="107" xfId="0" applyNumberFormat="1" applyFont="1" applyFill="1" applyBorder="1" applyAlignment="1">
      <alignment horizontal="right" vertical="center" shrinkToFit="1"/>
    </xf>
    <xf numFmtId="188" fontId="39" fillId="15" borderId="2" xfId="0" applyNumberFormat="1" applyFont="1" applyFill="1" applyBorder="1" applyAlignment="1">
      <alignment horizontal="center" vertical="center" shrinkToFit="1"/>
    </xf>
    <xf numFmtId="188" fontId="39" fillId="15" borderId="3" xfId="0" applyNumberFormat="1" applyFont="1" applyFill="1" applyBorder="1" applyAlignment="1">
      <alignment horizontal="center" vertical="center" shrinkToFit="1"/>
    </xf>
    <xf numFmtId="188" fontId="39" fillId="15" borderId="6" xfId="0" applyNumberFormat="1" applyFont="1" applyFill="1" applyBorder="1" applyAlignment="1">
      <alignment horizontal="center" vertical="center" shrinkToFit="1"/>
    </xf>
    <xf numFmtId="189" fontId="39" fillId="15" borderId="3" xfId="0" applyNumberFormat="1" applyFont="1" applyFill="1" applyBorder="1" applyAlignment="1">
      <alignment horizontal="right" vertical="center" shrinkToFit="1"/>
    </xf>
    <xf numFmtId="189" fontId="39" fillId="15" borderId="6" xfId="0" applyNumberFormat="1" applyFont="1" applyFill="1" applyBorder="1" applyAlignment="1">
      <alignment horizontal="right" vertical="center" shrinkToFit="1"/>
    </xf>
    <xf numFmtId="0" fontId="42" fillId="4" borderId="9" xfId="0" applyFont="1" applyFill="1" applyBorder="1" applyAlignment="1">
      <alignment horizontal="right" vertical="center" wrapText="1"/>
    </xf>
    <xf numFmtId="0" fontId="40" fillId="3" borderId="121" xfId="2" applyFont="1" applyFill="1" applyBorder="1" applyAlignment="1">
      <alignment horizontal="center" vertical="center"/>
    </xf>
    <xf numFmtId="0" fontId="40" fillId="3" borderId="122" xfId="2" applyFont="1" applyFill="1" applyBorder="1" applyAlignment="1">
      <alignment horizontal="center" vertical="center"/>
    </xf>
    <xf numFmtId="0" fontId="40" fillId="3" borderId="62" xfId="0" applyFont="1" applyFill="1" applyBorder="1" applyAlignment="1">
      <alignment horizontal="center" vertical="center" wrapText="1"/>
    </xf>
    <xf numFmtId="0" fontId="40" fillId="3" borderId="40" xfId="0" applyFont="1" applyFill="1" applyBorder="1" applyAlignment="1">
      <alignment horizontal="center" vertical="center" wrapText="1"/>
    </xf>
    <xf numFmtId="0" fontId="40" fillId="3" borderId="63" xfId="0" applyFont="1" applyFill="1" applyBorder="1" applyAlignment="1">
      <alignment horizontal="center" vertical="center" wrapText="1"/>
    </xf>
    <xf numFmtId="182" fontId="40" fillId="3" borderId="122" xfId="0" applyNumberFormat="1" applyFont="1" applyFill="1" applyBorder="1" applyAlignment="1" applyProtection="1">
      <alignment horizontal="center" vertical="center" shrinkToFit="1"/>
      <protection locked="0"/>
    </xf>
    <xf numFmtId="0" fontId="41" fillId="3" borderId="40" xfId="0" applyFont="1" applyFill="1" applyBorder="1" applyAlignment="1">
      <alignment horizontal="center" vertical="center" wrapText="1"/>
    </xf>
    <xf numFmtId="0" fontId="41" fillId="3" borderId="61" xfId="0" applyFont="1" applyFill="1" applyBorder="1" applyAlignment="1">
      <alignment horizontal="center" vertical="center" wrapText="1"/>
    </xf>
    <xf numFmtId="0" fontId="40" fillId="3" borderId="62" xfId="0" applyFont="1" applyFill="1" applyBorder="1" applyAlignment="1">
      <alignment horizontal="center" vertical="center"/>
    </xf>
    <xf numFmtId="0" fontId="40" fillId="3" borderId="40" xfId="0" applyFont="1" applyFill="1" applyBorder="1" applyAlignment="1">
      <alignment horizontal="center" vertical="center"/>
    </xf>
    <xf numFmtId="0" fontId="40" fillId="3" borderId="63" xfId="0" applyFont="1" applyFill="1" applyBorder="1" applyAlignment="1">
      <alignment horizontal="center" vertical="center"/>
    </xf>
    <xf numFmtId="0" fontId="40" fillId="3" borderId="61" xfId="0" applyFont="1" applyFill="1" applyBorder="1" applyAlignment="1">
      <alignment horizontal="center" vertical="center"/>
    </xf>
    <xf numFmtId="0" fontId="49" fillId="5" borderId="36" xfId="0" applyFont="1" applyFill="1" applyBorder="1" applyAlignment="1" applyProtection="1">
      <alignment horizontal="center" vertical="center" shrinkToFit="1"/>
      <protection locked="0"/>
    </xf>
    <xf numFmtId="0" fontId="49" fillId="5" borderId="8" xfId="0" applyFont="1" applyFill="1" applyBorder="1" applyAlignment="1" applyProtection="1">
      <alignment horizontal="center" vertical="center" shrinkToFit="1"/>
      <protection locked="0"/>
    </xf>
    <xf numFmtId="0" fontId="49" fillId="5" borderId="35" xfId="0" applyFont="1" applyFill="1" applyBorder="1" applyAlignment="1" applyProtection="1">
      <alignment horizontal="center" vertical="center" shrinkToFit="1"/>
      <protection locked="0"/>
    </xf>
    <xf numFmtId="177" fontId="49" fillId="5" borderId="36" xfId="0" applyNumberFormat="1" applyFont="1" applyFill="1" applyBorder="1" applyAlignment="1" applyProtection="1">
      <alignment horizontal="center" vertical="center" shrinkToFit="1"/>
      <protection locked="0"/>
    </xf>
    <xf numFmtId="0" fontId="49" fillId="5" borderId="37" xfId="0" applyFont="1" applyFill="1" applyBorder="1" applyAlignment="1" applyProtection="1">
      <alignment horizontal="center" vertical="center" shrinkToFit="1"/>
      <protection locked="0"/>
    </xf>
    <xf numFmtId="0" fontId="40" fillId="3" borderId="122" xfId="0" applyFont="1" applyFill="1" applyBorder="1" applyAlignment="1">
      <alignment horizontal="center" vertical="center" wrapText="1"/>
    </xf>
    <xf numFmtId="182" fontId="41" fillId="3" borderId="62" xfId="0" applyNumberFormat="1" applyFont="1" applyFill="1" applyBorder="1" applyAlignment="1" applyProtection="1">
      <alignment horizontal="center" vertical="center" wrapText="1" shrinkToFit="1"/>
      <protection locked="0"/>
    </xf>
    <xf numFmtId="182" fontId="41" fillId="3" borderId="63" xfId="0" applyNumberFormat="1" applyFont="1" applyFill="1" applyBorder="1" applyAlignment="1" applyProtection="1">
      <alignment horizontal="center" vertical="center" shrinkToFit="1"/>
      <protection locked="0"/>
    </xf>
    <xf numFmtId="182" fontId="40" fillId="3" borderId="62" xfId="0" applyNumberFormat="1" applyFont="1" applyFill="1" applyBorder="1" applyAlignment="1" applyProtection="1">
      <alignment horizontal="center" vertical="center" shrinkToFit="1"/>
      <protection locked="0"/>
    </xf>
    <xf numFmtId="182" fontId="40" fillId="3" borderId="63" xfId="0" applyNumberFormat="1" applyFont="1" applyFill="1" applyBorder="1" applyAlignment="1" applyProtection="1">
      <alignment horizontal="center" vertical="center" shrinkToFit="1"/>
      <protection locked="0"/>
    </xf>
    <xf numFmtId="0" fontId="40" fillId="3" borderId="43" xfId="2" applyFont="1" applyFill="1" applyBorder="1" applyAlignment="1">
      <alignment horizontal="center" vertical="center"/>
    </xf>
    <xf numFmtId="0" fontId="40" fillId="3" borderId="48" xfId="2" applyFont="1" applyFill="1" applyBorder="1" applyAlignment="1">
      <alignment horizontal="center" vertical="center"/>
    </xf>
    <xf numFmtId="49" fontId="49" fillId="0" borderId="36" xfId="0" applyNumberFormat="1" applyFont="1" applyBorder="1" applyAlignment="1" applyProtection="1">
      <alignment horizontal="left" vertical="center" shrinkToFit="1"/>
      <protection locked="0"/>
    </xf>
    <xf numFmtId="49" fontId="35" fillId="0" borderId="8" xfId="0" applyNumberFormat="1" applyFont="1" applyBorder="1" applyAlignment="1" applyProtection="1">
      <alignment horizontal="left" vertical="center" shrinkToFit="1"/>
      <protection locked="0"/>
    </xf>
    <xf numFmtId="49" fontId="35" fillId="0" borderId="35" xfId="0" applyNumberFormat="1" applyFont="1" applyBorder="1" applyAlignment="1" applyProtection="1">
      <alignment horizontal="left" vertical="center" shrinkToFit="1"/>
      <protection locked="0"/>
    </xf>
    <xf numFmtId="182" fontId="49" fillId="0" borderId="48" xfId="0" applyNumberFormat="1" applyFont="1" applyBorder="1" applyAlignment="1" applyProtection="1">
      <alignment horizontal="center" vertical="center" shrinkToFit="1"/>
      <protection locked="0"/>
    </xf>
    <xf numFmtId="182" fontId="49" fillId="5" borderId="48" xfId="0" applyNumberFormat="1" applyFont="1" applyFill="1" applyBorder="1" applyAlignment="1" applyProtection="1">
      <alignment horizontal="right" vertical="center" shrinkToFit="1"/>
      <protection locked="0"/>
    </xf>
    <xf numFmtId="182" fontId="49" fillId="5" borderId="36" xfId="0" applyNumberFormat="1" applyFont="1" applyFill="1" applyBorder="1" applyAlignment="1" applyProtection="1">
      <alignment horizontal="right" vertical="center" shrinkToFit="1"/>
      <protection locked="0"/>
    </xf>
    <xf numFmtId="0" fontId="49" fillId="5" borderId="8" xfId="0" applyFont="1" applyFill="1" applyBorder="1" applyAlignment="1" applyProtection="1">
      <alignment horizontal="right" vertical="center" shrinkToFit="1"/>
      <protection locked="0"/>
    </xf>
    <xf numFmtId="0" fontId="49" fillId="5" borderId="35" xfId="0" applyFont="1" applyFill="1" applyBorder="1" applyAlignment="1" applyProtection="1">
      <alignment horizontal="right" vertical="center" shrinkToFit="1"/>
      <protection locked="0"/>
    </xf>
    <xf numFmtId="181" fontId="49" fillId="0" borderId="36" xfId="1" applyNumberFormat="1" applyFont="1" applyBorder="1" applyAlignment="1" applyProtection="1">
      <alignment horizontal="center" vertical="center" shrinkToFit="1"/>
      <protection locked="0"/>
    </xf>
    <xf numFmtId="181" fontId="49" fillId="0" borderId="8" xfId="1" applyNumberFormat="1" applyFont="1" applyBorder="1" applyAlignment="1" applyProtection="1">
      <alignment horizontal="center" vertical="center" shrinkToFit="1"/>
      <protection locked="0"/>
    </xf>
    <xf numFmtId="181" fontId="49" fillId="0" borderId="37" xfId="1" applyNumberFormat="1" applyFont="1" applyBorder="1" applyAlignment="1" applyProtection="1">
      <alignment horizontal="center" vertical="center" shrinkToFit="1"/>
      <protection locked="0"/>
    </xf>
    <xf numFmtId="182" fontId="49" fillId="0" borderId="26" xfId="0" applyNumberFormat="1" applyFont="1" applyBorder="1" applyAlignment="1" applyProtection="1">
      <alignment horizontal="center" vertical="center" shrinkToFit="1"/>
      <protection locked="0"/>
    </xf>
    <xf numFmtId="182" fontId="49" fillId="0" borderId="28" xfId="0" applyNumberFormat="1" applyFont="1" applyBorder="1" applyAlignment="1" applyProtection="1">
      <alignment horizontal="center" vertical="center" shrinkToFit="1"/>
      <protection locked="0"/>
    </xf>
    <xf numFmtId="182" fontId="49" fillId="5" borderId="26" xfId="0" applyNumberFormat="1" applyFont="1" applyFill="1" applyBorder="1" applyAlignment="1" applyProtection="1">
      <alignment horizontal="right" vertical="center" shrinkToFit="1"/>
      <protection locked="0"/>
    </xf>
    <xf numFmtId="182" fontId="49" fillId="5" borderId="28" xfId="0" applyNumberFormat="1" applyFont="1" applyFill="1" applyBorder="1" applyAlignment="1" applyProtection="1">
      <alignment horizontal="right" vertical="center" shrinkToFit="1"/>
      <protection locked="0"/>
    </xf>
    <xf numFmtId="0" fontId="49" fillId="5" borderId="27" xfId="0" applyFont="1" applyFill="1" applyBorder="1" applyAlignment="1" applyProtection="1">
      <alignment horizontal="right" vertical="center" shrinkToFit="1"/>
      <protection locked="0"/>
    </xf>
    <xf numFmtId="0" fontId="49" fillId="5" borderId="28" xfId="0" applyFont="1" applyFill="1" applyBorder="1" applyAlignment="1" applyProtection="1">
      <alignment horizontal="right" vertical="center" shrinkToFit="1"/>
      <protection locked="0"/>
    </xf>
    <xf numFmtId="181" fontId="49" fillId="0" borderId="26" xfId="1" applyNumberFormat="1" applyFont="1" applyBorder="1" applyAlignment="1" applyProtection="1">
      <alignment horizontal="center" vertical="center" shrinkToFit="1"/>
      <protection locked="0"/>
    </xf>
    <xf numFmtId="181" fontId="49" fillId="0" borderId="27" xfId="1" applyNumberFormat="1" applyFont="1" applyBorder="1" applyAlignment="1" applyProtection="1">
      <alignment horizontal="center" vertical="center" shrinkToFit="1"/>
      <protection locked="0"/>
    </xf>
    <xf numFmtId="181" fontId="49" fillId="0" borderId="29" xfId="1" applyNumberFormat="1" applyFont="1" applyBorder="1" applyAlignment="1" applyProtection="1">
      <alignment horizontal="center" vertical="center" shrinkToFit="1"/>
      <protection locked="0"/>
    </xf>
    <xf numFmtId="0" fontId="49" fillId="5" borderId="23" xfId="0" applyFont="1" applyFill="1" applyBorder="1" applyAlignment="1" applyProtection="1">
      <alignment horizontal="center" vertical="center" shrinkToFit="1"/>
      <protection locked="0"/>
    </xf>
    <xf numFmtId="0" fontId="49" fillId="5" borderId="24" xfId="0" applyFont="1" applyFill="1" applyBorder="1" applyAlignment="1" applyProtection="1">
      <alignment horizontal="center" vertical="center" shrinkToFit="1"/>
      <protection locked="0"/>
    </xf>
    <xf numFmtId="0" fontId="49" fillId="5" borderId="25" xfId="0" applyFont="1" applyFill="1" applyBorder="1" applyAlignment="1" applyProtection="1">
      <alignment horizontal="center" vertical="center" shrinkToFit="1"/>
      <protection locked="0"/>
    </xf>
    <xf numFmtId="0" fontId="49" fillId="5" borderId="30" xfId="0" applyFont="1" applyFill="1" applyBorder="1" applyAlignment="1" applyProtection="1">
      <alignment horizontal="center" vertical="center" shrinkToFit="1"/>
      <protection locked="0"/>
    </xf>
    <xf numFmtId="0" fontId="49" fillId="5" borderId="0" xfId="0" applyFont="1" applyFill="1" applyAlignment="1" applyProtection="1">
      <alignment horizontal="center" vertical="center" shrinkToFit="1"/>
      <protection locked="0"/>
    </xf>
    <xf numFmtId="0" fontId="49" fillId="5" borderId="31" xfId="0" applyFont="1" applyFill="1" applyBorder="1" applyAlignment="1" applyProtection="1">
      <alignment horizontal="center" vertical="center" shrinkToFit="1"/>
      <protection locked="0"/>
    </xf>
    <xf numFmtId="0" fontId="49" fillId="5" borderId="114" xfId="0" applyFont="1" applyFill="1" applyBorder="1" applyAlignment="1" applyProtection="1">
      <alignment horizontal="center" vertical="center" shrinkToFit="1"/>
      <protection locked="0"/>
    </xf>
    <xf numFmtId="0" fontId="49" fillId="5" borderId="119" xfId="0" applyFont="1" applyFill="1" applyBorder="1" applyAlignment="1" applyProtection="1">
      <alignment horizontal="center" vertical="center" shrinkToFit="1"/>
      <protection locked="0"/>
    </xf>
    <xf numFmtId="0" fontId="49" fillId="5" borderId="59" xfId="0" applyFont="1" applyFill="1" applyBorder="1" applyAlignment="1" applyProtection="1">
      <alignment horizontal="center" vertical="center" shrinkToFit="1"/>
      <protection locked="0"/>
    </xf>
    <xf numFmtId="177" fontId="49" fillId="5" borderId="33" xfId="0" applyNumberFormat="1" applyFont="1" applyFill="1" applyBorder="1" applyAlignment="1" applyProtection="1">
      <alignment horizontal="center" vertical="center" shrinkToFit="1"/>
      <protection locked="0"/>
    </xf>
    <xf numFmtId="177" fontId="49" fillId="5" borderId="24" xfId="0" applyNumberFormat="1" applyFont="1" applyFill="1" applyBorder="1" applyAlignment="1" applyProtection="1">
      <alignment horizontal="center" vertical="center" shrinkToFit="1"/>
      <protection locked="0"/>
    </xf>
    <xf numFmtId="177" fontId="49" fillId="5" borderId="34" xfId="0" applyNumberFormat="1" applyFont="1" applyFill="1" applyBorder="1" applyAlignment="1" applyProtection="1">
      <alignment horizontal="center" vertical="center" shrinkToFit="1"/>
      <protection locked="0"/>
    </xf>
    <xf numFmtId="177" fontId="49" fillId="5" borderId="39" xfId="0" applyNumberFormat="1" applyFont="1" applyFill="1" applyBorder="1" applyAlignment="1" applyProtection="1">
      <alignment horizontal="center" vertical="center" shrinkToFit="1"/>
      <protection locked="0"/>
    </xf>
    <xf numFmtId="177" fontId="49" fillId="5" borderId="0" xfId="0" applyNumberFormat="1" applyFont="1" applyFill="1" applyAlignment="1" applyProtection="1">
      <alignment horizontal="center" vertical="center" shrinkToFit="1"/>
      <protection locked="0"/>
    </xf>
    <xf numFmtId="177" fontId="49" fillId="5" borderId="1" xfId="0" applyNumberFormat="1" applyFont="1" applyFill="1" applyBorder="1" applyAlignment="1" applyProtection="1">
      <alignment horizontal="center" vertical="center" shrinkToFit="1"/>
      <protection locked="0"/>
    </xf>
    <xf numFmtId="177" fontId="49" fillId="5" borderId="118" xfId="0" applyNumberFormat="1" applyFont="1" applyFill="1" applyBorder="1" applyAlignment="1" applyProtection="1">
      <alignment horizontal="center" vertical="center" shrinkToFit="1"/>
      <protection locked="0"/>
    </xf>
    <xf numFmtId="177" fontId="49" fillId="5" borderId="119" xfId="0" applyNumberFormat="1" applyFont="1" applyFill="1" applyBorder="1" applyAlignment="1" applyProtection="1">
      <alignment horizontal="center" vertical="center" shrinkToFit="1"/>
      <protection locked="0"/>
    </xf>
    <xf numFmtId="177" fontId="49" fillId="5" borderId="146" xfId="0" applyNumberFormat="1" applyFont="1" applyFill="1" applyBorder="1" applyAlignment="1" applyProtection="1">
      <alignment horizontal="center" vertical="center" shrinkToFit="1"/>
      <protection locked="0"/>
    </xf>
    <xf numFmtId="182" fontId="49" fillId="0" borderId="46" xfId="0" applyNumberFormat="1" applyFont="1" applyBorder="1" applyAlignment="1" applyProtection="1">
      <alignment horizontal="center" vertical="center" shrinkToFit="1"/>
      <protection locked="0"/>
    </xf>
    <xf numFmtId="49" fontId="49" fillId="0" borderId="28" xfId="0" applyNumberFormat="1" applyFont="1" applyBorder="1" applyAlignment="1" applyProtection="1">
      <alignment horizontal="left" vertical="center" shrinkToFit="1"/>
      <protection locked="0"/>
    </xf>
    <xf numFmtId="49" fontId="49" fillId="0" borderId="46" xfId="0" applyNumberFormat="1" applyFont="1" applyBorder="1" applyAlignment="1" applyProtection="1">
      <alignment horizontal="left" vertical="center" shrinkToFit="1"/>
      <protection locked="0"/>
    </xf>
    <xf numFmtId="182" fontId="35" fillId="0" borderId="46" xfId="0" applyNumberFormat="1" applyFont="1" applyBorder="1" applyAlignment="1" applyProtection="1">
      <alignment horizontal="center" vertical="center" shrinkToFit="1"/>
      <protection locked="0"/>
    </xf>
    <xf numFmtId="0" fontId="35" fillId="3" borderId="55" xfId="2" applyFont="1" applyFill="1" applyBorder="1" applyAlignment="1">
      <alignment horizontal="right" vertical="center"/>
    </xf>
    <xf numFmtId="0" fontId="35" fillId="3" borderId="52" xfId="2" applyFont="1" applyFill="1" applyBorder="1" applyAlignment="1">
      <alignment horizontal="right" vertical="center"/>
    </xf>
    <xf numFmtId="0" fontId="35" fillId="3" borderId="54" xfId="2" applyFont="1" applyFill="1" applyBorder="1" applyAlignment="1">
      <alignment horizontal="right" vertical="center"/>
    </xf>
    <xf numFmtId="176" fontId="49" fillId="5" borderId="53" xfId="1" applyNumberFormat="1" applyFont="1" applyFill="1" applyBorder="1" applyAlignment="1">
      <alignment horizontal="right" vertical="center" shrinkToFit="1"/>
    </xf>
    <xf numFmtId="176" fontId="49" fillId="5" borderId="52" xfId="1" applyNumberFormat="1" applyFont="1" applyFill="1" applyBorder="1" applyAlignment="1">
      <alignment horizontal="right" vertical="center" shrinkToFit="1"/>
    </xf>
    <xf numFmtId="176" fontId="49" fillId="5" borderId="54" xfId="1" applyNumberFormat="1" applyFont="1" applyFill="1" applyBorder="1" applyAlignment="1">
      <alignment horizontal="right" vertical="center" shrinkToFit="1"/>
    </xf>
    <xf numFmtId="0" fontId="44" fillId="4" borderId="0" xfId="0" applyFont="1" applyFill="1" applyAlignment="1">
      <alignment wrapText="1"/>
    </xf>
    <xf numFmtId="0" fontId="44" fillId="4" borderId="0" xfId="0" applyFont="1" applyFill="1" applyAlignment="1"/>
    <xf numFmtId="49" fontId="35" fillId="0" borderId="28" xfId="0" applyNumberFormat="1" applyFont="1" applyBorder="1" applyAlignment="1" applyProtection="1">
      <alignment horizontal="left" vertical="center" shrinkToFit="1"/>
      <protection locked="0"/>
    </xf>
    <xf numFmtId="49" fontId="35" fillId="0" borderId="46" xfId="0" applyNumberFormat="1" applyFont="1" applyBorder="1" applyAlignment="1" applyProtection="1">
      <alignment horizontal="left" vertical="center" shrinkToFit="1"/>
      <protection locked="0"/>
    </xf>
    <xf numFmtId="0" fontId="40" fillId="3" borderId="123" xfId="2" applyFont="1" applyFill="1" applyBorder="1" applyAlignment="1">
      <alignment horizontal="center" vertical="center" wrapText="1"/>
    </xf>
    <xf numFmtId="0" fontId="40" fillId="3" borderId="124" xfId="2" applyFont="1" applyFill="1" applyBorder="1" applyAlignment="1">
      <alignment horizontal="center" vertical="center"/>
    </xf>
    <xf numFmtId="0" fontId="36" fillId="3" borderId="67" xfId="1" applyFont="1" applyFill="1" applyBorder="1" applyAlignment="1">
      <alignment horizontal="center" vertical="center" shrinkToFit="1"/>
    </xf>
    <xf numFmtId="0" fontId="36" fillId="3" borderId="40" xfId="1" applyFont="1" applyFill="1" applyBorder="1" applyAlignment="1">
      <alignment horizontal="center" vertical="center" shrinkToFit="1"/>
    </xf>
    <xf numFmtId="0" fontId="36" fillId="3" borderId="63" xfId="1" applyFont="1" applyFill="1" applyBorder="1" applyAlignment="1">
      <alignment horizontal="center" vertical="center" shrinkToFit="1"/>
    </xf>
    <xf numFmtId="0" fontId="36" fillId="3" borderId="62" xfId="1" applyFont="1" applyFill="1" applyBorder="1" applyAlignment="1">
      <alignment horizontal="center" vertical="center" shrinkToFit="1"/>
    </xf>
    <xf numFmtId="0" fontId="40" fillId="3" borderId="122" xfId="0" applyFont="1" applyFill="1" applyBorder="1" applyAlignment="1">
      <alignment horizontal="center" vertical="center" wrapText="1" shrinkToFit="1"/>
    </xf>
    <xf numFmtId="0" fontId="40" fillId="3" borderId="125" xfId="0" applyFont="1" applyFill="1" applyBorder="1" applyAlignment="1">
      <alignment horizontal="center" vertical="center" wrapText="1" shrinkToFit="1"/>
    </xf>
    <xf numFmtId="0" fontId="40" fillId="11" borderId="32" xfId="1" applyFont="1" applyFill="1" applyBorder="1" applyAlignment="1">
      <alignment horizontal="center" vertical="center" shrinkToFit="1"/>
    </xf>
    <xf numFmtId="0" fontId="40" fillId="11" borderId="27" xfId="1" applyFont="1" applyFill="1" applyBorder="1" applyAlignment="1">
      <alignment horizontal="center" vertical="center" shrinkToFit="1"/>
    </xf>
    <xf numFmtId="0" fontId="40" fillId="11" borderId="28" xfId="1" applyFont="1" applyFill="1" applyBorder="1" applyAlignment="1">
      <alignment horizontal="center" vertical="center" shrinkToFit="1"/>
    </xf>
    <xf numFmtId="182" fontId="49" fillId="5" borderId="26" xfId="1" applyNumberFormat="1" applyFont="1" applyFill="1" applyBorder="1" applyAlignment="1" applyProtection="1">
      <alignment vertical="center" shrinkToFit="1"/>
      <protection locked="0"/>
    </xf>
    <xf numFmtId="0" fontId="49" fillId="5" borderId="27" xfId="1" applyFont="1" applyFill="1" applyBorder="1" applyAlignment="1" applyProtection="1">
      <alignment vertical="center" shrinkToFit="1"/>
      <protection locked="0"/>
    </xf>
    <xf numFmtId="0" fontId="49" fillId="5" borderId="28" xfId="1" applyFont="1" applyFill="1" applyBorder="1" applyAlignment="1" applyProtection="1">
      <alignment vertical="center" shrinkToFit="1"/>
      <protection locked="0"/>
    </xf>
    <xf numFmtId="176" fontId="49" fillId="0" borderId="26" xfId="1" applyNumberFormat="1" applyFont="1" applyBorder="1" applyAlignment="1" applyProtection="1">
      <alignment vertical="center" shrinkToFit="1"/>
      <protection locked="0"/>
    </xf>
    <xf numFmtId="176" fontId="49" fillId="0" borderId="27" xfId="1" applyNumberFormat="1" applyFont="1" applyBorder="1" applyAlignment="1" applyProtection="1">
      <alignment vertical="center" shrinkToFit="1"/>
      <protection locked="0"/>
    </xf>
    <xf numFmtId="0" fontId="35" fillId="0" borderId="46" xfId="2" applyFont="1" applyBorder="1" applyAlignment="1" applyProtection="1">
      <alignment horizontal="center" vertical="center" shrinkToFit="1"/>
      <protection locked="0"/>
    </xf>
    <xf numFmtId="0" fontId="35" fillId="0" borderId="126" xfId="2" applyFont="1" applyBorder="1" applyAlignment="1" applyProtection="1">
      <alignment horizontal="center" vertical="center" shrinkToFit="1"/>
      <protection locked="0"/>
    </xf>
    <xf numFmtId="176" fontId="49" fillId="0" borderId="26" xfId="1" applyNumberFormat="1" applyFont="1" applyBorder="1" applyAlignment="1" applyProtection="1">
      <alignment horizontal="right" vertical="center" shrinkToFit="1"/>
      <protection locked="0"/>
    </xf>
    <xf numFmtId="176" fontId="49" fillId="0" borderId="27" xfId="1" applyNumberFormat="1" applyFont="1" applyBorder="1" applyAlignment="1" applyProtection="1">
      <alignment horizontal="right" vertical="center" shrinkToFit="1"/>
      <protection locked="0"/>
    </xf>
    <xf numFmtId="0" fontId="48" fillId="0" borderId="46" xfId="2" applyFont="1" applyBorder="1" applyAlignment="1" applyProtection="1">
      <alignment horizontal="left" vertical="center" shrinkToFit="1"/>
      <protection locked="0"/>
    </xf>
    <xf numFmtId="0" fontId="48" fillId="0" borderId="126" xfId="2" applyFont="1" applyBorder="1" applyAlignment="1" applyProtection="1">
      <alignment horizontal="left" vertical="center" shrinkToFit="1"/>
      <protection locked="0"/>
    </xf>
    <xf numFmtId="0" fontId="40" fillId="11" borderId="23" xfId="1" applyFont="1" applyFill="1" applyBorder="1" applyAlignment="1">
      <alignment horizontal="center" vertical="center" textRotation="255" wrapText="1" shrinkToFit="1"/>
    </xf>
    <xf numFmtId="0" fontId="40" fillId="11" borderId="25" xfId="1" applyFont="1" applyFill="1" applyBorder="1" applyAlignment="1">
      <alignment horizontal="center" vertical="center" textRotation="255" wrapText="1" shrinkToFit="1"/>
    </xf>
    <xf numFmtId="0" fontId="40" fillId="11" borderId="30" xfId="1" applyFont="1" applyFill="1" applyBorder="1" applyAlignment="1">
      <alignment horizontal="center" vertical="center" textRotation="255" wrapText="1" shrinkToFit="1"/>
    </xf>
    <xf numFmtId="0" fontId="40" fillId="11" borderId="31" xfId="1" applyFont="1" applyFill="1" applyBorder="1" applyAlignment="1">
      <alignment horizontal="center" vertical="center" textRotation="255" wrapText="1" shrinkToFit="1"/>
    </xf>
    <xf numFmtId="182" fontId="35" fillId="5" borderId="26" xfId="1" applyNumberFormat="1" applyFont="1" applyFill="1" applyBorder="1" applyAlignment="1" applyProtection="1">
      <alignment vertical="center" shrinkToFit="1"/>
      <protection locked="0"/>
    </xf>
    <xf numFmtId="0" fontId="35" fillId="5" borderId="27" xfId="1" applyFont="1" applyFill="1" applyBorder="1" applyAlignment="1" applyProtection="1">
      <alignment vertical="center" shrinkToFit="1"/>
      <protection locked="0"/>
    </xf>
    <xf numFmtId="0" fontId="35" fillId="5" borderId="28" xfId="1" applyFont="1" applyFill="1" applyBorder="1" applyAlignment="1" applyProtection="1">
      <alignment vertical="center" shrinkToFit="1"/>
      <protection locked="0"/>
    </xf>
    <xf numFmtId="176" fontId="35" fillId="0" borderId="26" xfId="1" applyNumberFormat="1" applyFont="1" applyBorder="1" applyAlignment="1" applyProtection="1">
      <alignment vertical="center" shrinkToFit="1"/>
      <protection locked="0"/>
    </xf>
    <xf numFmtId="176" fontId="35" fillId="0" borderId="27" xfId="1" applyNumberFormat="1" applyFont="1" applyBorder="1" applyAlignment="1" applyProtection="1">
      <alignment vertical="center" shrinkToFit="1"/>
      <protection locked="0"/>
    </xf>
    <xf numFmtId="176" fontId="35" fillId="0" borderId="26" xfId="1" applyNumberFormat="1" applyFont="1" applyBorder="1" applyAlignment="1" applyProtection="1">
      <alignment horizontal="right" vertical="center" shrinkToFit="1"/>
      <protection locked="0"/>
    </xf>
    <xf numFmtId="176" fontId="35" fillId="0" borderId="27" xfId="1" applyNumberFormat="1" applyFont="1" applyBorder="1" applyAlignment="1" applyProtection="1">
      <alignment horizontal="right" vertical="center" shrinkToFit="1"/>
      <protection locked="0"/>
    </xf>
    <xf numFmtId="0" fontId="35" fillId="0" borderId="26" xfId="2" applyFont="1" applyBorder="1" applyAlignment="1" applyProtection="1">
      <alignment horizontal="center" vertical="center" shrinkToFit="1"/>
      <protection locked="0"/>
    </xf>
    <xf numFmtId="0" fontId="35" fillId="0" borderId="27" xfId="2" applyFont="1" applyBorder="1" applyAlignment="1" applyProtection="1">
      <alignment horizontal="center" vertical="center" shrinkToFit="1"/>
      <protection locked="0"/>
    </xf>
    <xf numFmtId="0" fontId="35" fillId="0" borderId="29" xfId="2" applyFont="1" applyBorder="1" applyAlignment="1" applyProtection="1">
      <alignment horizontal="center" vertical="center" shrinkToFit="1"/>
      <protection locked="0"/>
    </xf>
    <xf numFmtId="0" fontId="35" fillId="3" borderId="55" xfId="1" applyFont="1" applyFill="1" applyBorder="1" applyAlignment="1">
      <alignment horizontal="right" vertical="center" shrinkToFit="1"/>
    </xf>
    <xf numFmtId="0" fontId="35" fillId="3" borderId="52" xfId="1" applyFont="1" applyFill="1" applyBorder="1" applyAlignment="1">
      <alignment horizontal="right" vertical="center" shrinkToFit="1"/>
    </xf>
    <xf numFmtId="0" fontId="35" fillId="3" borderId="54" xfId="1" applyFont="1" applyFill="1" applyBorder="1" applyAlignment="1">
      <alignment horizontal="right" vertical="center" shrinkToFit="1"/>
    </xf>
    <xf numFmtId="176" fontId="49" fillId="5" borderId="53" xfId="1" applyNumberFormat="1" applyFont="1" applyFill="1" applyBorder="1" applyAlignment="1">
      <alignment vertical="center" shrinkToFit="1"/>
    </xf>
    <xf numFmtId="176" fontId="49" fillId="5" borderId="52" xfId="1" applyNumberFormat="1" applyFont="1" applyFill="1" applyBorder="1" applyAlignment="1">
      <alignment vertical="center" shrinkToFit="1"/>
    </xf>
    <xf numFmtId="0" fontId="38" fillId="3" borderId="128" xfId="2" applyFont="1" applyFill="1" applyBorder="1" applyAlignment="1">
      <alignment horizontal="center" vertical="center"/>
    </xf>
    <xf numFmtId="0" fontId="38" fillId="3" borderId="127" xfId="2" applyFont="1" applyFill="1" applyBorder="1" applyAlignment="1">
      <alignment horizontal="center" vertical="center"/>
    </xf>
    <xf numFmtId="0" fontId="36" fillId="3" borderId="129" xfId="1" applyFont="1" applyFill="1" applyBorder="1" applyAlignment="1">
      <alignment horizontal="center" vertical="center" shrinkToFit="1"/>
    </xf>
    <xf numFmtId="0" fontId="35" fillId="3" borderId="62" xfId="0" applyFont="1" applyFill="1" applyBorder="1" applyAlignment="1">
      <alignment horizontal="center" vertical="center" shrinkToFit="1"/>
    </xf>
    <xf numFmtId="0" fontId="35" fillId="3" borderId="40" xfId="0" applyFont="1" applyFill="1" applyBorder="1" applyAlignment="1">
      <alignment horizontal="center" vertical="center" shrinkToFit="1"/>
    </xf>
    <xf numFmtId="0" fontId="35" fillId="3" borderId="63" xfId="0" applyFont="1" applyFill="1" applyBorder="1" applyAlignment="1">
      <alignment horizontal="center" vertical="center" shrinkToFit="1"/>
    </xf>
    <xf numFmtId="0" fontId="38" fillId="18" borderId="122" xfId="2" applyFont="1" applyFill="1" applyBorder="1" applyAlignment="1">
      <alignment horizontal="center" vertical="center"/>
    </xf>
    <xf numFmtId="0" fontId="38" fillId="18" borderId="62" xfId="2" applyFont="1" applyFill="1" applyBorder="1" applyAlignment="1">
      <alignment horizontal="center" vertical="center"/>
    </xf>
    <xf numFmtId="0" fontId="38" fillId="18" borderId="125" xfId="2" applyFont="1" applyFill="1" applyBorder="1" applyAlignment="1">
      <alignment horizontal="center" vertical="center"/>
    </xf>
    <xf numFmtId="0" fontId="49" fillId="0" borderId="32" xfId="1" applyFont="1" applyBorder="1" applyAlignment="1" applyProtection="1">
      <alignment horizontal="center" vertical="center" shrinkToFit="1"/>
      <protection locked="0"/>
    </xf>
    <xf numFmtId="0" fontId="49" fillId="0" borderId="27" xfId="1" applyFont="1" applyBorder="1" applyAlignment="1" applyProtection="1">
      <alignment horizontal="center" vertical="center" shrinkToFit="1"/>
      <protection locked="0"/>
    </xf>
    <xf numFmtId="0" fontId="49" fillId="0" borderId="28" xfId="1" applyFont="1" applyBorder="1" applyAlignment="1" applyProtection="1">
      <alignment horizontal="center" vertical="center" shrinkToFit="1"/>
      <protection locked="0"/>
    </xf>
    <xf numFmtId="0" fontId="49" fillId="0" borderId="26" xfId="1" applyFont="1" applyBorder="1" applyAlignment="1" applyProtection="1">
      <alignment vertical="center" shrinkToFit="1"/>
      <protection locked="0"/>
    </xf>
    <xf numFmtId="0" fontId="49" fillId="0" borderId="27" xfId="1" applyFont="1" applyBorder="1" applyAlignment="1" applyProtection="1">
      <alignment vertical="center" shrinkToFit="1"/>
      <protection locked="0"/>
    </xf>
    <xf numFmtId="0" fontId="49" fillId="0" borderId="28" xfId="1" applyFont="1" applyBorder="1" applyAlignment="1" applyProtection="1">
      <alignment vertical="center" shrinkToFit="1"/>
      <protection locked="0"/>
    </xf>
    <xf numFmtId="38" fontId="49" fillId="0" borderId="26" xfId="5" applyFont="1" applyFill="1" applyBorder="1" applyAlignment="1" applyProtection="1">
      <alignment vertical="center" shrinkToFit="1"/>
      <protection locked="0"/>
    </xf>
    <xf numFmtId="38" fontId="49" fillId="0" borderId="27" xfId="5" applyFont="1" applyFill="1" applyBorder="1" applyAlignment="1" applyProtection="1">
      <alignment vertical="center" shrinkToFit="1"/>
      <protection locked="0"/>
    </xf>
    <xf numFmtId="176" fontId="49" fillId="0" borderId="60" xfId="1" applyNumberFormat="1" applyFont="1" applyBorder="1" applyAlignment="1" applyProtection="1">
      <alignment horizontal="right" vertical="center" shrinkToFit="1"/>
      <protection locked="0"/>
    </xf>
    <xf numFmtId="176" fontId="49" fillId="0" borderId="42" xfId="1" applyNumberFormat="1" applyFont="1" applyBorder="1" applyAlignment="1" applyProtection="1">
      <alignment horizontal="center" vertical="center" shrinkToFit="1"/>
      <protection locked="0"/>
    </xf>
    <xf numFmtId="176" fontId="49" fillId="0" borderId="28" xfId="1" applyNumberFormat="1" applyFont="1" applyBorder="1" applyAlignment="1" applyProtection="1">
      <alignment horizontal="center" vertical="center" shrinkToFit="1"/>
      <protection locked="0"/>
    </xf>
    <xf numFmtId="0" fontId="49" fillId="0" borderId="26" xfId="0" applyFont="1" applyBorder="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28" xfId="0" applyFont="1" applyBorder="1" applyAlignment="1" applyProtection="1">
      <alignment horizontal="center" vertical="center" shrinkToFit="1"/>
      <protection locked="0"/>
    </xf>
    <xf numFmtId="56" fontId="49" fillId="0" borderId="26" xfId="0" applyNumberFormat="1" applyFont="1" applyBorder="1" applyAlignment="1" applyProtection="1">
      <alignment horizontal="center" vertical="center" shrinkToFit="1"/>
      <protection locked="0"/>
    </xf>
    <xf numFmtId="176" fontId="49" fillId="5" borderId="26" xfId="1" applyNumberFormat="1" applyFont="1" applyFill="1" applyBorder="1" applyAlignment="1">
      <alignment vertical="center" shrinkToFit="1"/>
    </xf>
    <xf numFmtId="176" fontId="49" fillId="5" borderId="27" xfId="1" applyNumberFormat="1" applyFont="1" applyFill="1" applyBorder="1" applyAlignment="1">
      <alignment vertical="center" shrinkToFit="1"/>
    </xf>
    <xf numFmtId="0" fontId="38" fillId="0" borderId="46" xfId="2" applyFont="1" applyBorder="1" applyAlignment="1">
      <alignment vertical="center"/>
    </xf>
    <xf numFmtId="0" fontId="38" fillId="0" borderId="26" xfId="2" applyFont="1" applyBorder="1" applyAlignment="1">
      <alignment vertical="center"/>
    </xf>
    <xf numFmtId="0" fontId="40" fillId="5" borderId="46" xfId="2" applyFont="1" applyFill="1" applyBorder="1" applyAlignment="1">
      <alignment vertical="center"/>
    </xf>
    <xf numFmtId="0" fontId="40" fillId="5" borderId="126" xfId="2" applyFont="1" applyFill="1" applyBorder="1" applyAlignment="1">
      <alignment vertical="center"/>
    </xf>
    <xf numFmtId="0" fontId="38" fillId="0" borderId="27" xfId="2" applyFont="1" applyBorder="1" applyAlignment="1">
      <alignment vertical="center"/>
    </xf>
    <xf numFmtId="0" fontId="38" fillId="0" borderId="28" xfId="2" applyFont="1" applyBorder="1" applyAlignment="1">
      <alignment vertical="center"/>
    </xf>
    <xf numFmtId="0" fontId="35" fillId="0" borderId="32" xfId="1" applyFont="1" applyBorder="1" applyAlignment="1" applyProtection="1">
      <alignment horizontal="center" vertical="center" shrinkToFit="1"/>
      <protection locked="0"/>
    </xf>
    <xf numFmtId="0" fontId="35" fillId="0" borderId="27" xfId="1" applyFont="1" applyBorder="1" applyAlignment="1" applyProtection="1">
      <alignment horizontal="center" vertical="center" shrinkToFit="1"/>
      <protection locked="0"/>
    </xf>
    <xf numFmtId="0" fontId="35" fillId="0" borderId="28" xfId="1" applyFont="1" applyBorder="1" applyAlignment="1" applyProtection="1">
      <alignment horizontal="center" vertical="center" shrinkToFit="1"/>
      <protection locked="0"/>
    </xf>
    <xf numFmtId="0" fontId="35" fillId="0" borderId="26" xfId="1" applyFont="1" applyBorder="1" applyAlignment="1" applyProtection="1">
      <alignment vertical="center" shrinkToFit="1"/>
      <protection locked="0"/>
    </xf>
    <xf numFmtId="0" fontId="35" fillId="0" borderId="27" xfId="1" applyFont="1" applyBorder="1" applyAlignment="1" applyProtection="1">
      <alignment vertical="center" shrinkToFit="1"/>
      <protection locked="0"/>
    </xf>
    <xf numFmtId="0" fontId="35" fillId="0" borderId="28" xfId="1" applyFont="1" applyBorder="1" applyAlignment="1" applyProtection="1">
      <alignment vertical="center" shrinkToFit="1"/>
      <protection locked="0"/>
    </xf>
    <xf numFmtId="38" fontId="35" fillId="0" borderId="27" xfId="5" applyFont="1" applyFill="1" applyBorder="1" applyAlignment="1" applyProtection="1">
      <alignment vertical="center" shrinkToFit="1"/>
      <protection locked="0"/>
    </xf>
    <xf numFmtId="176" fontId="35" fillId="0" borderId="60" xfId="1" applyNumberFormat="1" applyFont="1" applyBorder="1" applyAlignment="1" applyProtection="1">
      <alignment horizontal="right" vertical="center" shrinkToFit="1"/>
      <protection locked="0"/>
    </xf>
    <xf numFmtId="176" fontId="35" fillId="0" borderId="42" xfId="1" applyNumberFormat="1" applyFont="1" applyBorder="1" applyAlignment="1" applyProtection="1">
      <alignment horizontal="center" vertical="center" shrinkToFit="1"/>
      <protection locked="0"/>
    </xf>
    <xf numFmtId="176" fontId="35" fillId="0" borderId="28" xfId="1" applyNumberFormat="1" applyFont="1" applyBorder="1" applyAlignment="1" applyProtection="1">
      <alignment horizontal="center" vertical="center" shrinkToFit="1"/>
      <protection locked="0"/>
    </xf>
    <xf numFmtId="0" fontId="35" fillId="0" borderId="26"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7" fillId="3" borderId="55" xfId="1" applyFont="1" applyFill="1" applyBorder="1" applyAlignment="1">
      <alignment horizontal="center" vertical="center" shrinkToFit="1"/>
    </xf>
    <xf numFmtId="0" fontId="37" fillId="3" borderId="52" xfId="1" applyFont="1" applyFill="1" applyBorder="1" applyAlignment="1">
      <alignment horizontal="center" vertical="center" shrinkToFit="1"/>
    </xf>
    <xf numFmtId="0" fontId="37" fillId="3" borderId="54" xfId="1" applyFont="1" applyFill="1" applyBorder="1" applyAlignment="1">
      <alignment horizontal="center" vertical="center" shrinkToFit="1"/>
    </xf>
    <xf numFmtId="0" fontId="35" fillId="3" borderId="147" xfId="0" applyFont="1" applyFill="1" applyBorder="1">
      <alignment vertical="center"/>
    </xf>
    <xf numFmtId="0" fontId="35" fillId="3" borderId="44" xfId="0" applyFont="1" applyFill="1" applyBorder="1">
      <alignment vertical="center"/>
    </xf>
    <xf numFmtId="0" fontId="35" fillId="3" borderId="148" xfId="0" applyFont="1" applyFill="1" applyBorder="1">
      <alignment vertical="center"/>
    </xf>
    <xf numFmtId="0" fontId="37" fillId="0" borderId="68" xfId="1" applyFont="1" applyBorder="1" applyAlignment="1" applyProtection="1">
      <alignment horizontal="center" vertical="center" shrinkToFit="1"/>
      <protection locked="0"/>
    </xf>
    <xf numFmtId="0" fontId="37" fillId="0" borderId="56" xfId="1" applyFont="1" applyBorder="1" applyAlignment="1" applyProtection="1">
      <alignment horizontal="center" vertical="center" shrinkToFit="1"/>
      <protection locked="0"/>
    </xf>
    <xf numFmtId="0" fontId="37" fillId="0" borderId="58" xfId="1" applyFont="1" applyBorder="1" applyAlignment="1" applyProtection="1">
      <alignment horizontal="center" vertical="center" shrinkToFit="1"/>
      <protection locked="0"/>
    </xf>
    <xf numFmtId="0" fontId="37" fillId="0" borderId="57" xfId="1" applyFont="1" applyBorder="1" applyAlignment="1" applyProtection="1">
      <alignment vertical="center" shrinkToFit="1"/>
      <protection locked="0"/>
    </xf>
    <xf numFmtId="0" fontId="37" fillId="0" borderId="56" xfId="1" applyFont="1" applyBorder="1" applyAlignment="1" applyProtection="1">
      <alignment vertical="center" shrinkToFit="1"/>
      <protection locked="0"/>
    </xf>
    <xf numFmtId="0" fontId="37" fillId="0" borderId="58" xfId="1" applyFont="1" applyBorder="1" applyAlignment="1" applyProtection="1">
      <alignment vertical="center" shrinkToFit="1"/>
      <protection locked="0"/>
    </xf>
    <xf numFmtId="38" fontId="37" fillId="0" borderId="56" xfId="5" applyFont="1" applyFill="1" applyBorder="1" applyAlignment="1" applyProtection="1">
      <alignment vertical="center" shrinkToFit="1"/>
      <protection locked="0"/>
    </xf>
    <xf numFmtId="176" fontId="37" fillId="0" borderId="27" xfId="1" applyNumberFormat="1" applyFont="1" applyBorder="1" applyAlignment="1" applyProtection="1">
      <alignment horizontal="right" vertical="center" shrinkToFit="1"/>
      <protection locked="0"/>
    </xf>
    <xf numFmtId="176" fontId="37" fillId="0" borderId="60" xfId="1" applyNumberFormat="1" applyFont="1" applyBorder="1" applyAlignment="1" applyProtection="1">
      <alignment horizontal="right" vertical="center" shrinkToFit="1"/>
      <protection locked="0"/>
    </xf>
    <xf numFmtId="176" fontId="37" fillId="0" borderId="42" xfId="1" applyNumberFormat="1" applyFont="1" applyBorder="1" applyAlignment="1" applyProtection="1">
      <alignment horizontal="center" vertical="center" shrinkToFit="1"/>
      <protection locked="0"/>
    </xf>
    <xf numFmtId="176" fontId="37" fillId="0" borderId="28" xfId="1" applyNumberFormat="1" applyFont="1" applyBorder="1" applyAlignment="1" applyProtection="1">
      <alignment horizontal="center" vertical="center" shrinkToFit="1"/>
      <protection locked="0"/>
    </xf>
    <xf numFmtId="0" fontId="35" fillId="0" borderId="57" xfId="0" applyFont="1" applyBorder="1" applyAlignment="1" applyProtection="1">
      <alignment horizontal="center" vertical="center" shrinkToFit="1"/>
      <protection locked="0"/>
    </xf>
    <xf numFmtId="0" fontId="35" fillId="0" borderId="56" xfId="0" applyFont="1" applyBorder="1" applyAlignment="1" applyProtection="1">
      <alignment horizontal="center" vertical="center" shrinkToFit="1"/>
      <protection locked="0"/>
    </xf>
    <xf numFmtId="0" fontId="35" fillId="0" borderId="58" xfId="0" applyFont="1" applyBorder="1" applyAlignment="1" applyProtection="1">
      <alignment horizontal="center" vertical="center" shrinkToFit="1"/>
      <protection locked="0"/>
    </xf>
    <xf numFmtId="0" fontId="37" fillId="0" borderId="32" xfId="1" applyFont="1" applyBorder="1" applyAlignment="1" applyProtection="1">
      <alignment horizontal="center" vertical="center" shrinkToFit="1"/>
      <protection locked="0"/>
    </xf>
    <xf numFmtId="0" fontId="37" fillId="0" borderId="27"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26" xfId="1" applyFont="1" applyBorder="1" applyAlignment="1" applyProtection="1">
      <alignment vertical="center" shrinkToFit="1"/>
      <protection locked="0"/>
    </xf>
    <xf numFmtId="0" fontId="37" fillId="0" borderId="27" xfId="1" applyFont="1" applyBorder="1" applyAlignment="1" applyProtection="1">
      <alignment vertical="center" shrinkToFit="1"/>
      <protection locked="0"/>
    </xf>
    <xf numFmtId="0" fontId="37" fillId="0" borderId="28" xfId="1" applyFont="1" applyBorder="1" applyAlignment="1" applyProtection="1">
      <alignment vertical="center" shrinkToFit="1"/>
      <protection locked="0"/>
    </xf>
    <xf numFmtId="38" fontId="37" fillId="0" borderId="27" xfId="5" applyFont="1" applyFill="1" applyBorder="1" applyAlignment="1" applyProtection="1">
      <alignment vertical="center" shrinkToFit="1"/>
      <protection locked="0"/>
    </xf>
    <xf numFmtId="0" fontId="35" fillId="0" borderId="57" xfId="0" applyFont="1" applyBorder="1">
      <alignment vertical="center"/>
    </xf>
    <xf numFmtId="0" fontId="35" fillId="0" borderId="56" xfId="0" applyFont="1" applyBorder="1">
      <alignment vertical="center"/>
    </xf>
    <xf numFmtId="0" fontId="35" fillId="0" borderId="58" xfId="0" applyFont="1" applyBorder="1">
      <alignment vertical="center"/>
    </xf>
    <xf numFmtId="0" fontId="58" fillId="3" borderId="0" xfId="1" applyFont="1" applyFill="1" applyAlignment="1">
      <alignment horizontal="center" vertical="center"/>
    </xf>
    <xf numFmtId="0" fontId="38" fillId="4" borderId="0" xfId="1" applyFont="1" applyFill="1" applyAlignment="1">
      <alignment horizontal="center" vertical="center"/>
    </xf>
    <xf numFmtId="0" fontId="38" fillId="15" borderId="0" xfId="1" applyFont="1" applyFill="1" applyAlignment="1">
      <alignment horizontal="center" vertical="center"/>
    </xf>
    <xf numFmtId="0" fontId="37" fillId="4" borderId="0" xfId="1" applyFont="1" applyFill="1" applyAlignment="1">
      <alignment horizontal="center" vertical="center" shrinkToFit="1"/>
    </xf>
    <xf numFmtId="0" fontId="36" fillId="3" borderId="2" xfId="1" applyFont="1" applyFill="1" applyBorder="1" applyAlignment="1">
      <alignment horizontal="center" vertical="center" shrinkToFit="1"/>
    </xf>
    <xf numFmtId="0" fontId="36" fillId="3" borderId="3" xfId="1" applyFont="1" applyFill="1" applyBorder="1" applyAlignment="1">
      <alignment horizontal="center" vertical="center" shrinkToFit="1"/>
    </xf>
    <xf numFmtId="0" fontId="36" fillId="3" borderId="4" xfId="1" applyFont="1" applyFill="1" applyBorder="1" applyAlignment="1">
      <alignment horizontal="center" vertical="center" shrinkToFit="1"/>
    </xf>
    <xf numFmtId="0" fontId="37" fillId="2" borderId="5" xfId="1" applyFont="1" applyFill="1" applyBorder="1" applyAlignment="1">
      <alignment horizontal="center" vertical="center" shrinkToFit="1"/>
    </xf>
    <xf numFmtId="0" fontId="37" fillId="2" borderId="4" xfId="1" applyFont="1" applyFill="1" applyBorder="1" applyAlignment="1">
      <alignment horizontal="center" vertical="center" shrinkToFit="1"/>
    </xf>
    <xf numFmtId="177" fontId="49" fillId="5" borderId="5" xfId="1" applyNumberFormat="1" applyFont="1" applyFill="1" applyBorder="1" applyAlignment="1">
      <alignment horizontal="center" vertical="center" shrinkToFit="1"/>
    </xf>
    <xf numFmtId="177" fontId="49" fillId="5" borderId="3" xfId="1" applyNumberFormat="1" applyFont="1" applyFill="1" applyBorder="1" applyAlignment="1">
      <alignment horizontal="center" vertical="center" shrinkToFit="1"/>
    </xf>
    <xf numFmtId="177" fontId="49" fillId="5" borderId="4" xfId="1" applyNumberFormat="1" applyFont="1" applyFill="1" applyBorder="1" applyAlignment="1">
      <alignment horizontal="center" vertical="center" shrinkToFit="1"/>
    </xf>
    <xf numFmtId="0" fontId="37" fillId="0" borderId="0" xfId="1" applyFont="1" applyAlignment="1">
      <alignment horizontal="center" vertical="center" wrapText="1"/>
    </xf>
    <xf numFmtId="0" fontId="48" fillId="0" borderId="0" xfId="1" applyFont="1" applyAlignment="1">
      <alignment horizontal="center" vertical="center" shrinkToFit="1"/>
    </xf>
    <xf numFmtId="0" fontId="37" fillId="4" borderId="0" xfId="1" applyFont="1" applyFill="1" applyAlignment="1">
      <alignment horizontal="center" vertical="center"/>
    </xf>
    <xf numFmtId="0" fontId="50" fillId="4" borderId="9" xfId="1" applyFont="1" applyFill="1" applyBorder="1" applyAlignment="1">
      <alignment horizontal="center" vertical="center" shrinkToFit="1"/>
    </xf>
    <xf numFmtId="0" fontId="37" fillId="4" borderId="9" xfId="1" applyFont="1" applyFill="1" applyBorder="1" applyAlignment="1">
      <alignment horizontal="center" vertical="center"/>
    </xf>
    <xf numFmtId="176" fontId="49" fillId="4" borderId="9" xfId="1" applyNumberFormat="1" applyFont="1" applyFill="1" applyBorder="1" applyAlignment="1">
      <alignment horizontal="center" vertical="center" shrinkToFit="1"/>
    </xf>
    <xf numFmtId="0" fontId="36" fillId="4" borderId="0" xfId="1" applyFont="1" applyFill="1" applyAlignment="1">
      <alignment horizontal="center" vertical="center" shrinkToFit="1"/>
    </xf>
    <xf numFmtId="0" fontId="50" fillId="4" borderId="0" xfId="1" applyFont="1" applyFill="1" applyAlignment="1">
      <alignment horizontal="center" vertical="center" shrinkToFit="1"/>
    </xf>
    <xf numFmtId="0" fontId="37" fillId="3" borderId="2" xfId="1" applyFont="1" applyFill="1" applyBorder="1" applyAlignment="1">
      <alignment horizontal="center" vertical="center"/>
    </xf>
    <xf numFmtId="0" fontId="37" fillId="3" borderId="3" xfId="1" applyFont="1" applyFill="1" applyBorder="1" applyAlignment="1">
      <alignment horizontal="center" vertical="center"/>
    </xf>
    <xf numFmtId="0" fontId="49" fillId="5" borderId="3" xfId="1" applyFont="1" applyFill="1" applyBorder="1" applyAlignment="1">
      <alignment horizontal="center" vertical="center" shrinkToFit="1"/>
    </xf>
    <xf numFmtId="0" fontId="49" fillId="5" borderId="4" xfId="1" applyFont="1" applyFill="1" applyBorder="1" applyAlignment="1">
      <alignment horizontal="center" vertical="center" shrinkToFit="1"/>
    </xf>
    <xf numFmtId="0" fontId="37" fillId="3" borderId="5" xfId="1" applyFont="1" applyFill="1" applyBorder="1" applyAlignment="1">
      <alignment horizontal="center" vertical="center" shrinkToFit="1"/>
    </xf>
    <xf numFmtId="0" fontId="37" fillId="3" borderId="3" xfId="1" applyFont="1" applyFill="1" applyBorder="1" applyAlignment="1">
      <alignment horizontal="center" vertical="center" shrinkToFit="1"/>
    </xf>
    <xf numFmtId="0" fontId="49" fillId="0" borderId="3" xfId="1" applyFont="1" applyBorder="1" applyAlignment="1">
      <alignment horizontal="center" vertical="center" shrinkToFit="1"/>
    </xf>
    <xf numFmtId="0" fontId="49" fillId="0" borderId="6" xfId="1" applyFont="1" applyBorder="1" applyAlignment="1">
      <alignment horizontal="center" vertical="center" shrinkToFit="1"/>
    </xf>
    <xf numFmtId="0" fontId="37" fillId="4" borderId="3" xfId="1" applyFont="1" applyFill="1" applyBorder="1" applyAlignment="1">
      <alignment horizontal="left" vertical="center"/>
    </xf>
    <xf numFmtId="0" fontId="37" fillId="4" borderId="6" xfId="1" applyFont="1" applyFill="1" applyBorder="1" applyAlignment="1">
      <alignment horizontal="left" vertical="center"/>
    </xf>
    <xf numFmtId="0" fontId="37" fillId="3" borderId="10" xfId="1" applyFont="1" applyFill="1" applyBorder="1" applyAlignment="1">
      <alignment horizontal="center" vertical="center" shrinkToFit="1"/>
    </xf>
    <xf numFmtId="0" fontId="37" fillId="3" borderId="11" xfId="1" applyFont="1" applyFill="1" applyBorder="1" applyAlignment="1">
      <alignment horizontal="center" vertical="center" shrinkToFit="1"/>
    </xf>
    <xf numFmtId="0" fontId="49" fillId="0" borderId="11" xfId="1" applyFont="1" applyBorder="1" applyAlignment="1">
      <alignment horizontal="left" vertical="center" shrinkToFit="1"/>
    </xf>
    <xf numFmtId="0" fontId="49" fillId="0" borderId="12" xfId="1" applyFont="1" applyBorder="1" applyAlignment="1">
      <alignment horizontal="left" vertical="center" shrinkToFit="1"/>
    </xf>
    <xf numFmtId="0" fontId="35" fillId="3" borderId="93" xfId="1" applyFont="1" applyFill="1" applyBorder="1" applyAlignment="1">
      <alignment horizontal="center" vertical="center" shrinkToFit="1"/>
    </xf>
    <xf numFmtId="0" fontId="35" fillId="3" borderId="11" xfId="1" applyFont="1" applyFill="1" applyBorder="1" applyAlignment="1">
      <alignment horizontal="center" vertical="center" shrinkToFit="1"/>
    </xf>
    <xf numFmtId="0" fontId="35" fillId="3" borderId="62" xfId="1" applyFont="1" applyFill="1" applyBorder="1" applyAlignment="1">
      <alignment horizontal="center" vertical="center" shrinkToFit="1"/>
    </xf>
    <xf numFmtId="0" fontId="35" fillId="3" borderId="40" xfId="1" applyFont="1" applyFill="1" applyBorder="1" applyAlignment="1">
      <alignment horizontal="center" vertical="center" shrinkToFit="1"/>
    </xf>
    <xf numFmtId="0" fontId="35" fillId="3" borderId="61" xfId="1" applyFont="1" applyFill="1" applyBorder="1" applyAlignment="1">
      <alignment horizontal="center" vertical="center" shrinkToFit="1"/>
    </xf>
    <xf numFmtId="0" fontId="37" fillId="3" borderId="17" xfId="1" applyFont="1" applyFill="1" applyBorder="1" applyAlignment="1">
      <alignment horizontal="center" vertical="center" shrinkToFit="1"/>
    </xf>
    <xf numFmtId="0" fontId="37" fillId="3" borderId="7" xfId="1" applyFont="1" applyFill="1" applyBorder="1" applyAlignment="1">
      <alignment horizontal="center" vertical="center" shrinkToFit="1"/>
    </xf>
    <xf numFmtId="0" fontId="49" fillId="0" borderId="7" xfId="1" applyFont="1" applyBorder="1" applyAlignment="1">
      <alignment horizontal="left" vertical="center" shrinkToFit="1"/>
    </xf>
    <xf numFmtId="0" fontId="49" fillId="0" borderId="18" xfId="1" applyFont="1" applyBorder="1" applyAlignment="1">
      <alignment horizontal="left" vertical="center" shrinkToFit="1"/>
    </xf>
    <xf numFmtId="0" fontId="35" fillId="3" borderId="19" xfId="1" applyFont="1" applyFill="1" applyBorder="1" applyAlignment="1">
      <alignment horizontal="center" vertical="center" shrinkToFit="1"/>
    </xf>
    <xf numFmtId="0" fontId="35" fillId="3" borderId="7" xfId="1" applyFont="1" applyFill="1" applyBorder="1" applyAlignment="1">
      <alignment horizontal="center" vertical="center" shrinkToFit="1"/>
    </xf>
    <xf numFmtId="0" fontId="49" fillId="0" borderId="21" xfId="1" applyFont="1" applyBorder="1" applyAlignment="1">
      <alignment horizontal="left" vertical="center" shrinkToFit="1"/>
    </xf>
    <xf numFmtId="0" fontId="49" fillId="0" borderId="22" xfId="1" applyFont="1" applyBorder="1" applyAlignment="1">
      <alignment horizontal="left" vertical="center" shrinkToFit="1"/>
    </xf>
    <xf numFmtId="0" fontId="49" fillId="4" borderId="26" xfId="1" applyFont="1" applyFill="1" applyBorder="1" applyAlignment="1">
      <alignment horizontal="center" vertical="center" shrinkToFit="1"/>
    </xf>
    <xf numFmtId="0" fontId="49" fillId="4" borderId="8" xfId="1" applyFont="1" applyFill="1" applyBorder="1" applyAlignment="1">
      <alignment horizontal="center" vertical="center" shrinkToFit="1"/>
    </xf>
    <xf numFmtId="0" fontId="49" fillId="4" borderId="37" xfId="1" applyFont="1" applyFill="1" applyBorder="1" applyAlignment="1">
      <alignment horizontal="center" vertical="center" shrinkToFit="1"/>
    </xf>
    <xf numFmtId="0" fontId="41" fillId="4" borderId="14" xfId="2" applyFont="1" applyFill="1" applyBorder="1" applyAlignment="1">
      <alignment horizontal="center" vertical="center"/>
    </xf>
    <xf numFmtId="0" fontId="38" fillId="4" borderId="0" xfId="2" applyFont="1" applyFill="1" applyAlignment="1">
      <alignment horizontal="left" vertical="center"/>
    </xf>
    <xf numFmtId="0" fontId="52" fillId="4" borderId="0" xfId="2" applyFont="1" applyFill="1" applyAlignment="1">
      <alignment horizontal="left" wrapText="1"/>
    </xf>
    <xf numFmtId="0" fontId="41" fillId="4" borderId="0" xfId="2" applyFont="1" applyFill="1" applyAlignment="1">
      <alignment horizontal="left" wrapText="1"/>
    </xf>
    <xf numFmtId="0" fontId="41" fillId="4" borderId="9" xfId="2" applyFont="1" applyFill="1" applyBorder="1" applyAlignment="1">
      <alignment horizontal="left" wrapText="1"/>
    </xf>
    <xf numFmtId="38" fontId="40" fillId="3" borderId="94" xfId="4" applyFont="1" applyFill="1" applyBorder="1" applyAlignment="1">
      <alignment horizontal="center" vertical="center" wrapText="1"/>
    </xf>
    <xf numFmtId="38" fontId="40" fillId="3" borderId="95" xfId="4" applyFont="1" applyFill="1" applyBorder="1" applyAlignment="1">
      <alignment horizontal="center" vertical="center"/>
    </xf>
    <xf numFmtId="38" fontId="40" fillId="3" borderId="96" xfId="4" applyFont="1" applyFill="1" applyBorder="1" applyAlignment="1">
      <alignment horizontal="center" vertical="center"/>
    </xf>
    <xf numFmtId="38" fontId="40" fillId="3" borderId="99" xfId="4" applyFont="1" applyFill="1" applyBorder="1" applyAlignment="1">
      <alignment horizontal="center" vertical="center" wrapText="1"/>
    </xf>
    <xf numFmtId="38" fontId="40" fillId="3" borderId="100" xfId="4" applyFont="1" applyFill="1" applyBorder="1" applyAlignment="1">
      <alignment horizontal="center" vertical="center"/>
    </xf>
    <xf numFmtId="38" fontId="40" fillId="3" borderId="101" xfId="4" applyFont="1" applyFill="1" applyBorder="1" applyAlignment="1">
      <alignment horizontal="center" vertical="center"/>
    </xf>
    <xf numFmtId="38" fontId="56" fillId="5" borderId="97" xfId="4" applyFont="1" applyFill="1" applyBorder="1" applyAlignment="1">
      <alignment horizontal="right" vertical="center" shrinkToFit="1"/>
    </xf>
    <xf numFmtId="38" fontId="56" fillId="5" borderId="95" xfId="4" applyFont="1" applyFill="1" applyBorder="1" applyAlignment="1">
      <alignment horizontal="right" vertical="center" shrinkToFit="1"/>
    </xf>
    <xf numFmtId="38" fontId="56" fillId="5" borderId="102" xfId="4" applyFont="1" applyFill="1" applyBorder="1" applyAlignment="1">
      <alignment horizontal="right" vertical="center" shrinkToFit="1"/>
    </xf>
    <xf numFmtId="38" fontId="56" fillId="5" borderId="100" xfId="4" applyFont="1" applyFill="1" applyBorder="1" applyAlignment="1">
      <alignment horizontal="right" vertical="center" shrinkToFit="1"/>
    </xf>
    <xf numFmtId="0" fontId="41" fillId="0" borderId="95" xfId="2" applyFont="1" applyBorder="1" applyAlignment="1">
      <alignment horizontal="center" vertical="center"/>
    </xf>
    <xf numFmtId="0" fontId="41" fillId="0" borderId="98" xfId="2" applyFont="1" applyBorder="1" applyAlignment="1">
      <alignment horizontal="center" vertical="center"/>
    </xf>
    <xf numFmtId="0" fontId="41" fillId="0" borderId="100" xfId="2" applyFont="1" applyBorder="1" applyAlignment="1">
      <alignment horizontal="center" vertical="center"/>
    </xf>
    <xf numFmtId="0" fontId="41" fillId="0" borderId="103" xfId="2" applyFont="1" applyBorder="1" applyAlignment="1">
      <alignment horizontal="center" vertical="center"/>
    </xf>
    <xf numFmtId="0" fontId="35" fillId="4" borderId="0" xfId="2" applyFont="1" applyFill="1" applyAlignment="1">
      <alignment horizontal="center" vertical="center"/>
    </xf>
    <xf numFmtId="0" fontId="35" fillId="4" borderId="9" xfId="2" applyFont="1" applyFill="1" applyBorder="1" applyAlignment="1">
      <alignment horizontal="center" vertical="center"/>
    </xf>
    <xf numFmtId="38" fontId="55" fillId="7" borderId="26" xfId="4" applyFont="1" applyFill="1" applyBorder="1" applyAlignment="1">
      <alignment horizontal="right" vertical="center" shrinkToFit="1"/>
    </xf>
    <xf numFmtId="38" fontId="55" fillId="7" borderId="27" xfId="4" applyFont="1" applyFill="1" applyBorder="1" applyAlignment="1">
      <alignment horizontal="right" vertical="center" shrinkToFit="1"/>
    </xf>
    <xf numFmtId="38" fontId="55" fillId="7" borderId="28" xfId="4" applyFont="1" applyFill="1" applyBorder="1" applyAlignment="1">
      <alignment horizontal="right" vertical="center" shrinkToFit="1"/>
    </xf>
    <xf numFmtId="38" fontId="55" fillId="0" borderId="26" xfId="4" applyFont="1" applyFill="1" applyBorder="1" applyAlignment="1">
      <alignment horizontal="right" vertical="center" shrinkToFit="1"/>
    </xf>
    <xf numFmtId="38" fontId="55" fillId="0" borderId="27" xfId="4" applyFont="1" applyFill="1" applyBorder="1" applyAlignment="1">
      <alignment horizontal="right" vertical="center" shrinkToFit="1"/>
    </xf>
    <xf numFmtId="38" fontId="55" fillId="0" borderId="28" xfId="4" applyFont="1" applyFill="1" applyBorder="1" applyAlignment="1">
      <alignment horizontal="right" vertical="center" shrinkToFit="1"/>
    </xf>
    <xf numFmtId="38" fontId="41" fillId="0" borderId="26" xfId="4" applyFont="1" applyFill="1" applyBorder="1" applyAlignment="1">
      <alignment horizontal="right" vertical="center" shrinkToFit="1"/>
    </xf>
    <xf numFmtId="38" fontId="41" fillId="0" borderId="27" xfId="4" applyFont="1" applyFill="1" applyBorder="1" applyAlignment="1">
      <alignment horizontal="right" vertical="center" shrinkToFit="1"/>
    </xf>
    <xf numFmtId="38" fontId="41" fillId="0" borderId="28" xfId="4" applyFont="1" applyFill="1" applyBorder="1" applyAlignment="1">
      <alignment horizontal="right" vertical="center" shrinkToFit="1"/>
    </xf>
    <xf numFmtId="38" fontId="41" fillId="0" borderId="26" xfId="4" applyFont="1" applyBorder="1" applyAlignment="1">
      <alignment horizontal="center" vertical="center" wrapText="1" shrinkToFit="1"/>
    </xf>
    <xf numFmtId="38" fontId="41" fillId="0" borderId="27" xfId="4" applyFont="1" applyBorder="1" applyAlignment="1">
      <alignment horizontal="center" vertical="center" wrapText="1" shrinkToFit="1"/>
    </xf>
    <xf numFmtId="38" fontId="41" fillId="0" borderId="29" xfId="4" applyFont="1" applyBorder="1" applyAlignment="1">
      <alignment horizontal="center" vertical="center" wrapText="1" shrinkToFit="1"/>
    </xf>
    <xf numFmtId="0" fontId="41" fillId="2" borderId="149" xfId="2" applyFont="1" applyFill="1" applyBorder="1" applyAlignment="1">
      <alignment horizontal="center" vertical="center" wrapText="1" shrinkToFit="1"/>
    </xf>
    <xf numFmtId="0" fontId="41" fillId="2" borderId="150" xfId="2" applyFont="1" applyFill="1" applyBorder="1" applyAlignment="1">
      <alignment horizontal="center" vertical="center" wrapText="1" shrinkToFit="1"/>
    </xf>
    <xf numFmtId="0" fontId="41" fillId="2" borderId="19" xfId="2" applyFont="1" applyFill="1" applyBorder="1" applyAlignment="1">
      <alignment horizontal="center" vertical="center" shrinkToFit="1"/>
    </xf>
    <xf numFmtId="0" fontId="41" fillId="2" borderId="7" xfId="2" applyFont="1" applyFill="1" applyBorder="1" applyAlignment="1">
      <alignment horizontal="center" vertical="center" shrinkToFit="1"/>
    </xf>
    <xf numFmtId="14" fontId="55" fillId="0" borderId="32" xfId="2" applyNumberFormat="1" applyFont="1" applyBorder="1" applyAlignment="1">
      <alignment horizontal="center" vertical="center" shrinkToFit="1"/>
    </xf>
    <xf numFmtId="14" fontId="55" fillId="0" borderId="27" xfId="2" applyNumberFormat="1" applyFont="1" applyBorder="1" applyAlignment="1">
      <alignment horizontal="center" vertical="center" shrinkToFit="1"/>
    </xf>
    <xf numFmtId="14" fontId="55" fillId="0" borderId="86" xfId="2" applyNumberFormat="1" applyFont="1" applyBorder="1" applyAlignment="1">
      <alignment horizontal="center" vertical="center" shrinkToFit="1"/>
    </xf>
    <xf numFmtId="179" fontId="55" fillId="5" borderId="84" xfId="2" applyNumberFormat="1" applyFont="1" applyFill="1" applyBorder="1" applyAlignment="1">
      <alignment horizontal="center" vertical="center" shrinkToFit="1"/>
    </xf>
    <xf numFmtId="179" fontId="55" fillId="5" borderId="47" xfId="2" applyNumberFormat="1" applyFont="1" applyFill="1" applyBorder="1" applyAlignment="1">
      <alignment horizontal="center" vertical="center" shrinkToFit="1"/>
    </xf>
    <xf numFmtId="0" fontId="55" fillId="0" borderId="26" xfId="2" applyFont="1" applyBorder="1" applyAlignment="1">
      <alignment horizontal="center" vertical="center" wrapText="1" shrinkToFit="1"/>
    </xf>
    <xf numFmtId="0" fontId="55" fillId="0" borderId="27" xfId="2" applyFont="1" applyBorder="1" applyAlignment="1">
      <alignment horizontal="center" vertical="center" wrapText="1" shrinkToFit="1"/>
    </xf>
    <xf numFmtId="0" fontId="55" fillId="0" borderId="7" xfId="2" applyFont="1" applyBorder="1" applyAlignment="1">
      <alignment horizontal="center" vertical="center" wrapText="1" shrinkToFit="1"/>
    </xf>
    <xf numFmtId="0" fontId="55" fillId="0" borderId="47" xfId="2" applyFont="1" applyBorder="1" applyAlignment="1">
      <alignment horizontal="center" vertical="center" wrapText="1" shrinkToFit="1"/>
    </xf>
    <xf numFmtId="178" fontId="55" fillId="0" borderId="47" xfId="2" applyNumberFormat="1" applyFont="1" applyBorder="1" applyAlignment="1">
      <alignment horizontal="right" vertical="center" shrinkToFit="1"/>
    </xf>
    <xf numFmtId="38" fontId="55" fillId="0" borderId="26" xfId="4" applyFont="1" applyBorder="1" applyAlignment="1">
      <alignment horizontal="right" vertical="center" shrinkToFit="1"/>
    </xf>
    <xf numFmtId="38" fontId="55" fillId="0" borderId="27" xfId="4" applyFont="1" applyBorder="1" applyAlignment="1">
      <alignment horizontal="right" vertical="center" shrinkToFit="1"/>
    </xf>
    <xf numFmtId="38" fontId="55" fillId="0" borderId="86" xfId="4" applyFont="1" applyBorder="1" applyAlignment="1">
      <alignment horizontal="right" vertical="center" shrinkToFit="1"/>
    </xf>
    <xf numFmtId="0" fontId="41" fillId="2" borderId="90" xfId="2" applyFont="1" applyFill="1" applyBorder="1" applyAlignment="1">
      <alignment horizontal="center" vertical="center" wrapText="1" shrinkToFit="1"/>
    </xf>
    <xf numFmtId="0" fontId="41" fillId="2" borderId="14" xfId="2" applyFont="1" applyFill="1" applyBorder="1" applyAlignment="1">
      <alignment horizontal="center" vertical="center" wrapText="1" shrinkToFit="1"/>
    </xf>
    <xf numFmtId="0" fontId="41" fillId="2" borderId="91" xfId="2" applyFont="1" applyFill="1" applyBorder="1" applyAlignment="1">
      <alignment horizontal="center" vertical="center" wrapText="1" shrinkToFit="1"/>
    </xf>
    <xf numFmtId="0" fontId="41" fillId="2" borderId="87" xfId="2" applyFont="1" applyFill="1" applyBorder="1" applyAlignment="1">
      <alignment horizontal="center" vertical="center" wrapText="1" shrinkToFit="1"/>
    </xf>
    <xf numFmtId="0" fontId="41" fillId="2" borderId="7" xfId="2" applyFont="1" applyFill="1" applyBorder="1" applyAlignment="1">
      <alignment horizontal="center" vertical="center" wrapText="1" shrinkToFit="1"/>
    </xf>
    <xf numFmtId="0" fontId="41" fillId="2" borderId="88" xfId="2" applyFont="1" applyFill="1" applyBorder="1" applyAlignment="1">
      <alignment horizontal="center" vertical="center" wrapText="1" shrinkToFit="1"/>
    </xf>
    <xf numFmtId="0" fontId="41" fillId="2" borderId="15" xfId="2" applyFont="1" applyFill="1" applyBorder="1" applyAlignment="1">
      <alignment horizontal="center" vertical="center" wrapText="1" shrinkToFit="1"/>
    </xf>
    <xf numFmtId="0" fontId="41" fillId="2" borderId="18" xfId="2" applyFont="1" applyFill="1" applyBorder="1" applyAlignment="1">
      <alignment horizontal="center" vertical="center" wrapText="1" shrinkToFit="1"/>
    </xf>
    <xf numFmtId="0" fontId="41" fillId="2" borderId="13"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15" xfId="2" applyFont="1" applyFill="1" applyBorder="1" applyAlignment="1">
      <alignment horizontal="center" vertical="center" shrinkToFit="1"/>
    </xf>
    <xf numFmtId="0" fontId="41" fillId="2" borderId="18" xfId="2" applyFont="1" applyFill="1" applyBorder="1" applyAlignment="1">
      <alignment horizontal="center" vertical="center" shrinkToFit="1"/>
    </xf>
    <xf numFmtId="0" fontId="41" fillId="2" borderId="16" xfId="2" applyFont="1" applyFill="1" applyBorder="1" applyAlignment="1">
      <alignment horizontal="center" vertical="center" shrinkToFit="1"/>
    </xf>
    <xf numFmtId="0" fontId="41" fillId="2" borderId="20" xfId="2" applyFont="1" applyFill="1" applyBorder="1" applyAlignment="1">
      <alignment horizontal="center" vertical="center" shrinkToFit="1"/>
    </xf>
    <xf numFmtId="0" fontId="41" fillId="2" borderId="38" xfId="2" applyFont="1" applyFill="1" applyBorder="1" applyAlignment="1">
      <alignment horizontal="center" vertical="center" shrinkToFit="1"/>
    </xf>
    <xf numFmtId="0" fontId="41" fillId="2" borderId="47" xfId="2" applyFont="1" applyFill="1" applyBorder="1" applyAlignment="1">
      <alignment horizontal="center" vertical="center" shrinkToFit="1"/>
    </xf>
    <xf numFmtId="0" fontId="41" fillId="2" borderId="41" xfId="2" applyFont="1" applyFill="1" applyBorder="1" applyAlignment="1">
      <alignment horizontal="center" vertical="center" shrinkToFit="1"/>
    </xf>
    <xf numFmtId="0" fontId="41" fillId="2" borderId="46" xfId="2" applyFont="1" applyFill="1" applyBorder="1" applyAlignment="1">
      <alignment horizontal="center" vertical="center" shrinkToFit="1"/>
    </xf>
    <xf numFmtId="0" fontId="41" fillId="2" borderId="26" xfId="2" applyFont="1" applyFill="1" applyBorder="1" applyAlignment="1">
      <alignment horizontal="center" vertical="center" shrinkToFit="1"/>
    </xf>
    <xf numFmtId="0" fontId="41" fillId="2" borderId="84" xfId="2" applyFont="1" applyFill="1" applyBorder="1" applyAlignment="1">
      <alignment horizontal="center" vertical="center" shrinkToFit="1"/>
    </xf>
    <xf numFmtId="0" fontId="41" fillId="2" borderId="89" xfId="2" applyFont="1" applyFill="1" applyBorder="1" applyAlignment="1">
      <alignment horizontal="center" vertical="center" shrinkToFit="1"/>
    </xf>
    <xf numFmtId="0" fontId="41" fillId="2" borderId="92" xfId="2" applyFont="1" applyFill="1" applyBorder="1" applyAlignment="1">
      <alignment horizontal="center" vertical="center" wrapText="1" shrinkToFit="1"/>
    </xf>
    <xf numFmtId="0" fontId="41" fillId="2" borderId="92" xfId="2" applyFont="1" applyFill="1" applyBorder="1" applyAlignment="1">
      <alignment horizontal="center" vertical="center" shrinkToFit="1"/>
    </xf>
    <xf numFmtId="0" fontId="41" fillId="2" borderId="13" xfId="2" applyFont="1" applyFill="1" applyBorder="1" applyAlignment="1">
      <alignment horizontal="center" vertical="center" wrapText="1" shrinkToFit="1"/>
    </xf>
    <xf numFmtId="0" fontId="41" fillId="2" borderId="19" xfId="2" applyFont="1" applyFill="1" applyBorder="1" applyAlignment="1">
      <alignment horizontal="center" vertical="center" wrapText="1" shrinkToFit="1"/>
    </xf>
    <xf numFmtId="38" fontId="41" fillId="0" borderId="85" xfId="4" applyFont="1" applyBorder="1" applyAlignment="1">
      <alignment horizontal="right" vertical="center" shrinkToFit="1"/>
    </xf>
    <xf numFmtId="38" fontId="41" fillId="0" borderId="27" xfId="4" applyFont="1" applyBorder="1" applyAlignment="1">
      <alignment horizontal="right" vertical="center" shrinkToFit="1"/>
    </xf>
    <xf numFmtId="38" fontId="41" fillId="0" borderId="86" xfId="4" applyFont="1" applyBorder="1" applyAlignment="1">
      <alignment horizontal="right" vertical="center" shrinkToFit="1"/>
    </xf>
    <xf numFmtId="38" fontId="55" fillId="5" borderId="85" xfId="4" applyFont="1" applyFill="1" applyBorder="1" applyAlignment="1">
      <alignment horizontal="right" vertical="center" shrinkToFit="1"/>
    </xf>
    <xf numFmtId="38" fontId="55" fillId="5" borderId="27" xfId="4" applyFont="1" applyFill="1" applyBorder="1" applyAlignment="1">
      <alignment horizontal="right" vertical="center" shrinkToFit="1"/>
    </xf>
    <xf numFmtId="38" fontId="55" fillId="5" borderId="28" xfId="4" applyFont="1" applyFill="1" applyBorder="1" applyAlignment="1">
      <alignment horizontal="right" vertical="center" shrinkToFit="1"/>
    </xf>
    <xf numFmtId="0" fontId="55" fillId="0" borderId="28" xfId="2" applyFont="1" applyBorder="1" applyAlignment="1">
      <alignment horizontal="center" vertical="center" wrapText="1" shrinkToFit="1"/>
    </xf>
    <xf numFmtId="178" fontId="55" fillId="0" borderId="46" xfId="2" applyNumberFormat="1" applyFont="1" applyBorder="1" applyAlignment="1">
      <alignment horizontal="right" vertical="center" shrinkToFit="1"/>
    </xf>
    <xf numFmtId="180" fontId="55" fillId="0" borderId="41" xfId="2" applyNumberFormat="1" applyFont="1" applyBorder="1" applyAlignment="1">
      <alignment horizontal="center" vertical="center" shrinkToFit="1"/>
    </xf>
    <xf numFmtId="180" fontId="55" fillId="0" borderId="46" xfId="2" applyNumberFormat="1" applyFont="1" applyBorder="1" applyAlignment="1">
      <alignment horizontal="center" vertical="center" shrinkToFit="1"/>
    </xf>
    <xf numFmtId="180" fontId="55" fillId="0" borderId="26" xfId="2" applyNumberFormat="1" applyFont="1" applyBorder="1" applyAlignment="1">
      <alignment horizontal="center" vertical="center" shrinkToFit="1"/>
    </xf>
    <xf numFmtId="38" fontId="55" fillId="0" borderId="26" xfId="4" applyFont="1" applyBorder="1" applyAlignment="1">
      <alignment horizontal="center" vertical="center" wrapText="1" shrinkToFit="1"/>
    </xf>
    <xf numFmtId="38" fontId="55" fillId="0" borderId="27" xfId="4" applyFont="1" applyBorder="1" applyAlignment="1">
      <alignment horizontal="center" vertical="center" wrapText="1" shrinkToFit="1"/>
    </xf>
    <xf numFmtId="38" fontId="55" fillId="0" borderId="29" xfId="4" applyFont="1" applyBorder="1" applyAlignment="1">
      <alignment horizontal="center" vertical="center" wrapText="1" shrinkToFit="1"/>
    </xf>
    <xf numFmtId="0" fontId="35" fillId="0" borderId="152" xfId="2" applyFont="1" applyBorder="1" applyAlignment="1">
      <alignment horizontal="center" vertical="center" shrinkToFit="1"/>
    </xf>
    <xf numFmtId="0" fontId="35" fillId="0" borderId="153" xfId="2" applyFont="1" applyBorder="1" applyAlignment="1">
      <alignment horizontal="center" vertical="center" shrinkToFit="1"/>
    </xf>
    <xf numFmtId="38" fontId="41" fillId="0" borderId="82" xfId="4" applyFont="1" applyBorder="1" applyAlignment="1">
      <alignment horizontal="right" vertical="center" shrinkToFit="1"/>
    </xf>
    <xf numFmtId="38" fontId="41" fillId="0" borderId="24" xfId="4" applyFont="1" applyBorder="1" applyAlignment="1">
      <alignment horizontal="right" vertical="center" shrinkToFit="1"/>
    </xf>
    <xf numFmtId="38" fontId="41" fillId="0" borderId="81" xfId="4" applyFont="1" applyBorder="1" applyAlignment="1">
      <alignment horizontal="right" vertical="center" shrinkToFit="1"/>
    </xf>
    <xf numFmtId="38" fontId="55" fillId="0" borderId="57" xfId="4" applyFont="1" applyFill="1" applyBorder="1" applyAlignment="1">
      <alignment horizontal="right" vertical="center" shrinkToFit="1"/>
    </xf>
    <xf numFmtId="38" fontId="55" fillId="0" borderId="56" xfId="4" applyFont="1" applyFill="1" applyBorder="1" applyAlignment="1">
      <alignment horizontal="right" vertical="center" shrinkToFit="1"/>
    </xf>
    <xf numFmtId="38" fontId="55" fillId="0" borderId="58" xfId="4" applyFont="1" applyFill="1" applyBorder="1" applyAlignment="1">
      <alignment horizontal="right" vertical="center" shrinkToFit="1"/>
    </xf>
    <xf numFmtId="0" fontId="35" fillId="2" borderId="79" xfId="2" applyFont="1" applyFill="1" applyBorder="1" applyAlignment="1">
      <alignment horizontal="center" vertical="center"/>
    </xf>
    <xf numFmtId="0" fontId="35" fillId="2" borderId="78" xfId="2" applyFont="1" applyFill="1" applyBorder="1" applyAlignment="1">
      <alignment horizontal="center" vertical="center"/>
    </xf>
    <xf numFmtId="0" fontId="35" fillId="2" borderId="43" xfId="2" applyFont="1" applyFill="1" applyBorder="1" applyAlignment="1">
      <alignment horizontal="center" vertical="center"/>
    </xf>
    <xf numFmtId="0" fontId="35" fillId="2" borderId="48" xfId="2" applyFont="1" applyFill="1" applyBorder="1" applyAlignment="1">
      <alignment horizontal="center" vertical="center"/>
    </xf>
    <xf numFmtId="38" fontId="40" fillId="0" borderId="77" xfId="4" applyFont="1" applyFill="1" applyBorder="1" applyAlignment="1">
      <alignment horizontal="right" vertical="center" shrinkToFit="1"/>
    </xf>
    <xf numFmtId="38" fontId="40" fillId="0" borderId="76" xfId="4" applyFont="1" applyFill="1" applyBorder="1" applyAlignment="1">
      <alignment horizontal="right" vertical="center" shrinkToFit="1"/>
    </xf>
    <xf numFmtId="38" fontId="40" fillId="0" borderId="75" xfId="4" applyFont="1" applyFill="1" applyBorder="1" applyAlignment="1">
      <alignment horizontal="right" vertical="center" shrinkToFit="1"/>
    </xf>
    <xf numFmtId="0" fontId="41" fillId="0" borderId="23" xfId="2" applyFont="1" applyBorder="1" applyAlignment="1">
      <alignment horizontal="left" vertical="center" wrapText="1" shrinkToFit="1"/>
    </xf>
    <xf numFmtId="0" fontId="41" fillId="0" borderId="24" xfId="2" applyFont="1" applyBorder="1" applyAlignment="1">
      <alignment horizontal="left" vertical="center" wrapText="1" shrinkToFit="1"/>
    </xf>
    <xf numFmtId="0" fontId="41" fillId="0" borderId="34" xfId="2" applyFont="1" applyBorder="1" applyAlignment="1">
      <alignment horizontal="left" vertical="center" wrapText="1" shrinkToFit="1"/>
    </xf>
    <xf numFmtId="0" fontId="41" fillId="0" borderId="50" xfId="2" applyFont="1" applyBorder="1" applyAlignment="1">
      <alignment horizontal="left" vertical="center" wrapText="1" shrinkToFit="1"/>
    </xf>
    <xf numFmtId="0" fontId="41" fillId="0" borderId="9" xfId="2" applyFont="1" applyBorder="1" applyAlignment="1">
      <alignment horizontal="left" vertical="center" wrapText="1" shrinkToFit="1"/>
    </xf>
    <xf numFmtId="0" fontId="41" fillId="0" borderId="45" xfId="2" applyFont="1" applyBorder="1" applyAlignment="1">
      <alignment horizontal="left" vertical="center" wrapText="1" shrinkToFit="1"/>
    </xf>
    <xf numFmtId="0" fontId="35" fillId="4" borderId="14" xfId="2" applyFont="1" applyFill="1" applyBorder="1" applyAlignment="1">
      <alignment horizontal="center" vertical="center"/>
    </xf>
    <xf numFmtId="38" fontId="56" fillId="5" borderId="44" xfId="4" applyFont="1" applyFill="1" applyBorder="1" applyAlignment="1">
      <alignment horizontal="right" vertical="center" shrinkToFit="1"/>
    </xf>
    <xf numFmtId="38" fontId="56" fillId="5" borderId="9" xfId="4" applyFont="1" applyFill="1" applyBorder="1" applyAlignment="1">
      <alignment horizontal="right" vertical="center" shrinkToFit="1"/>
    </xf>
    <xf numFmtId="38" fontId="56" fillId="5" borderId="51" xfId="4" applyFont="1" applyFill="1" applyBorder="1" applyAlignment="1">
      <alignment horizontal="right" vertical="center" shrinkToFit="1"/>
    </xf>
    <xf numFmtId="0" fontId="35" fillId="0" borderId="3" xfId="2" applyFont="1" applyBorder="1" applyAlignment="1">
      <alignment horizontal="center" vertical="center"/>
    </xf>
    <xf numFmtId="0" fontId="35" fillId="3" borderId="67" xfId="2" applyFont="1" applyFill="1" applyBorder="1" applyAlignment="1">
      <alignment horizontal="center" vertical="center"/>
    </xf>
    <xf numFmtId="0" fontId="35" fillId="3" borderId="40" xfId="2" applyFont="1" applyFill="1" applyBorder="1" applyAlignment="1">
      <alignment horizontal="center" vertical="center"/>
    </xf>
    <xf numFmtId="38" fontId="41" fillId="0" borderId="57" xfId="4" applyFont="1" applyFill="1" applyBorder="1" applyAlignment="1">
      <alignment horizontal="right" vertical="center" shrinkToFit="1"/>
    </xf>
    <xf numFmtId="38" fontId="41" fillId="0" borderId="56" xfId="4" applyFont="1" applyFill="1" applyBorder="1" applyAlignment="1">
      <alignment horizontal="right" vertical="center" shrinkToFit="1"/>
    </xf>
    <xf numFmtId="38" fontId="41" fillId="0" borderId="58" xfId="4" applyFont="1" applyFill="1" applyBorder="1" applyAlignment="1">
      <alignment horizontal="right" vertical="center" shrinkToFit="1"/>
    </xf>
    <xf numFmtId="38" fontId="41" fillId="0" borderId="57" xfId="4" applyFont="1" applyBorder="1" applyAlignment="1">
      <alignment horizontal="center" vertical="center" wrapText="1" shrinkToFit="1"/>
    </xf>
    <xf numFmtId="38" fontId="41" fillId="0" borderId="56" xfId="4" applyFont="1" applyBorder="1" applyAlignment="1">
      <alignment horizontal="center" vertical="center" wrapText="1" shrinkToFit="1"/>
    </xf>
    <xf numFmtId="38" fontId="41" fillId="0" borderId="66" xfId="4" applyFont="1" applyBorder="1" applyAlignment="1">
      <alignment horizontal="center" vertical="center" wrapText="1" shrinkToFit="1"/>
    </xf>
    <xf numFmtId="0" fontId="35" fillId="0" borderId="74" xfId="2" applyFont="1" applyBorder="1" applyAlignment="1">
      <alignment horizontal="center" vertical="center" shrinkToFit="1"/>
    </xf>
    <xf numFmtId="0" fontId="35" fillId="0" borderId="73" xfId="2" applyFont="1" applyBorder="1" applyAlignment="1">
      <alignment horizontal="center" vertical="center" shrinkToFit="1"/>
    </xf>
    <xf numFmtId="0" fontId="35" fillId="0" borderId="72" xfId="2" applyFont="1" applyBorder="1" applyAlignment="1">
      <alignment horizontal="center" vertical="center" shrinkToFit="1"/>
    </xf>
    <xf numFmtId="0" fontId="35" fillId="0" borderId="71" xfId="2" applyFont="1" applyBorder="1" applyAlignment="1">
      <alignment horizontal="center" vertical="center" shrinkToFit="1"/>
    </xf>
    <xf numFmtId="0" fontId="35" fillId="0" borderId="70" xfId="2" applyFont="1" applyBorder="1" applyAlignment="1">
      <alignment horizontal="center" vertical="center" shrinkToFit="1"/>
    </xf>
    <xf numFmtId="0" fontId="35" fillId="0" borderId="69" xfId="2" applyFont="1" applyBorder="1" applyAlignment="1">
      <alignment horizontal="center" vertical="center" shrinkToFit="1"/>
    </xf>
    <xf numFmtId="0" fontId="10" fillId="0" borderId="64" xfId="6" applyFont="1" applyBorder="1" applyAlignment="1">
      <alignment horizontal="center" vertical="center"/>
    </xf>
    <xf numFmtId="0" fontId="10" fillId="0" borderId="14" xfId="6" applyFont="1" applyBorder="1" applyAlignment="1">
      <alignment horizontal="center" vertical="center"/>
    </xf>
    <xf numFmtId="0" fontId="10" fillId="0" borderId="16" xfId="6" applyFont="1" applyBorder="1" applyAlignment="1">
      <alignment horizontal="center" vertical="center"/>
    </xf>
    <xf numFmtId="0" fontId="10" fillId="0" borderId="50" xfId="6" applyFont="1" applyBorder="1" applyAlignment="1">
      <alignment horizontal="center" vertical="center"/>
    </xf>
    <xf numFmtId="0" fontId="10" fillId="0" borderId="9" xfId="6" applyFont="1" applyBorder="1" applyAlignment="1">
      <alignment horizontal="center" vertical="center"/>
    </xf>
    <xf numFmtId="0" fontId="10" fillId="0" borderId="45" xfId="6" applyFont="1" applyBorder="1" applyAlignment="1">
      <alignment horizontal="center" vertical="center"/>
    </xf>
    <xf numFmtId="0" fontId="1" fillId="10" borderId="64" xfId="6" applyFill="1" applyBorder="1" applyAlignment="1">
      <alignment horizontal="center" vertical="center"/>
    </xf>
    <xf numFmtId="0" fontId="1" fillId="10" borderId="14" xfId="6" applyFill="1" applyBorder="1" applyAlignment="1">
      <alignment horizontal="center" vertical="center"/>
    </xf>
    <xf numFmtId="0" fontId="1" fillId="10" borderId="16" xfId="6" applyFill="1" applyBorder="1" applyAlignment="1">
      <alignment horizontal="center" vertical="center"/>
    </xf>
    <xf numFmtId="0" fontId="1" fillId="10" borderId="50" xfId="6" applyFill="1" applyBorder="1" applyAlignment="1">
      <alignment horizontal="center" vertical="center"/>
    </xf>
    <xf numFmtId="0" fontId="1" fillId="10" borderId="9" xfId="6" applyFill="1" applyBorder="1" applyAlignment="1">
      <alignment horizontal="center" vertical="center"/>
    </xf>
    <xf numFmtId="0" fontId="1" fillId="10" borderId="45" xfId="6" applyFill="1" applyBorder="1" applyAlignment="1">
      <alignment horizontal="center" vertical="center"/>
    </xf>
    <xf numFmtId="0" fontId="6" fillId="0" borderId="0" xfId="6" applyFont="1" applyAlignment="1">
      <alignment horizontal="center" vertical="center" shrinkToFit="1"/>
    </xf>
    <xf numFmtId="0" fontId="6" fillId="10" borderId="7" xfId="6" applyFont="1" applyFill="1" applyBorder="1" applyAlignment="1">
      <alignment horizontal="center" vertical="center" shrinkToFit="1"/>
    </xf>
    <xf numFmtId="0" fontId="4" fillId="0" borderId="0" xfId="6" applyFont="1" applyAlignment="1">
      <alignment horizontal="center" vertical="center"/>
    </xf>
    <xf numFmtId="0" fontId="6" fillId="0" borderId="0" xfId="6" applyFont="1" applyAlignment="1">
      <alignment horizontal="center" vertical="center"/>
    </xf>
    <xf numFmtId="0" fontId="6" fillId="10" borderId="27" xfId="6" applyFont="1" applyFill="1" applyBorder="1" applyAlignment="1">
      <alignment horizontal="center" vertical="center" shrinkToFit="1"/>
    </xf>
    <xf numFmtId="0" fontId="18" fillId="0" borderId="64" xfId="6" applyFont="1" applyBorder="1" applyAlignment="1">
      <alignment horizontal="center" vertical="center"/>
    </xf>
    <xf numFmtId="0" fontId="18" fillId="0" borderId="14" xfId="6" applyFont="1" applyBorder="1" applyAlignment="1">
      <alignment horizontal="center" vertical="center"/>
    </xf>
    <xf numFmtId="0" fontId="18" fillId="0" borderId="16" xfId="6" applyFont="1" applyBorder="1" applyAlignment="1">
      <alignment horizontal="center" vertical="center"/>
    </xf>
    <xf numFmtId="0" fontId="18" fillId="0" borderId="50" xfId="6" applyFont="1" applyBorder="1" applyAlignment="1">
      <alignment horizontal="center" vertical="center"/>
    </xf>
    <xf numFmtId="0" fontId="18" fillId="0" borderId="9" xfId="6" applyFont="1" applyBorder="1" applyAlignment="1">
      <alignment horizontal="center" vertical="center"/>
    </xf>
    <xf numFmtId="0" fontId="18" fillId="0" borderId="45" xfId="6" applyFont="1" applyBorder="1" applyAlignment="1">
      <alignment horizontal="center" vertical="center"/>
    </xf>
    <xf numFmtId="0" fontId="21" fillId="0" borderId="14" xfId="6" applyFont="1" applyBorder="1" applyAlignment="1">
      <alignment horizontal="center" vertical="center"/>
    </xf>
    <xf numFmtId="0" fontId="21" fillId="0" borderId="9" xfId="6" applyFont="1" applyBorder="1" applyAlignment="1">
      <alignment horizontal="center" vertical="center"/>
    </xf>
    <xf numFmtId="0" fontId="21" fillId="0" borderId="16" xfId="6" applyFont="1" applyBorder="1" applyAlignment="1">
      <alignment horizontal="center" vertical="center"/>
    </xf>
    <xf numFmtId="0" fontId="21" fillId="0" borderId="45" xfId="6" applyFont="1" applyBorder="1" applyAlignment="1">
      <alignment horizontal="center" vertical="center"/>
    </xf>
    <xf numFmtId="0" fontId="5" fillId="0" borderId="0" xfId="2" applyFont="1" applyAlignment="1">
      <alignment horizontal="left" vertical="center" wrapText="1"/>
    </xf>
    <xf numFmtId="182" fontId="35" fillId="5" borderId="26" xfId="0" applyNumberFormat="1" applyFont="1" applyFill="1" applyBorder="1" applyAlignment="1" applyProtection="1">
      <alignment horizontal="right" vertical="center" shrinkToFit="1"/>
      <protection locked="0"/>
    </xf>
    <xf numFmtId="182" fontId="35" fillId="5" borderId="28" xfId="0" applyNumberFormat="1" applyFont="1" applyFill="1" applyBorder="1" applyAlignment="1" applyProtection="1">
      <alignment horizontal="right" vertical="center" shrinkToFit="1"/>
      <protection locked="0"/>
    </xf>
    <xf numFmtId="0" fontId="49" fillId="0" borderId="26" xfId="1" applyFont="1" applyBorder="1" applyAlignment="1" applyProtection="1">
      <alignment horizontal="left" vertical="center" shrinkToFit="1"/>
      <protection locked="0"/>
    </xf>
    <xf numFmtId="0" fontId="49" fillId="0" borderId="27" xfId="1" applyFont="1" applyBorder="1" applyAlignment="1" applyProtection="1">
      <alignment horizontal="left" vertical="center" shrinkToFit="1"/>
      <protection locked="0"/>
    </xf>
    <xf numFmtId="0" fontId="49" fillId="0" borderId="28" xfId="1" applyFont="1" applyBorder="1" applyAlignment="1" applyProtection="1">
      <alignment horizontal="left" vertical="center" shrinkToFit="1"/>
      <protection locked="0"/>
    </xf>
    <xf numFmtId="0" fontId="48" fillId="0" borderId="26" xfId="0" applyFont="1" applyBorder="1" applyAlignment="1" applyProtection="1">
      <alignment horizontal="center" vertical="center" shrinkToFit="1"/>
      <protection locked="0"/>
    </xf>
    <xf numFmtId="0" fontId="48" fillId="0" borderId="27" xfId="0" applyFont="1" applyBorder="1" applyAlignment="1" applyProtection="1">
      <alignment horizontal="center" vertical="center" shrinkToFit="1"/>
      <protection locked="0"/>
    </xf>
    <xf numFmtId="0" fontId="48" fillId="0" borderId="28" xfId="0" applyFont="1" applyBorder="1" applyAlignment="1" applyProtection="1">
      <alignment horizontal="center" vertical="center" shrinkToFit="1"/>
      <protection locked="0"/>
    </xf>
    <xf numFmtId="56" fontId="48" fillId="0" borderId="26" xfId="0" applyNumberFormat="1" applyFont="1" applyBorder="1" applyAlignment="1" applyProtection="1">
      <alignment horizontal="center" vertical="center" shrinkToFit="1"/>
      <protection locked="0"/>
    </xf>
    <xf numFmtId="0" fontId="40" fillId="0" borderId="46" xfId="2" applyFont="1" applyBorder="1" applyAlignment="1">
      <alignment vertical="center"/>
    </xf>
    <xf numFmtId="0" fontId="40" fillId="0" borderId="126" xfId="2" applyFont="1" applyBorder="1" applyAlignment="1">
      <alignment vertical="center"/>
    </xf>
    <xf numFmtId="0" fontId="38" fillId="0" borderId="29" xfId="2" applyFont="1" applyBorder="1" applyAlignment="1">
      <alignment vertical="center"/>
    </xf>
    <xf numFmtId="0" fontId="40" fillId="0" borderId="26" xfId="2" applyFont="1" applyBorder="1" applyAlignment="1">
      <alignment vertical="center"/>
    </xf>
    <xf numFmtId="0" fontId="40" fillId="0" borderId="27" xfId="2" applyFont="1" applyBorder="1" applyAlignment="1">
      <alignment vertical="center"/>
    </xf>
    <xf numFmtId="0" fontId="40" fillId="0" borderId="29" xfId="2" applyFont="1" applyBorder="1" applyAlignment="1">
      <alignment vertical="center"/>
    </xf>
    <xf numFmtId="0" fontId="38" fillId="0" borderId="57" xfId="2" applyFont="1" applyBorder="1" applyAlignment="1">
      <alignment vertical="center"/>
    </xf>
    <xf numFmtId="0" fontId="38" fillId="0" borderId="56" xfId="2" applyFont="1" applyBorder="1" applyAlignment="1">
      <alignment vertical="center"/>
    </xf>
    <xf numFmtId="0" fontId="38" fillId="0" borderId="66" xfId="2" applyFont="1" applyBorder="1" applyAlignment="1">
      <alignment vertical="center"/>
    </xf>
    <xf numFmtId="0" fontId="35" fillId="0" borderId="147" xfId="0" applyFont="1" applyBorder="1">
      <alignment vertical="center"/>
    </xf>
    <xf numFmtId="0" fontId="35" fillId="0" borderId="148" xfId="0" applyFont="1" applyBorder="1">
      <alignment vertical="center"/>
    </xf>
    <xf numFmtId="181" fontId="35" fillId="0" borderId="32" xfId="1" applyNumberFormat="1" applyFont="1" applyBorder="1" applyAlignment="1" applyProtection="1">
      <alignment horizontal="center" vertical="center" shrinkToFit="1"/>
      <protection locked="0"/>
    </xf>
    <xf numFmtId="181" fontId="35" fillId="0" borderId="27" xfId="1" applyNumberFormat="1" applyFont="1" applyBorder="1" applyAlignment="1" applyProtection="1">
      <alignment horizontal="center" vertical="center" shrinkToFit="1"/>
      <protection locked="0"/>
    </xf>
    <xf numFmtId="0" fontId="34" fillId="3" borderId="0" xfId="0" applyFont="1" applyFill="1" applyAlignment="1">
      <alignment horizontal="center" vertical="center"/>
    </xf>
    <xf numFmtId="0" fontId="48" fillId="0" borderId="7" xfId="1" applyFont="1" applyBorder="1" applyAlignment="1">
      <alignment vertical="center" shrinkToFit="1"/>
    </xf>
    <xf numFmtId="177" fontId="48" fillId="0" borderId="44" xfId="1" applyNumberFormat="1" applyFont="1" applyBorder="1" applyAlignment="1">
      <alignment horizontal="center" vertical="center" shrinkToFit="1"/>
    </xf>
    <xf numFmtId="177" fontId="48" fillId="0" borderId="9" xfId="1" applyNumberFormat="1" applyFont="1" applyBorder="1" applyAlignment="1">
      <alignment horizontal="center" vertical="center" shrinkToFit="1"/>
    </xf>
    <xf numFmtId="177" fontId="48" fillId="0" borderId="45" xfId="1" applyNumberFormat="1" applyFont="1" applyBorder="1" applyAlignment="1">
      <alignment horizontal="center" vertical="center" shrinkToFit="1"/>
    </xf>
    <xf numFmtId="0" fontId="48" fillId="0" borderId="27" xfId="1" applyFont="1" applyBorder="1" applyAlignment="1">
      <alignment vertical="center" shrinkToFit="1"/>
    </xf>
    <xf numFmtId="0" fontId="35" fillId="5" borderId="27" xfId="0" applyFont="1" applyFill="1" applyBorder="1" applyAlignment="1" applyProtection="1">
      <alignment horizontal="right" vertical="center" shrinkToFit="1"/>
      <protection locked="0"/>
    </xf>
    <xf numFmtId="0" fontId="35" fillId="5" borderId="28" xfId="0" applyFont="1" applyFill="1" applyBorder="1" applyAlignment="1" applyProtection="1">
      <alignment horizontal="right" vertical="center" shrinkToFit="1"/>
      <protection locked="0"/>
    </xf>
    <xf numFmtId="181" fontId="35" fillId="0" borderId="17" xfId="1" applyNumberFormat="1" applyFont="1" applyBorder="1" applyAlignment="1" applyProtection="1">
      <alignment horizontal="center" vertical="center" shrinkToFit="1"/>
      <protection locked="0"/>
    </xf>
    <xf numFmtId="181" fontId="35" fillId="0" borderId="7" xfId="1" applyNumberFormat="1" applyFont="1" applyBorder="1" applyAlignment="1" applyProtection="1">
      <alignment horizontal="center" vertical="center" shrinkToFit="1"/>
      <protection locked="0"/>
    </xf>
    <xf numFmtId="49" fontId="48" fillId="0" borderId="28" xfId="0" applyNumberFormat="1" applyFont="1" applyBorder="1" applyAlignment="1" applyProtection="1">
      <alignment horizontal="left" vertical="center" shrinkToFit="1"/>
      <protection locked="0"/>
    </xf>
    <xf numFmtId="49" fontId="48" fillId="0" borderId="46" xfId="0" applyNumberFormat="1" applyFont="1" applyBorder="1" applyAlignment="1" applyProtection="1">
      <alignment horizontal="left" vertical="center" shrinkToFit="1"/>
      <protection locked="0"/>
    </xf>
    <xf numFmtId="182" fontId="48" fillId="0" borderId="46" xfId="0" applyNumberFormat="1" applyFont="1" applyBorder="1" applyAlignment="1" applyProtection="1">
      <alignment horizontal="center" vertical="center" shrinkToFit="1"/>
      <protection locked="0"/>
    </xf>
    <xf numFmtId="0" fontId="35" fillId="0" borderId="26" xfId="1" applyFont="1" applyBorder="1" applyAlignment="1" applyProtection="1">
      <alignment horizontal="center" vertical="center" shrinkToFit="1"/>
      <protection locked="0"/>
    </xf>
    <xf numFmtId="0" fontId="37" fillId="0" borderId="57" xfId="1" applyFont="1" applyBorder="1" applyAlignment="1" applyProtection="1">
      <alignment horizontal="center" vertical="center" shrinkToFit="1"/>
      <protection locked="0"/>
    </xf>
    <xf numFmtId="0" fontId="37" fillId="0" borderId="26" xfId="1" applyFont="1" applyBorder="1" applyAlignment="1" applyProtection="1">
      <alignment horizontal="center" vertical="center" shrinkToFit="1"/>
      <protection locked="0"/>
    </xf>
    <xf numFmtId="0" fontId="35" fillId="0" borderId="44" xfId="0" applyFont="1" applyBorder="1">
      <alignment vertical="center"/>
    </xf>
    <xf numFmtId="38" fontId="40" fillId="5" borderId="44" xfId="4" applyFont="1" applyFill="1" applyBorder="1" applyAlignment="1">
      <alignment horizontal="right" vertical="center" shrinkToFit="1"/>
    </xf>
    <xf numFmtId="38" fontId="40" fillId="5" borderId="9" xfId="4" applyFont="1" applyFill="1" applyBorder="1" applyAlignment="1">
      <alignment horizontal="right" vertical="center" shrinkToFit="1"/>
    </xf>
    <xf numFmtId="38" fontId="40" fillId="5" borderId="51" xfId="4" applyFont="1" applyFill="1" applyBorder="1" applyAlignment="1">
      <alignment horizontal="right" vertical="center" shrinkToFit="1"/>
    </xf>
    <xf numFmtId="38" fontId="51" fillId="7" borderId="26" xfId="4" applyFont="1" applyFill="1" applyBorder="1" applyAlignment="1">
      <alignment horizontal="right" vertical="center" shrinkToFit="1"/>
    </xf>
    <xf numFmtId="38" fontId="51" fillId="7" borderId="27" xfId="4" applyFont="1" applyFill="1" applyBorder="1" applyAlignment="1">
      <alignment horizontal="right" vertical="center" shrinkToFit="1"/>
    </xf>
    <xf numFmtId="38" fontId="51" fillId="7" borderId="28" xfId="4" applyFont="1" applyFill="1" applyBorder="1" applyAlignment="1">
      <alignment horizontal="right" vertical="center" shrinkToFit="1"/>
    </xf>
    <xf numFmtId="38" fontId="51" fillId="0" borderId="57" xfId="4" applyFont="1" applyFill="1" applyBorder="1" applyAlignment="1">
      <alignment horizontal="right" vertical="center" shrinkToFit="1"/>
    </xf>
    <xf numFmtId="38" fontId="51" fillId="0" borderId="56" xfId="4" applyFont="1" applyFill="1" applyBorder="1" applyAlignment="1">
      <alignment horizontal="right" vertical="center" shrinkToFit="1"/>
    </xf>
    <xf numFmtId="38" fontId="51" fillId="0" borderId="58" xfId="4" applyFont="1" applyFill="1" applyBorder="1" applyAlignment="1">
      <alignment horizontal="right" vertical="center" shrinkToFit="1"/>
    </xf>
    <xf numFmtId="180" fontId="51" fillId="0" borderId="41" xfId="2" applyNumberFormat="1" applyFont="1" applyBorder="1" applyAlignment="1">
      <alignment horizontal="center" vertical="center" shrinkToFit="1"/>
    </xf>
    <xf numFmtId="180" fontId="51" fillId="0" borderId="46" xfId="2" applyNumberFormat="1" applyFont="1" applyBorder="1" applyAlignment="1">
      <alignment horizontal="center" vertical="center" shrinkToFit="1"/>
    </xf>
    <xf numFmtId="180" fontId="51" fillId="0" borderId="26" xfId="2" applyNumberFormat="1" applyFont="1" applyBorder="1" applyAlignment="1">
      <alignment horizontal="center" vertical="center" shrinkToFit="1"/>
    </xf>
    <xf numFmtId="179" fontId="51" fillId="5" borderId="84" xfId="2" applyNumberFormat="1" applyFont="1" applyFill="1" applyBorder="1" applyAlignment="1">
      <alignment horizontal="center" vertical="center" shrinkToFit="1"/>
    </xf>
    <xf numFmtId="179" fontId="51" fillId="5" borderId="47" xfId="2" applyNumberFormat="1" applyFont="1" applyFill="1" applyBorder="1" applyAlignment="1">
      <alignment horizontal="center" vertical="center" shrinkToFit="1"/>
    </xf>
    <xf numFmtId="0" fontId="51" fillId="0" borderId="7" xfId="2" applyFont="1" applyBorder="1" applyAlignment="1">
      <alignment horizontal="center" vertical="center" wrapText="1" shrinkToFit="1"/>
    </xf>
    <xf numFmtId="0" fontId="51" fillId="0" borderId="27" xfId="2" applyFont="1" applyBorder="1" applyAlignment="1">
      <alignment horizontal="center" vertical="center" wrapText="1" shrinkToFit="1"/>
    </xf>
    <xf numFmtId="0" fontId="51" fillId="0" borderId="28" xfId="2" applyFont="1" applyBorder="1" applyAlignment="1">
      <alignment horizontal="center" vertical="center" wrapText="1" shrinkToFit="1"/>
    </xf>
    <xf numFmtId="0" fontId="51" fillId="0" borderId="47" xfId="2" applyFont="1" applyBorder="1" applyAlignment="1">
      <alignment horizontal="center" vertical="center" wrapText="1" shrinkToFit="1"/>
    </xf>
    <xf numFmtId="178" fontId="51" fillId="0" borderId="46" xfId="2" applyNumberFormat="1" applyFont="1" applyBorder="1" applyAlignment="1">
      <alignment horizontal="right" vertical="center" shrinkToFit="1"/>
    </xf>
    <xf numFmtId="38" fontId="51" fillId="0" borderId="26" xfId="4" applyFont="1" applyBorder="1" applyAlignment="1">
      <alignment horizontal="right" vertical="center" shrinkToFit="1"/>
    </xf>
    <xf numFmtId="38" fontId="51" fillId="0" borderId="27" xfId="4" applyFont="1" applyBorder="1" applyAlignment="1">
      <alignment horizontal="right" vertical="center" shrinkToFit="1"/>
    </xf>
    <xf numFmtId="38" fontId="51" fillId="0" borderId="86" xfId="4" applyFont="1" applyBorder="1" applyAlignment="1">
      <alignment horizontal="right" vertical="center" shrinkToFit="1"/>
    </xf>
    <xf numFmtId="38" fontId="51" fillId="5" borderId="80" xfId="4" applyFont="1" applyFill="1" applyBorder="1" applyAlignment="1">
      <alignment horizontal="right" vertical="center" shrinkToFit="1"/>
    </xf>
    <xf numFmtId="38" fontId="51" fillId="5" borderId="56" xfId="4" applyFont="1" applyFill="1" applyBorder="1" applyAlignment="1">
      <alignment horizontal="right" vertical="center" shrinkToFit="1"/>
    </xf>
    <xf numFmtId="38" fontId="51" fillId="5" borderId="58" xfId="4" applyFont="1" applyFill="1" applyBorder="1" applyAlignment="1">
      <alignment horizontal="right" vertical="center" shrinkToFit="1"/>
    </xf>
    <xf numFmtId="38" fontId="51" fillId="0" borderId="26" xfId="4" applyFont="1" applyFill="1" applyBorder="1" applyAlignment="1">
      <alignment horizontal="right" vertical="center" shrinkToFit="1"/>
    </xf>
    <xf numFmtId="38" fontId="51" fillId="0" borderId="27" xfId="4" applyFont="1" applyFill="1" applyBorder="1" applyAlignment="1">
      <alignment horizontal="right" vertical="center" shrinkToFit="1"/>
    </xf>
    <xf numFmtId="38" fontId="51" fillId="0" borderId="28" xfId="4" applyFont="1" applyFill="1" applyBorder="1" applyAlignment="1">
      <alignment horizontal="right" vertical="center" shrinkToFit="1"/>
    </xf>
    <xf numFmtId="0" fontId="51" fillId="0" borderId="26" xfId="2" applyFont="1" applyBorder="1" applyAlignment="1">
      <alignment horizontal="center" vertical="center" wrapText="1" shrinkToFit="1"/>
    </xf>
    <xf numFmtId="38" fontId="51" fillId="5" borderId="85" xfId="4" applyFont="1" applyFill="1" applyBorder="1" applyAlignment="1">
      <alignment horizontal="right" vertical="center" shrinkToFit="1"/>
    </xf>
    <xf numFmtId="38" fontId="51" fillId="5" borderId="27" xfId="4" applyFont="1" applyFill="1" applyBorder="1" applyAlignment="1">
      <alignment horizontal="right" vertical="center" shrinkToFit="1"/>
    </xf>
    <xf numFmtId="38" fontId="51" fillId="5" borderId="28" xfId="4" applyFont="1" applyFill="1" applyBorder="1" applyAlignment="1">
      <alignment horizontal="right" vertical="center" shrinkToFit="1"/>
    </xf>
    <xf numFmtId="14" fontId="55" fillId="0" borderId="32" xfId="2" applyNumberFormat="1" applyFont="1" applyBorder="1" applyAlignment="1">
      <alignment horizontal="center" vertical="center"/>
    </xf>
    <xf numFmtId="14" fontId="55" fillId="0" borderId="27" xfId="2" applyNumberFormat="1" applyFont="1" applyBorder="1" applyAlignment="1">
      <alignment horizontal="center" vertical="center"/>
    </xf>
    <xf numFmtId="14" fontId="55" fillId="0" borderId="86" xfId="2" applyNumberFormat="1" applyFont="1" applyBorder="1" applyAlignment="1">
      <alignment horizontal="center" vertical="center"/>
    </xf>
    <xf numFmtId="0" fontId="35" fillId="0" borderId="26" xfId="1" applyFont="1" applyBorder="1" applyAlignment="1">
      <alignment horizontal="center" vertical="center" shrinkToFit="1"/>
    </xf>
    <xf numFmtId="0" fontId="35" fillId="0" borderId="27" xfId="1" applyFont="1" applyBorder="1" applyAlignment="1">
      <alignment horizontal="center" vertical="center" shrinkToFit="1"/>
    </xf>
    <xf numFmtId="0" fontId="35" fillId="0" borderId="29" xfId="1" applyFont="1" applyBorder="1" applyAlignment="1">
      <alignment horizontal="center" vertical="center" shrinkToFit="1"/>
    </xf>
    <xf numFmtId="0" fontId="37" fillId="4" borderId="30" xfId="1" applyFont="1" applyFill="1" applyBorder="1" applyAlignment="1">
      <alignment horizontal="center" vertical="center"/>
    </xf>
    <xf numFmtId="176" fontId="48" fillId="4" borderId="9" xfId="1" applyNumberFormat="1" applyFont="1" applyFill="1" applyBorder="1" applyAlignment="1">
      <alignment horizontal="center" vertical="center" shrinkToFit="1"/>
    </xf>
    <xf numFmtId="0" fontId="45" fillId="3" borderId="0" xfId="1" applyFont="1" applyFill="1" applyAlignment="1">
      <alignment horizontal="center" vertical="center"/>
    </xf>
    <xf numFmtId="38" fontId="55" fillId="5" borderId="26" xfId="4" applyFont="1" applyFill="1" applyBorder="1" applyAlignment="1">
      <alignment horizontal="center" vertical="center" wrapText="1" shrinkToFit="1"/>
    </xf>
    <xf numFmtId="38" fontId="55" fillId="5" borderId="27" xfId="4" applyFont="1" applyFill="1" applyBorder="1" applyAlignment="1">
      <alignment horizontal="center" vertical="center" wrapText="1" shrinkToFit="1"/>
    </xf>
    <xf numFmtId="38" fontId="55" fillId="5" borderId="29" xfId="4" applyFont="1" applyFill="1" applyBorder="1" applyAlignment="1">
      <alignment horizontal="center" vertical="center" wrapText="1" shrinkToFit="1"/>
    </xf>
    <xf numFmtId="38" fontId="55" fillId="5" borderId="26" xfId="4" applyFont="1" applyFill="1" applyBorder="1" applyAlignment="1">
      <alignment horizontal="left" vertical="center" wrapText="1" shrinkToFit="1"/>
    </xf>
    <xf numFmtId="38" fontId="55" fillId="5" borderId="27" xfId="4" applyFont="1" applyFill="1" applyBorder="1" applyAlignment="1">
      <alignment horizontal="left" vertical="center" wrapText="1" shrinkToFit="1"/>
    </xf>
    <xf numFmtId="38" fontId="55" fillId="5" borderId="29" xfId="4" applyFont="1" applyFill="1" applyBorder="1" applyAlignment="1">
      <alignment horizontal="left" vertical="center" wrapText="1" shrinkToFit="1"/>
    </xf>
    <xf numFmtId="38" fontId="41" fillId="5" borderId="26" xfId="4" applyFont="1" applyFill="1" applyBorder="1" applyAlignment="1">
      <alignment horizontal="center" vertical="center" wrapText="1" shrinkToFit="1"/>
    </xf>
    <xf numFmtId="38" fontId="41" fillId="5" borderId="27" xfId="4" applyFont="1" applyFill="1" applyBorder="1" applyAlignment="1">
      <alignment horizontal="center" vertical="center" wrapText="1" shrinkToFit="1"/>
    </xf>
    <xf numFmtId="38" fontId="41" fillId="5" borderId="29" xfId="4" applyFont="1" applyFill="1" applyBorder="1" applyAlignment="1">
      <alignment horizontal="center" vertical="center" wrapText="1" shrinkToFit="1"/>
    </xf>
    <xf numFmtId="38" fontId="41" fillId="5" borderId="57" xfId="4" applyFont="1" applyFill="1" applyBorder="1" applyAlignment="1">
      <alignment horizontal="center" vertical="center" wrapText="1" shrinkToFit="1"/>
    </xf>
    <xf numFmtId="38" fontId="41" fillId="5" borderId="56" xfId="4" applyFont="1" applyFill="1" applyBorder="1" applyAlignment="1">
      <alignment horizontal="center" vertical="center" wrapText="1" shrinkToFit="1"/>
    </xf>
    <xf numFmtId="38" fontId="41" fillId="5" borderId="66" xfId="4" applyFont="1" applyFill="1" applyBorder="1" applyAlignment="1">
      <alignment horizontal="center" vertical="center" wrapText="1" shrinkToFit="1"/>
    </xf>
    <xf numFmtId="0" fontId="41" fillId="2" borderId="16" xfId="2" applyFont="1" applyFill="1" applyBorder="1" applyAlignment="1">
      <alignment horizontal="center" vertical="center" wrapText="1" shrinkToFit="1"/>
    </xf>
    <xf numFmtId="0" fontId="41" fillId="2" borderId="20" xfId="2" applyFont="1" applyFill="1" applyBorder="1" applyAlignment="1">
      <alignment horizontal="center" vertical="center" wrapText="1" shrinkToFit="1"/>
    </xf>
    <xf numFmtId="0" fontId="7" fillId="9" borderId="0" xfId="1" applyFont="1" applyFill="1">
      <alignment vertical="center"/>
    </xf>
    <xf numFmtId="177" fontId="49" fillId="19" borderId="33" xfId="0" applyNumberFormat="1" applyFont="1" applyFill="1" applyBorder="1" applyAlignment="1" applyProtection="1">
      <alignment horizontal="center" vertical="center" shrinkToFit="1"/>
      <protection locked="0"/>
    </xf>
    <xf numFmtId="177" fontId="49" fillId="19" borderId="24" xfId="0" applyNumberFormat="1" applyFont="1" applyFill="1" applyBorder="1" applyAlignment="1" applyProtection="1">
      <alignment horizontal="center" vertical="center" shrinkToFit="1"/>
      <protection locked="0"/>
    </xf>
    <xf numFmtId="177" fontId="49" fillId="19" borderId="34" xfId="0" applyNumberFormat="1" applyFont="1" applyFill="1" applyBorder="1" applyAlignment="1" applyProtection="1">
      <alignment horizontal="center" vertical="center" shrinkToFit="1"/>
      <protection locked="0"/>
    </xf>
    <xf numFmtId="177" fontId="49" fillId="19" borderId="39" xfId="0" applyNumberFormat="1" applyFont="1" applyFill="1" applyBorder="1" applyAlignment="1" applyProtection="1">
      <alignment horizontal="center" vertical="center" shrinkToFit="1"/>
      <protection locked="0"/>
    </xf>
    <xf numFmtId="177" fontId="49" fillId="19" borderId="0" xfId="0" applyNumberFormat="1" applyFont="1" applyFill="1" applyAlignment="1" applyProtection="1">
      <alignment horizontal="center" vertical="center" shrinkToFit="1"/>
      <protection locked="0"/>
    </xf>
    <xf numFmtId="177" fontId="49" fillId="19" borderId="1" xfId="0" applyNumberFormat="1" applyFont="1" applyFill="1" applyBorder="1" applyAlignment="1" applyProtection="1">
      <alignment horizontal="center" vertical="center" shrinkToFit="1"/>
      <protection locked="0"/>
    </xf>
    <xf numFmtId="177" fontId="49" fillId="19" borderId="118" xfId="0" applyNumberFormat="1" applyFont="1" applyFill="1" applyBorder="1" applyAlignment="1" applyProtection="1">
      <alignment horizontal="center" vertical="center" shrinkToFit="1"/>
      <protection locked="0"/>
    </xf>
    <xf numFmtId="177" fontId="49" fillId="19" borderId="119" xfId="0" applyNumberFormat="1" applyFont="1" applyFill="1" applyBorder="1" applyAlignment="1" applyProtection="1">
      <alignment horizontal="center" vertical="center" shrinkToFit="1"/>
      <protection locked="0"/>
    </xf>
    <xf numFmtId="177" fontId="49" fillId="19" borderId="146" xfId="0" applyNumberFormat="1" applyFont="1" applyFill="1" applyBorder="1" applyAlignment="1" applyProtection="1">
      <alignment horizontal="center" vertical="center" shrinkToFit="1"/>
      <protection locked="0"/>
    </xf>
    <xf numFmtId="0" fontId="49" fillId="12" borderId="23" xfId="0" applyFont="1" applyFill="1" applyBorder="1" applyAlignment="1" applyProtection="1">
      <alignment horizontal="center" vertical="center" shrinkToFit="1"/>
      <protection locked="0"/>
    </xf>
    <xf numFmtId="0" fontId="49" fillId="12" borderId="24" xfId="0" applyFont="1" applyFill="1" applyBorder="1" applyAlignment="1" applyProtection="1">
      <alignment horizontal="center" vertical="center" shrinkToFit="1"/>
      <protection locked="0"/>
    </xf>
    <xf numFmtId="0" fontId="49" fillId="12" borderId="25" xfId="0" applyFont="1" applyFill="1" applyBorder="1" applyAlignment="1" applyProtection="1">
      <alignment horizontal="center" vertical="center" shrinkToFit="1"/>
      <protection locked="0"/>
    </xf>
    <xf numFmtId="0" fontId="49" fillId="12" borderId="30" xfId="0" applyFont="1" applyFill="1" applyBorder="1" applyAlignment="1" applyProtection="1">
      <alignment horizontal="center" vertical="center" shrinkToFit="1"/>
      <protection locked="0"/>
    </xf>
    <xf numFmtId="0" fontId="49" fillId="12" borderId="0" xfId="0" applyFont="1" applyFill="1" applyAlignment="1" applyProtection="1">
      <alignment horizontal="center" vertical="center" shrinkToFit="1"/>
      <protection locked="0"/>
    </xf>
    <xf numFmtId="0" fontId="49" fillId="12" borderId="31" xfId="0" applyFont="1" applyFill="1" applyBorder="1" applyAlignment="1" applyProtection="1">
      <alignment horizontal="center" vertical="center" shrinkToFit="1"/>
      <protection locked="0"/>
    </xf>
    <xf numFmtId="0" fontId="49" fillId="12" borderId="114" xfId="0" applyFont="1" applyFill="1" applyBorder="1" applyAlignment="1" applyProtection="1">
      <alignment horizontal="center" vertical="center" shrinkToFit="1"/>
      <protection locked="0"/>
    </xf>
    <xf numFmtId="0" fontId="49" fillId="12" borderId="119" xfId="0" applyFont="1" applyFill="1" applyBorder="1" applyAlignment="1" applyProtection="1">
      <alignment horizontal="center" vertical="center" shrinkToFit="1"/>
      <protection locked="0"/>
    </xf>
    <xf numFmtId="0" fontId="49" fillId="12" borderId="59" xfId="0" applyFont="1" applyFill="1" applyBorder="1" applyAlignment="1" applyProtection="1">
      <alignment horizontal="center" vertical="center" shrinkToFit="1"/>
      <protection locked="0"/>
    </xf>
    <xf numFmtId="0" fontId="49" fillId="12" borderId="36" xfId="0" applyFont="1" applyFill="1" applyBorder="1" applyAlignment="1" applyProtection="1">
      <alignment horizontal="center" vertical="center" shrinkToFit="1"/>
      <protection locked="0"/>
    </xf>
    <xf numFmtId="0" fontId="49" fillId="12" borderId="8" xfId="0" applyFont="1" applyFill="1" applyBorder="1" applyAlignment="1" applyProtection="1">
      <alignment horizontal="center" vertical="center" shrinkToFit="1"/>
      <protection locked="0"/>
    </xf>
    <xf numFmtId="0" fontId="49" fillId="12" borderId="35" xfId="0" applyFont="1" applyFill="1" applyBorder="1" applyAlignment="1" applyProtection="1">
      <alignment horizontal="center" vertical="center" shrinkToFit="1"/>
      <protection locked="0"/>
    </xf>
    <xf numFmtId="0" fontId="49" fillId="12" borderId="26" xfId="0" applyFont="1" applyFill="1" applyBorder="1" applyAlignment="1" applyProtection="1">
      <alignment horizontal="center" vertical="center" shrinkToFit="1"/>
      <protection locked="0"/>
    </xf>
    <xf numFmtId="0" fontId="49" fillId="12" borderId="27" xfId="0" applyFont="1" applyFill="1" applyBorder="1" applyAlignment="1" applyProtection="1">
      <alignment horizontal="center" vertical="center" shrinkToFit="1"/>
      <protection locked="0"/>
    </xf>
    <xf numFmtId="0" fontId="49" fillId="12" borderId="28" xfId="0" applyFont="1" applyFill="1" applyBorder="1" applyAlignment="1" applyProtection="1">
      <alignment horizontal="center" vertical="center" shrinkToFit="1"/>
      <protection locked="0"/>
    </xf>
    <xf numFmtId="0" fontId="35" fillId="12" borderId="26" xfId="0" applyFont="1" applyFill="1" applyBorder="1" applyAlignment="1" applyProtection="1">
      <alignment horizontal="center" vertical="center" shrinkToFit="1"/>
      <protection locked="0"/>
    </xf>
    <xf numFmtId="0" fontId="35" fillId="12" borderId="27" xfId="0" applyFont="1" applyFill="1" applyBorder="1" applyAlignment="1" applyProtection="1">
      <alignment horizontal="center" vertical="center" shrinkToFit="1"/>
      <protection locked="0"/>
    </xf>
    <xf numFmtId="0" fontId="35" fillId="12" borderId="28" xfId="0" applyFont="1" applyFill="1" applyBorder="1" applyAlignment="1" applyProtection="1">
      <alignment horizontal="center" vertical="center" shrinkToFit="1"/>
      <protection locked="0"/>
    </xf>
    <xf numFmtId="0" fontId="35" fillId="12" borderId="57" xfId="0" applyFont="1" applyFill="1" applyBorder="1" applyAlignment="1" applyProtection="1">
      <alignment horizontal="center" vertical="center" shrinkToFit="1"/>
      <protection locked="0"/>
    </xf>
    <xf numFmtId="0" fontId="35" fillId="12" borderId="56" xfId="0" applyFont="1" applyFill="1" applyBorder="1" applyAlignment="1" applyProtection="1">
      <alignment horizontal="center" vertical="center" shrinkToFit="1"/>
      <protection locked="0"/>
    </xf>
    <xf numFmtId="0" fontId="35" fillId="12" borderId="58" xfId="0" applyFont="1" applyFill="1" applyBorder="1" applyAlignment="1" applyProtection="1">
      <alignment horizontal="center" vertical="center" shrinkToFit="1"/>
      <protection locked="0"/>
    </xf>
  </cellXfs>
  <cellStyles count="9">
    <cellStyle name="桁区切り" xfId="5" builtinId="6"/>
    <cellStyle name="桁区切り 2" xfId="4"/>
    <cellStyle name="桁区切り 3" xfId="7"/>
    <cellStyle name="通貨" xfId="8" builtinId="7"/>
    <cellStyle name="標準" xfId="0" builtinId="0"/>
    <cellStyle name="標準 2" xfId="2"/>
    <cellStyle name="標準 2 2" xfId="6"/>
    <cellStyle name="標準 3" xfId="1"/>
    <cellStyle name="標準 4" xfId="3"/>
  </cellStyles>
  <dxfs count="158">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numFmt numFmtId="0" formatCode="General"/>
      <fill>
        <patternFill>
          <fgColor theme="5" tint="0.79998168889431442"/>
        </patternFill>
      </fill>
    </dxf>
    <dxf>
      <font>
        <color auto="1"/>
      </font>
      <fill>
        <patternFill>
          <bgColor theme="5" tint="0.79998168889431442"/>
        </patternFill>
      </fill>
    </dxf>
    <dxf>
      <fill>
        <patternFill>
          <bgColor theme="5" tint="0.79998168889431442"/>
        </patternFill>
      </fill>
    </dxf>
    <dxf>
      <font>
        <b/>
        <i val="0"/>
        <color rgb="FFFF0000"/>
      </font>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CE4D6"/>
      <color rgb="FFFFE9D9"/>
      <color rgb="FFFFCCCC"/>
      <color rgb="FFD9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0</xdr:row>
      <xdr:rowOff>0</xdr:rowOff>
    </xdr:from>
    <xdr:to>
      <xdr:col>29</xdr:col>
      <xdr:colOff>104775</xdr:colOff>
      <xdr:row>0</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431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102548</xdr:colOff>
      <xdr:row>19</xdr:row>
      <xdr:rowOff>237321</xdr:rowOff>
    </xdr:from>
    <xdr:to>
      <xdr:col>51</xdr:col>
      <xdr:colOff>309350</xdr:colOff>
      <xdr:row>24</xdr:row>
      <xdr:rowOff>221994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35479" y="4587436"/>
          <a:ext cx="2228584" cy="133496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Pゴシック" panose="020B0400000000000000" pitchFamily="50" charset="-128"/>
              <a:ea typeface="BIZ UDPゴシック" panose="020B0400000000000000" pitchFamily="50" charset="-128"/>
            </a:rPr>
            <a:t>実施回ごとに補助者が異なるなど、補助者総計が</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名を超えるときには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＋ボタンを使用してください。</a:t>
          </a:r>
        </a:p>
      </xdr:txBody>
    </xdr:sp>
    <xdr:clientData/>
  </xdr:twoCellAnchor>
  <xdr:twoCellAnchor editAs="oneCell">
    <xdr:from>
      <xdr:col>44</xdr:col>
      <xdr:colOff>42994</xdr:colOff>
      <xdr:row>30</xdr:row>
      <xdr:rowOff>36240</xdr:rowOff>
    </xdr:from>
    <xdr:to>
      <xdr:col>51</xdr:col>
      <xdr:colOff>263637</xdr:colOff>
      <xdr:row>35</xdr:row>
      <xdr:rowOff>72732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275925" y="6473826"/>
          <a:ext cx="2242425" cy="135028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実施回ごとに補助者が異なるなど、補助者総計が</a:t>
          </a:r>
          <a:r>
            <a:rPr kumimoji="1" lang="en-US" altLang="ja-JP"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名を超えるときには</a:t>
          </a:r>
          <a:endParaRPr kumimoji="1" lang="en-US" altLang="ja-JP"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r>
            <a:rPr kumimoji="1" lang="ja-JP" altLang="ja-JP" sz="1100">
              <a:solidFill>
                <a:schemeClr val="lt1"/>
              </a:solidFill>
              <a:effectLst/>
              <a:latin typeface="BIZ UDPゴシック" panose="020B0400000000000000" pitchFamily="50" charset="-128"/>
              <a:ea typeface="BIZ UDPゴシック" panose="020B0400000000000000" pitchFamily="50" charset="-128"/>
              <a:cs typeface="+mn-cs"/>
            </a:rPr>
            <a:t>＋ボタンを使用してください。</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44</xdr:col>
      <xdr:colOff>51382</xdr:colOff>
      <xdr:row>5</xdr:row>
      <xdr:rowOff>58136</xdr:rowOff>
    </xdr:from>
    <xdr:to>
      <xdr:col>50</xdr:col>
      <xdr:colOff>463842</xdr:colOff>
      <xdr:row>18</xdr:row>
      <xdr:rowOff>32886</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2313451" y="1076326"/>
          <a:ext cx="1857632" cy="3040267"/>
          <a:chOff x="7419974" y="1285875"/>
          <a:chExt cx="1924051" cy="3028950"/>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419974" y="1285875"/>
            <a:ext cx="1924051" cy="1028701"/>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twoCellAnchor>
    <xdr:from>
      <xdr:col>14</xdr:col>
      <xdr:colOff>65690</xdr:colOff>
      <xdr:row>34</xdr:row>
      <xdr:rowOff>164224</xdr:rowOff>
    </xdr:from>
    <xdr:to>
      <xdr:col>17</xdr:col>
      <xdr:colOff>167374</xdr:colOff>
      <xdr:row>34</xdr:row>
      <xdr:rowOff>164224</xdr:rowOff>
    </xdr:to>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2934138" y="7645546"/>
          <a:ext cx="802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153276</xdr:colOff>
      <xdr:row>34</xdr:row>
      <xdr:rowOff>32845</xdr:rowOff>
    </xdr:from>
    <xdr:ext cx="764120"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4039914" y="7576207"/>
          <a:ext cx="7641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43,420</a:t>
          </a:r>
        </a:p>
      </xdr:txBody>
    </xdr:sp>
    <xdr:clientData/>
  </xdr:oneCellAnchor>
  <xdr:oneCellAnchor>
    <xdr:from>
      <xdr:col>20</xdr:col>
      <xdr:colOff>75762</xdr:colOff>
      <xdr:row>33</xdr:row>
      <xdr:rowOff>272832</xdr:rowOff>
    </xdr:from>
    <xdr:ext cx="3103350" cy="275717"/>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4717831" y="7542487"/>
          <a:ext cx="3103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台風接近により、空路から陸路へ変更したため。</a:t>
          </a:r>
          <a:endParaRPr kumimoji="1" lang="en-US" altLang="ja-JP"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124081</xdr:colOff>
      <xdr:row>14</xdr:row>
      <xdr:rowOff>197069</xdr:rowOff>
    </xdr:from>
    <xdr:ext cx="871264" cy="275717"/>
    <xdr:sp macro="" textlink="">
      <xdr:nvSpPr>
        <xdr:cNvPr id="14" name="テキスト ボックス 13">
          <a:extLst>
            <a:ext uri="{FF2B5EF4-FFF2-40B4-BE49-F238E27FC236}">
              <a16:creationId xmlns:a16="http://schemas.microsoft.com/office/drawing/2014/main" id="{4BB407CE-6DAB-4658-A983-69211F079411}"/>
            </a:ext>
          </a:extLst>
        </xdr:cNvPr>
        <xdr:cNvSpPr txBox="1"/>
      </xdr:nvSpPr>
      <xdr:spPr>
        <a:xfrm>
          <a:off x="4218736" y="3284483"/>
          <a:ext cx="871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209,240</a:t>
          </a:r>
        </a:p>
      </xdr:txBody>
    </xdr:sp>
    <xdr:clientData/>
  </xdr:oneCellAnchor>
  <xdr:twoCellAnchor>
    <xdr:from>
      <xdr:col>14</xdr:col>
      <xdr:colOff>49341</xdr:colOff>
      <xdr:row>14</xdr:row>
      <xdr:rowOff>118679</xdr:rowOff>
    </xdr:from>
    <xdr:to>
      <xdr:col>17</xdr:col>
      <xdr:colOff>132778</xdr:colOff>
      <xdr:row>14</xdr:row>
      <xdr:rowOff>118679</xdr:rowOff>
    </xdr:to>
    <xdr:cxnSp macro="">
      <xdr:nvCxnSpPr>
        <xdr:cNvPr id="17" name="直線コネクタ 16">
          <a:extLst>
            <a:ext uri="{FF2B5EF4-FFF2-40B4-BE49-F238E27FC236}">
              <a16:creationId xmlns:a16="http://schemas.microsoft.com/office/drawing/2014/main" id="{DEF22BE2-59A9-4019-B63E-BB59086CA7DB}"/>
            </a:ext>
          </a:extLst>
        </xdr:cNvPr>
        <xdr:cNvCxnSpPr/>
      </xdr:nvCxnSpPr>
      <xdr:spPr>
        <a:xfrm>
          <a:off x="2917789" y="3227989"/>
          <a:ext cx="78412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174297</xdr:colOff>
      <xdr:row>47</xdr:row>
      <xdr:rowOff>126854</xdr:rowOff>
    </xdr:from>
    <xdr:to>
      <xdr:col>29</xdr:col>
      <xdr:colOff>213942</xdr:colOff>
      <xdr:row>47</xdr:row>
      <xdr:rowOff>126854</xdr:rowOff>
    </xdr:to>
    <xdr:cxnSp macro="">
      <xdr:nvCxnSpPr>
        <xdr:cNvPr id="18" name="直線コネクタ 17">
          <a:extLst>
            <a:ext uri="{FF2B5EF4-FFF2-40B4-BE49-F238E27FC236}">
              <a16:creationId xmlns:a16="http://schemas.microsoft.com/office/drawing/2014/main" id="{18D2B15A-0CFD-450B-B36F-9F27228E1B63}"/>
            </a:ext>
          </a:extLst>
        </xdr:cNvPr>
        <xdr:cNvCxnSpPr/>
      </xdr:nvCxnSpPr>
      <xdr:spPr>
        <a:xfrm>
          <a:off x="5757918" y="10089785"/>
          <a:ext cx="78412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192544</xdr:colOff>
      <xdr:row>47</xdr:row>
      <xdr:rowOff>225389</xdr:rowOff>
    </xdr:from>
    <xdr:ext cx="745845" cy="275717"/>
    <xdr:sp macro="" textlink="">
      <xdr:nvSpPr>
        <xdr:cNvPr id="20" name="テキスト ボックス 19">
          <a:extLst>
            <a:ext uri="{FF2B5EF4-FFF2-40B4-BE49-F238E27FC236}">
              <a16:creationId xmlns:a16="http://schemas.microsoft.com/office/drawing/2014/main" id="{F34BCC6E-7849-462B-82BB-00E5BB147DED}"/>
            </a:ext>
          </a:extLst>
        </xdr:cNvPr>
        <xdr:cNvSpPr txBox="1"/>
      </xdr:nvSpPr>
      <xdr:spPr>
        <a:xfrm>
          <a:off x="5557199" y="10188320"/>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14,080</a:t>
          </a:r>
        </a:p>
      </xdr:txBody>
    </xdr:sp>
    <xdr:clientData/>
  </xdr:oneCellAnchor>
  <xdr:twoCellAnchor>
    <xdr:from>
      <xdr:col>12</xdr:col>
      <xdr:colOff>93135</xdr:colOff>
      <xdr:row>47</xdr:row>
      <xdr:rowOff>118680</xdr:rowOff>
    </xdr:from>
    <xdr:to>
      <xdr:col>15</xdr:col>
      <xdr:colOff>242262</xdr:colOff>
      <xdr:row>47</xdr:row>
      <xdr:rowOff>118680</xdr:rowOff>
    </xdr:to>
    <xdr:cxnSp macro="">
      <xdr:nvCxnSpPr>
        <xdr:cNvPr id="21" name="直線コネクタ 20">
          <a:extLst>
            <a:ext uri="{FF2B5EF4-FFF2-40B4-BE49-F238E27FC236}">
              <a16:creationId xmlns:a16="http://schemas.microsoft.com/office/drawing/2014/main" id="{CF159814-E9B2-4241-973A-64B7DDC73B3E}"/>
            </a:ext>
          </a:extLst>
        </xdr:cNvPr>
        <xdr:cNvCxnSpPr/>
      </xdr:nvCxnSpPr>
      <xdr:spPr>
        <a:xfrm>
          <a:off x="2582043" y="10081611"/>
          <a:ext cx="78412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104082</xdr:colOff>
      <xdr:row>47</xdr:row>
      <xdr:rowOff>195318</xdr:rowOff>
    </xdr:from>
    <xdr:ext cx="638701" cy="275717"/>
    <xdr:sp macro="" textlink="">
      <xdr:nvSpPr>
        <xdr:cNvPr id="25" name="テキスト ボックス 24">
          <a:extLst>
            <a:ext uri="{FF2B5EF4-FFF2-40B4-BE49-F238E27FC236}">
              <a16:creationId xmlns:a16="http://schemas.microsoft.com/office/drawing/2014/main" id="{969EACB1-003B-4362-AF8A-C0DEB42957C1}"/>
            </a:ext>
          </a:extLst>
        </xdr:cNvPr>
        <xdr:cNvSpPr txBox="1"/>
      </xdr:nvSpPr>
      <xdr:spPr>
        <a:xfrm>
          <a:off x="2337530" y="10158249"/>
          <a:ext cx="6387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1,760</a:t>
          </a:r>
        </a:p>
      </xdr:txBody>
    </xdr:sp>
    <xdr:clientData/>
  </xdr:oneCellAnchor>
  <xdr:twoCellAnchor>
    <xdr:from>
      <xdr:col>26</xdr:col>
      <xdr:colOff>188019</xdr:colOff>
      <xdr:row>52</xdr:row>
      <xdr:rowOff>89485</xdr:rowOff>
    </xdr:from>
    <xdr:to>
      <xdr:col>29</xdr:col>
      <xdr:colOff>227664</xdr:colOff>
      <xdr:row>52</xdr:row>
      <xdr:rowOff>89485</xdr:rowOff>
    </xdr:to>
    <xdr:cxnSp macro="">
      <xdr:nvCxnSpPr>
        <xdr:cNvPr id="26" name="直線コネクタ 25">
          <a:extLst>
            <a:ext uri="{FF2B5EF4-FFF2-40B4-BE49-F238E27FC236}">
              <a16:creationId xmlns:a16="http://schemas.microsoft.com/office/drawing/2014/main" id="{2736A805-ECAA-47C4-B1B9-F6016D9BB276}"/>
            </a:ext>
          </a:extLst>
        </xdr:cNvPr>
        <xdr:cNvCxnSpPr/>
      </xdr:nvCxnSpPr>
      <xdr:spPr>
        <a:xfrm>
          <a:off x="5771640" y="11220232"/>
          <a:ext cx="78412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104081</xdr:colOff>
      <xdr:row>51</xdr:row>
      <xdr:rowOff>217214</xdr:rowOff>
    </xdr:from>
    <xdr:ext cx="745845" cy="275717"/>
    <xdr:sp macro="" textlink="">
      <xdr:nvSpPr>
        <xdr:cNvPr id="27" name="テキスト ボックス 26">
          <a:extLst>
            <a:ext uri="{FF2B5EF4-FFF2-40B4-BE49-F238E27FC236}">
              <a16:creationId xmlns:a16="http://schemas.microsoft.com/office/drawing/2014/main" id="{C0BAC869-39DB-4C40-90CB-D07CB62658B1}"/>
            </a:ext>
          </a:extLst>
        </xdr:cNvPr>
        <xdr:cNvSpPr txBox="1"/>
      </xdr:nvSpPr>
      <xdr:spPr>
        <a:xfrm>
          <a:off x="4811840" y="11114398"/>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25,180</a:t>
          </a:r>
        </a:p>
      </xdr:txBody>
    </xdr:sp>
    <xdr:clientData/>
  </xdr:oneCellAnchor>
  <xdr:twoCellAnchor>
    <xdr:from>
      <xdr:col>14</xdr:col>
      <xdr:colOff>69341</xdr:colOff>
      <xdr:row>13</xdr:row>
      <xdr:rowOff>105834</xdr:rowOff>
    </xdr:from>
    <xdr:to>
      <xdr:col>17</xdr:col>
      <xdr:colOff>152778</xdr:colOff>
      <xdr:row>13</xdr:row>
      <xdr:rowOff>105834</xdr:rowOff>
    </xdr:to>
    <xdr:cxnSp macro="">
      <xdr:nvCxnSpPr>
        <xdr:cNvPr id="28" name="直線コネクタ 27">
          <a:extLst>
            <a:ext uri="{FF2B5EF4-FFF2-40B4-BE49-F238E27FC236}">
              <a16:creationId xmlns:a16="http://schemas.microsoft.com/office/drawing/2014/main" id="{C5F518AA-010F-4D5A-A58C-690CF76A070B}"/>
            </a:ext>
          </a:extLst>
        </xdr:cNvPr>
        <xdr:cNvCxnSpPr/>
      </xdr:nvCxnSpPr>
      <xdr:spPr>
        <a:xfrm>
          <a:off x="2937789" y="3003478"/>
          <a:ext cx="78412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118681</xdr:colOff>
      <xdr:row>12</xdr:row>
      <xdr:rowOff>202616</xdr:rowOff>
    </xdr:from>
    <xdr:ext cx="745845" cy="275717"/>
    <xdr:sp macro="" textlink="">
      <xdr:nvSpPr>
        <xdr:cNvPr id="30" name="テキスト ボックス 29">
          <a:extLst>
            <a:ext uri="{FF2B5EF4-FFF2-40B4-BE49-F238E27FC236}">
              <a16:creationId xmlns:a16="http://schemas.microsoft.com/office/drawing/2014/main" id="{815FCA04-C7C0-4B30-A8A6-556C104EEC6B}"/>
            </a:ext>
          </a:extLst>
        </xdr:cNvPr>
        <xdr:cNvSpPr txBox="1"/>
      </xdr:nvSpPr>
      <xdr:spPr>
        <a:xfrm>
          <a:off x="3877589" y="2888593"/>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25,180</a:t>
          </a:r>
        </a:p>
      </xdr:txBody>
    </xdr:sp>
    <xdr:clientData/>
  </xdr:oneCellAnchor>
  <xdr:twoCellAnchor>
    <xdr:from>
      <xdr:col>14</xdr:col>
      <xdr:colOff>29196</xdr:colOff>
      <xdr:row>32</xdr:row>
      <xdr:rowOff>149627</xdr:rowOff>
    </xdr:from>
    <xdr:to>
      <xdr:col>17</xdr:col>
      <xdr:colOff>130880</xdr:colOff>
      <xdr:row>32</xdr:row>
      <xdr:rowOff>149627</xdr:rowOff>
    </xdr:to>
    <xdr:cxnSp macro="">
      <xdr:nvCxnSpPr>
        <xdr:cNvPr id="31" name="直線コネクタ 30">
          <a:extLst>
            <a:ext uri="{FF2B5EF4-FFF2-40B4-BE49-F238E27FC236}">
              <a16:creationId xmlns:a16="http://schemas.microsoft.com/office/drawing/2014/main" id="{0ACA922A-D08D-49AD-8304-3A3FD3604673}"/>
            </a:ext>
          </a:extLst>
        </xdr:cNvPr>
        <xdr:cNvCxnSpPr/>
      </xdr:nvCxnSpPr>
      <xdr:spPr>
        <a:xfrm>
          <a:off x="2897644" y="7090834"/>
          <a:ext cx="802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39268</xdr:colOff>
      <xdr:row>31</xdr:row>
      <xdr:rowOff>258235</xdr:rowOff>
    </xdr:from>
    <xdr:ext cx="3103350" cy="275717"/>
    <xdr:sp macro="" textlink="">
      <xdr:nvSpPr>
        <xdr:cNvPr id="32" name="テキスト ボックス 31">
          <a:extLst>
            <a:ext uri="{FF2B5EF4-FFF2-40B4-BE49-F238E27FC236}">
              <a16:creationId xmlns:a16="http://schemas.microsoft.com/office/drawing/2014/main" id="{0DB74AAB-78F7-4A2F-B010-477F49139BA2}"/>
            </a:ext>
          </a:extLst>
        </xdr:cNvPr>
        <xdr:cNvSpPr txBox="1"/>
      </xdr:nvSpPr>
      <xdr:spPr>
        <a:xfrm>
          <a:off x="4309096" y="6929384"/>
          <a:ext cx="3103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台風接近により、空路から陸路へ変更したため。</a:t>
          </a:r>
          <a:endParaRPr kumimoji="1" lang="en-US" altLang="ja-JP"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105833</xdr:colOff>
      <xdr:row>32</xdr:row>
      <xdr:rowOff>29195</xdr:rowOff>
    </xdr:from>
    <xdr:ext cx="764120" cy="275717"/>
    <xdr:sp macro="" textlink="">
      <xdr:nvSpPr>
        <xdr:cNvPr id="33" name="テキスト ボックス 32">
          <a:extLst>
            <a:ext uri="{FF2B5EF4-FFF2-40B4-BE49-F238E27FC236}">
              <a16:creationId xmlns:a16="http://schemas.microsoft.com/office/drawing/2014/main" id="{11F526CA-21FA-40F4-96A0-1128A18E878D}"/>
            </a:ext>
          </a:extLst>
        </xdr:cNvPr>
        <xdr:cNvSpPr txBox="1"/>
      </xdr:nvSpPr>
      <xdr:spPr>
        <a:xfrm>
          <a:off x="3992471" y="7025143"/>
          <a:ext cx="7641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43,420</a:t>
          </a:r>
        </a:p>
      </xdr:txBody>
    </xdr:sp>
    <xdr:clientData/>
  </xdr:oneCellAnchor>
  <xdr:oneCellAnchor>
    <xdr:from>
      <xdr:col>16</xdr:col>
      <xdr:colOff>94008</xdr:colOff>
      <xdr:row>42</xdr:row>
      <xdr:rowOff>17371</xdr:rowOff>
    </xdr:from>
    <xdr:ext cx="764120" cy="275717"/>
    <xdr:sp macro="" textlink="">
      <xdr:nvSpPr>
        <xdr:cNvPr id="29" name="テキスト ボックス 28">
          <a:extLst>
            <a:ext uri="{FF2B5EF4-FFF2-40B4-BE49-F238E27FC236}">
              <a16:creationId xmlns:a16="http://schemas.microsoft.com/office/drawing/2014/main" id="{11F526CA-21FA-40F4-96A0-1128A18E878D}"/>
            </a:ext>
          </a:extLst>
        </xdr:cNvPr>
        <xdr:cNvSpPr txBox="1"/>
      </xdr:nvSpPr>
      <xdr:spPr>
        <a:xfrm>
          <a:off x="3772629" y="8896423"/>
          <a:ext cx="7641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90,840</a:t>
          </a:r>
        </a:p>
      </xdr:txBody>
    </xdr:sp>
    <xdr:clientData/>
  </xdr:oneCellAnchor>
  <xdr:twoCellAnchor>
    <xdr:from>
      <xdr:col>14</xdr:col>
      <xdr:colOff>76638</xdr:colOff>
      <xdr:row>41</xdr:row>
      <xdr:rowOff>135028</xdr:rowOff>
    </xdr:from>
    <xdr:to>
      <xdr:col>17</xdr:col>
      <xdr:colOff>178322</xdr:colOff>
      <xdr:row>41</xdr:row>
      <xdr:rowOff>135028</xdr:rowOff>
    </xdr:to>
    <xdr:cxnSp macro="">
      <xdr:nvCxnSpPr>
        <xdr:cNvPr id="34" name="直線コネクタ 33">
          <a:extLst>
            <a:ext uri="{FF2B5EF4-FFF2-40B4-BE49-F238E27FC236}">
              <a16:creationId xmlns:a16="http://schemas.microsoft.com/office/drawing/2014/main" id="{00000000-0008-0000-0700-000008000000}"/>
            </a:ext>
          </a:extLst>
        </xdr:cNvPr>
        <xdr:cNvCxnSpPr/>
      </xdr:nvCxnSpPr>
      <xdr:spPr>
        <a:xfrm>
          <a:off x="3207845" y="8773218"/>
          <a:ext cx="85711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203491</xdr:colOff>
      <xdr:row>11</xdr:row>
      <xdr:rowOff>188895</xdr:rowOff>
    </xdr:from>
    <xdr:ext cx="764120" cy="275717"/>
    <xdr:sp macro="" textlink="">
      <xdr:nvSpPr>
        <xdr:cNvPr id="35" name="テキスト ボックス 34">
          <a:extLst>
            <a:ext uri="{FF2B5EF4-FFF2-40B4-BE49-F238E27FC236}">
              <a16:creationId xmlns:a16="http://schemas.microsoft.com/office/drawing/2014/main" id="{11F526CA-21FA-40F4-96A0-1128A18E878D}"/>
            </a:ext>
          </a:extLst>
        </xdr:cNvPr>
        <xdr:cNvSpPr txBox="1"/>
      </xdr:nvSpPr>
      <xdr:spPr>
        <a:xfrm>
          <a:off x="4298146" y="2652257"/>
          <a:ext cx="7641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90,840</a:t>
          </a:r>
        </a:p>
      </xdr:txBody>
    </xdr:sp>
    <xdr:clientData/>
  </xdr:oneCellAnchor>
  <xdr:twoCellAnchor>
    <xdr:from>
      <xdr:col>14</xdr:col>
      <xdr:colOff>65690</xdr:colOff>
      <xdr:row>12</xdr:row>
      <xdr:rowOff>131380</xdr:rowOff>
    </xdr:from>
    <xdr:to>
      <xdr:col>17</xdr:col>
      <xdr:colOff>167374</xdr:colOff>
      <xdr:row>12</xdr:row>
      <xdr:rowOff>131380</xdr:rowOff>
    </xdr:to>
    <xdr:cxnSp macro="">
      <xdr:nvCxnSpPr>
        <xdr:cNvPr id="36" name="直線コネクタ 35">
          <a:extLst>
            <a:ext uri="{FF2B5EF4-FFF2-40B4-BE49-F238E27FC236}">
              <a16:creationId xmlns:a16="http://schemas.microsoft.com/office/drawing/2014/main" id="{00000000-0008-0000-0700-000008000000}"/>
            </a:ext>
          </a:extLst>
        </xdr:cNvPr>
        <xdr:cNvCxnSpPr/>
      </xdr:nvCxnSpPr>
      <xdr:spPr>
        <a:xfrm>
          <a:off x="3196897" y="2802759"/>
          <a:ext cx="85711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48</xdr:col>
      <xdr:colOff>147394</xdr:colOff>
      <xdr:row>4</xdr:row>
      <xdr:rowOff>66237</xdr:rowOff>
    </xdr:from>
    <xdr:to>
      <xdr:col>59</xdr:col>
      <xdr:colOff>73838</xdr:colOff>
      <xdr:row>17</xdr:row>
      <xdr:rowOff>96202</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0909549" y="1062530"/>
          <a:ext cx="1973772" cy="3084534"/>
          <a:chOff x="7419974" y="1285875"/>
          <a:chExt cx="1924051" cy="3067050"/>
        </a:xfrm>
      </xdr:grpSpPr>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twoCellAnchor>
    <xdr:from>
      <xdr:col>6</xdr:col>
      <xdr:colOff>32904</xdr:colOff>
      <xdr:row>20</xdr:row>
      <xdr:rowOff>129887</xdr:rowOff>
    </xdr:from>
    <xdr:to>
      <xdr:col>15</xdr:col>
      <xdr:colOff>118629</xdr:colOff>
      <xdr:row>20</xdr:row>
      <xdr:rowOff>129887</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1123949" y="5797262"/>
          <a:ext cx="172229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36368</xdr:colOff>
      <xdr:row>20</xdr:row>
      <xdr:rowOff>134216</xdr:rowOff>
    </xdr:from>
    <xdr:ext cx="650114" cy="275717"/>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2582141" y="5801591"/>
          <a:ext cx="6501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JR</a:t>
          </a:r>
          <a:r>
            <a:rPr kumimoji="1" lang="ja-JP" altLang="en-US" sz="1100" i="1">
              <a:solidFill>
                <a:srgbClr val="FF0000"/>
              </a:solidFill>
              <a:latin typeface="BIZ UDPゴシック" panose="020B0400000000000000" pitchFamily="50" charset="-128"/>
              <a:ea typeface="BIZ UDPゴシック" panose="020B0400000000000000" pitchFamily="50" charset="-128"/>
            </a:rPr>
            <a:t>特急</a:t>
          </a:r>
        </a:p>
      </xdr:txBody>
    </xdr:sp>
    <xdr:clientData/>
  </xdr:oneCellAnchor>
  <xdr:twoCellAnchor>
    <xdr:from>
      <xdr:col>18</xdr:col>
      <xdr:colOff>135094</xdr:colOff>
      <xdr:row>20</xdr:row>
      <xdr:rowOff>89959</xdr:rowOff>
    </xdr:from>
    <xdr:to>
      <xdr:col>28</xdr:col>
      <xdr:colOff>39710</xdr:colOff>
      <xdr:row>20</xdr:row>
      <xdr:rowOff>89959</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572853" y="5761166"/>
          <a:ext cx="176582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105043</xdr:colOff>
      <xdr:row>20</xdr:row>
      <xdr:rowOff>127581</xdr:rowOff>
    </xdr:from>
    <xdr:ext cx="656975" cy="275717"/>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3908335" y="5788919"/>
          <a:ext cx="656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7,300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96457</xdr:colOff>
      <xdr:row>20</xdr:row>
      <xdr:rowOff>125704</xdr:rowOff>
    </xdr:from>
    <xdr:ext cx="656975" cy="275717"/>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3356422" y="5787042"/>
          <a:ext cx="656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6,500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26</xdr:col>
      <xdr:colOff>113956</xdr:colOff>
      <xdr:row>20</xdr:row>
      <xdr:rowOff>145826</xdr:rowOff>
    </xdr:from>
    <xdr:ext cx="745845" cy="275717"/>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4841820" y="5813201"/>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13,800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119531</xdr:colOff>
      <xdr:row>26</xdr:row>
      <xdr:rowOff>127714</xdr:rowOff>
    </xdr:from>
    <xdr:ext cx="650114" cy="275717"/>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2655059" y="7519651"/>
          <a:ext cx="6501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JR</a:t>
          </a:r>
          <a:r>
            <a:rPr kumimoji="1" lang="ja-JP" altLang="en-US" sz="1100" i="1">
              <a:solidFill>
                <a:srgbClr val="FF0000"/>
              </a:solidFill>
              <a:latin typeface="BIZ UDPゴシック" panose="020B0400000000000000" pitchFamily="50" charset="-128"/>
              <a:ea typeface="BIZ UDPゴシック" panose="020B0400000000000000" pitchFamily="50" charset="-128"/>
            </a:rPr>
            <a:t>特急</a:t>
          </a:r>
        </a:p>
      </xdr:txBody>
    </xdr:sp>
    <xdr:clientData/>
  </xdr:oneCellAnchor>
  <xdr:oneCellAnchor>
    <xdr:from>
      <xdr:col>21</xdr:col>
      <xdr:colOff>144484</xdr:colOff>
      <xdr:row>26</xdr:row>
      <xdr:rowOff>139252</xdr:rowOff>
    </xdr:from>
    <xdr:ext cx="656975" cy="275717"/>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3947776" y="7531189"/>
          <a:ext cx="656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7,300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135898</xdr:colOff>
      <xdr:row>26</xdr:row>
      <xdr:rowOff>137375</xdr:rowOff>
    </xdr:from>
    <xdr:ext cx="656975" cy="275717"/>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395863" y="7529312"/>
          <a:ext cx="6569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6,500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25</xdr:col>
      <xdr:colOff>28574</xdr:colOff>
      <xdr:row>26</xdr:row>
      <xdr:rowOff>157498</xdr:rowOff>
    </xdr:from>
    <xdr:ext cx="745845" cy="275717"/>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4556303" y="7549435"/>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13,800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46759</xdr:colOff>
      <xdr:row>21</xdr:row>
      <xdr:rowOff>152401</xdr:rowOff>
    </xdr:from>
    <xdr:to>
      <xdr:col>27</xdr:col>
      <xdr:colOff>142875</xdr:colOff>
      <xdr:row>21</xdr:row>
      <xdr:rowOff>152401</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a:off x="1137804" y="6105526"/>
          <a:ext cx="3914776"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156741</xdr:colOff>
      <xdr:row>20</xdr:row>
      <xdr:rowOff>128179</xdr:rowOff>
    </xdr:from>
    <xdr:ext cx="607859" cy="275717"/>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065946" y="57955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△△駅</a:t>
          </a:r>
        </a:p>
      </xdr:txBody>
    </xdr:sp>
    <xdr:clientData/>
  </xdr:oneCellAnchor>
  <xdr:oneCellAnchor>
    <xdr:from>
      <xdr:col>11</xdr:col>
      <xdr:colOff>109982</xdr:colOff>
      <xdr:row>20</xdr:row>
      <xdr:rowOff>116056</xdr:rowOff>
    </xdr:from>
    <xdr:ext cx="466794" cy="275717"/>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110232" y="578343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○駅</a:t>
          </a:r>
        </a:p>
      </xdr:txBody>
    </xdr:sp>
    <xdr:clientData/>
  </xdr:oneCellAnchor>
  <xdr:twoCellAnchor>
    <xdr:from>
      <xdr:col>6</xdr:col>
      <xdr:colOff>47626</xdr:colOff>
      <xdr:row>22</xdr:row>
      <xdr:rowOff>157597</xdr:rowOff>
    </xdr:from>
    <xdr:to>
      <xdr:col>9</xdr:col>
      <xdr:colOff>21648</xdr:colOff>
      <xdr:row>22</xdr:row>
      <xdr:rowOff>157597</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1138671" y="6396472"/>
          <a:ext cx="51954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180121</xdr:colOff>
      <xdr:row>22</xdr:row>
      <xdr:rowOff>151558</xdr:rowOff>
    </xdr:from>
    <xdr:ext cx="466794" cy="275717"/>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1271166" y="639043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○駅</a:t>
          </a:r>
        </a:p>
      </xdr:txBody>
    </xdr:sp>
    <xdr:clientData/>
  </xdr:oneCellAnchor>
  <xdr:twoCellAnchor>
    <xdr:from>
      <xdr:col>18</xdr:col>
      <xdr:colOff>143571</xdr:colOff>
      <xdr:row>22</xdr:row>
      <xdr:rowOff>145033</xdr:rowOff>
    </xdr:from>
    <xdr:to>
      <xdr:col>28</xdr:col>
      <xdr:colOff>48187</xdr:colOff>
      <xdr:row>22</xdr:row>
      <xdr:rowOff>145033</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a:off x="3416707" y="6383908"/>
          <a:ext cx="17230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27539</xdr:colOff>
      <xdr:row>26</xdr:row>
      <xdr:rowOff>128581</xdr:rowOff>
    </xdr:from>
    <xdr:to>
      <xdr:col>27</xdr:col>
      <xdr:colOff>164522</xdr:colOff>
      <xdr:row>26</xdr:row>
      <xdr:rowOff>128581</xdr:rowOff>
    </xdr:to>
    <xdr:cxnSp macro="">
      <xdr:nvCxnSpPr>
        <xdr:cNvPr id="48" name="直線コネクタ 47">
          <a:extLst>
            <a:ext uri="{FF2B5EF4-FFF2-40B4-BE49-F238E27FC236}">
              <a16:creationId xmlns:a16="http://schemas.microsoft.com/office/drawing/2014/main" id="{00000000-0008-0000-0800-000030000000}"/>
            </a:ext>
          </a:extLst>
        </xdr:cNvPr>
        <xdr:cNvCxnSpPr/>
      </xdr:nvCxnSpPr>
      <xdr:spPr>
        <a:xfrm>
          <a:off x="1118584" y="7510456"/>
          <a:ext cx="39556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178535</xdr:colOff>
      <xdr:row>22</xdr:row>
      <xdr:rowOff>154303</xdr:rowOff>
    </xdr:from>
    <xdr:ext cx="638701" cy="275717"/>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3451671" y="6393178"/>
          <a:ext cx="6387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1,400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25</xdr:col>
      <xdr:colOff>6218</xdr:colOff>
      <xdr:row>22</xdr:row>
      <xdr:rowOff>142180</xdr:rowOff>
    </xdr:from>
    <xdr:ext cx="638701" cy="275717"/>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4552241" y="6381055"/>
          <a:ext cx="6387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1,400</a:t>
          </a:r>
          <a:endParaRPr kumimoji="1" lang="ja-JP" altLang="en-US" sz="1100" i="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166266</xdr:colOff>
      <xdr:row>26</xdr:row>
      <xdr:rowOff>168010</xdr:rowOff>
    </xdr:from>
    <xdr:ext cx="607859" cy="275717"/>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075471" y="75498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△△駅</a:t>
          </a:r>
        </a:p>
      </xdr:txBody>
    </xdr:sp>
    <xdr:clientData/>
  </xdr:oneCellAnchor>
  <xdr:oneCellAnchor>
    <xdr:from>
      <xdr:col>10</xdr:col>
      <xdr:colOff>50234</xdr:colOff>
      <xdr:row>26</xdr:row>
      <xdr:rowOff>138569</xdr:rowOff>
    </xdr:from>
    <xdr:ext cx="607859" cy="275717"/>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1868643" y="75204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1">
              <a:solidFill>
                <a:srgbClr val="FF0000"/>
              </a:solidFill>
              <a:latin typeface="BIZ UDPゴシック" panose="020B0400000000000000" pitchFamily="50" charset="-128"/>
              <a:ea typeface="BIZ UDPゴシック" panose="020B0400000000000000" pitchFamily="50" charset="-128"/>
            </a:rPr>
            <a:t>○○駅</a:t>
          </a:r>
        </a:p>
      </xdr:txBody>
    </xdr:sp>
    <xdr:clientData/>
  </xdr:oneCellAnchor>
  <xdr:twoCellAnchor>
    <xdr:from>
      <xdr:col>6</xdr:col>
      <xdr:colOff>28405</xdr:colOff>
      <xdr:row>25</xdr:row>
      <xdr:rowOff>125118</xdr:rowOff>
    </xdr:from>
    <xdr:to>
      <xdr:col>27</xdr:col>
      <xdr:colOff>165388</xdr:colOff>
      <xdr:row>25</xdr:row>
      <xdr:rowOff>125118</xdr:rowOff>
    </xdr:to>
    <xdr:cxnSp macro="">
      <xdr:nvCxnSpPr>
        <xdr:cNvPr id="54" name="直線コネクタ 53">
          <a:extLst>
            <a:ext uri="{FF2B5EF4-FFF2-40B4-BE49-F238E27FC236}">
              <a16:creationId xmlns:a16="http://schemas.microsoft.com/office/drawing/2014/main" id="{00000000-0008-0000-0800-000036000000}"/>
            </a:ext>
          </a:extLst>
        </xdr:cNvPr>
        <xdr:cNvCxnSpPr/>
      </xdr:nvCxnSpPr>
      <xdr:spPr>
        <a:xfrm>
          <a:off x="1119450" y="7221243"/>
          <a:ext cx="39556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168852</xdr:colOff>
      <xdr:row>32</xdr:row>
      <xdr:rowOff>159754</xdr:rowOff>
    </xdr:from>
    <xdr:to>
      <xdr:col>27</xdr:col>
      <xdr:colOff>174047</xdr:colOff>
      <xdr:row>32</xdr:row>
      <xdr:rowOff>159754</xdr:rowOff>
    </xdr:to>
    <xdr:cxnSp macro="">
      <xdr:nvCxnSpPr>
        <xdr:cNvPr id="55" name="直線コネクタ 54">
          <a:extLst>
            <a:ext uri="{FF2B5EF4-FFF2-40B4-BE49-F238E27FC236}">
              <a16:creationId xmlns:a16="http://schemas.microsoft.com/office/drawing/2014/main" id="{00000000-0008-0000-0800-000037000000}"/>
            </a:ext>
          </a:extLst>
        </xdr:cNvPr>
        <xdr:cNvCxnSpPr/>
      </xdr:nvCxnSpPr>
      <xdr:spPr>
        <a:xfrm>
          <a:off x="4533034" y="9160879"/>
          <a:ext cx="55071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14609</xdr:colOff>
      <xdr:row>32</xdr:row>
      <xdr:rowOff>3037</xdr:rowOff>
    </xdr:from>
    <xdr:ext cx="745845" cy="275717"/>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3833268" y="9004162"/>
          <a:ext cx="7458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31,420</a:t>
          </a:r>
        </a:p>
      </xdr:txBody>
    </xdr:sp>
    <xdr:clientData/>
  </xdr:oneCellAnchor>
  <xdr:oneCellAnchor>
    <xdr:from>
      <xdr:col>3</xdr:col>
      <xdr:colOff>147205</xdr:colOff>
      <xdr:row>15</xdr:row>
      <xdr:rowOff>95250</xdr:rowOff>
    </xdr:from>
    <xdr:ext cx="764120" cy="275717"/>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692728" y="4645602"/>
          <a:ext cx="7641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i="1">
              <a:solidFill>
                <a:srgbClr val="FF0000"/>
              </a:solidFill>
              <a:latin typeface="BIZ UDPゴシック" panose="020B0400000000000000" pitchFamily="50" charset="-128"/>
              <a:ea typeface="BIZ UDPゴシック" panose="020B0400000000000000" pitchFamily="50" charset="-128"/>
            </a:rPr>
            <a:t>43,420</a:t>
          </a:r>
        </a:p>
      </xdr:txBody>
    </xdr:sp>
    <xdr:clientData/>
  </xdr:oneCellAnchor>
  <xdr:twoCellAnchor>
    <xdr:from>
      <xdr:col>7</xdr:col>
      <xdr:colOff>116031</xdr:colOff>
      <xdr:row>16</xdr:row>
      <xdr:rowOff>13856</xdr:rowOff>
    </xdr:from>
    <xdr:to>
      <xdr:col>10</xdr:col>
      <xdr:colOff>151534</xdr:colOff>
      <xdr:row>16</xdr:row>
      <xdr:rowOff>13856</xdr:rowOff>
    </xdr:to>
    <xdr:cxnSp macro="">
      <xdr:nvCxnSpPr>
        <xdr:cNvPr id="59" name="直線コネクタ 58">
          <a:extLst>
            <a:ext uri="{FF2B5EF4-FFF2-40B4-BE49-F238E27FC236}">
              <a16:creationId xmlns:a16="http://schemas.microsoft.com/office/drawing/2014/main" id="{00000000-0008-0000-0800-00003B000000}"/>
            </a:ext>
          </a:extLst>
        </xdr:cNvPr>
        <xdr:cNvCxnSpPr/>
      </xdr:nvCxnSpPr>
      <xdr:spPr>
        <a:xfrm>
          <a:off x="1388917" y="4772026"/>
          <a:ext cx="581026"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0</xdr:colOff>
      <xdr:row>1</xdr:row>
      <xdr:rowOff>43793</xdr:rowOff>
    </xdr:from>
    <xdr:to>
      <xdr:col>69</xdr:col>
      <xdr:colOff>144544</xdr:colOff>
      <xdr:row>2</xdr:row>
      <xdr:rowOff>251811</xdr:rowOff>
    </xdr:to>
    <xdr:sp macro="" textlink="">
      <xdr:nvSpPr>
        <xdr:cNvPr id="61" name="正方形/長方形 60">
          <a:extLst>
            <a:ext uri="{FF2B5EF4-FFF2-40B4-BE49-F238E27FC236}">
              <a16:creationId xmlns:a16="http://schemas.microsoft.com/office/drawing/2014/main" id="{00000000-0008-0000-0800-00003D000000}"/>
            </a:ext>
          </a:extLst>
        </xdr:cNvPr>
        <xdr:cNvSpPr/>
      </xdr:nvSpPr>
      <xdr:spPr>
        <a:xfrm>
          <a:off x="9021379" y="328448"/>
          <a:ext cx="4053079" cy="492673"/>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従事者お</a:t>
          </a:r>
          <a:r>
            <a:rPr kumimoji="1" lang="en-US" altLang="ja-JP" sz="1600">
              <a:latin typeface="BIZ UDPゴシック" panose="020B0400000000000000" pitchFamily="50" charset="-128"/>
              <a:ea typeface="BIZ UDPゴシック" panose="020B0400000000000000" pitchFamily="50" charset="-128"/>
            </a:rPr>
            <a:t>1</a:t>
          </a:r>
          <a:r>
            <a:rPr kumimoji="1" lang="ja-JP" altLang="en-US" sz="1600">
              <a:latin typeface="BIZ UDPゴシック" panose="020B0400000000000000" pitchFamily="50" charset="-128"/>
              <a:ea typeface="BIZ UDPゴシック" panose="020B0400000000000000" pitchFamily="50" charset="-128"/>
            </a:rPr>
            <a:t>人につき</a:t>
          </a:r>
          <a:r>
            <a:rPr kumimoji="1" lang="en-US" altLang="ja-JP" sz="1600">
              <a:latin typeface="BIZ UDPゴシック" panose="020B0400000000000000" pitchFamily="50" charset="-128"/>
              <a:ea typeface="BIZ UDPゴシック" panose="020B0400000000000000" pitchFamily="50" charset="-128"/>
            </a:rPr>
            <a:t>1</a:t>
          </a:r>
          <a:r>
            <a:rPr kumimoji="1" lang="ja-JP" altLang="en-US" sz="1600">
              <a:latin typeface="BIZ UDPゴシック" panose="020B0400000000000000" pitchFamily="50" charset="-128"/>
              <a:ea typeface="BIZ UDPゴシック" panose="020B0400000000000000" pitchFamily="50" charset="-128"/>
            </a:rPr>
            <a:t>枚作成が必要です。</a:t>
          </a:r>
        </a:p>
      </xdr:txBody>
    </xdr:sp>
    <xdr:clientData/>
  </xdr:twoCellAnchor>
  <xdr:twoCellAnchor>
    <xdr:from>
      <xdr:col>42</xdr:col>
      <xdr:colOff>211732</xdr:colOff>
      <xdr:row>20</xdr:row>
      <xdr:rowOff>89958</xdr:rowOff>
    </xdr:from>
    <xdr:to>
      <xdr:col>44</xdr:col>
      <xdr:colOff>444796</xdr:colOff>
      <xdr:row>20</xdr:row>
      <xdr:rowOff>89958</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a:xfrm>
          <a:off x="8116387" y="4841510"/>
          <a:ext cx="176582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156991</xdr:colOff>
      <xdr:row>26</xdr:row>
      <xdr:rowOff>89958</xdr:rowOff>
    </xdr:from>
    <xdr:to>
      <xdr:col>44</xdr:col>
      <xdr:colOff>390055</xdr:colOff>
      <xdr:row>26</xdr:row>
      <xdr:rowOff>89958</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a:xfrm>
          <a:off x="8061646" y="4841510"/>
          <a:ext cx="176582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111"/>
  <sheetViews>
    <sheetView zoomScale="80" zoomScaleNormal="80" workbookViewId="0">
      <pane xSplit="2" ySplit="3" topLeftCell="C4" activePane="bottomRight" state="frozen"/>
      <selection pane="topRight" activeCell="B1" sqref="B1"/>
      <selection pane="bottomLeft" activeCell="A3" sqref="A3"/>
      <selection pane="bottomRight" activeCell="BP9" sqref="BP9"/>
    </sheetView>
  </sheetViews>
  <sheetFormatPr defaultColWidth="2.75" defaultRowHeight="15" outlineLevelCol="1" x14ac:dyDescent="0.15"/>
  <cols>
    <col min="1" max="1" width="6.375" style="101" hidden="1" customWidth="1"/>
    <col min="2" max="2" width="14.125" style="101" hidden="1" customWidth="1"/>
    <col min="3" max="3" width="6" style="101" hidden="1" customWidth="1"/>
    <col min="4" max="4" width="10.625" style="101" hidden="1" customWidth="1"/>
    <col min="5" max="5" width="29" style="116" hidden="1" customWidth="1"/>
    <col min="6" max="6" width="29" style="125" hidden="1" customWidth="1"/>
    <col min="7" max="7" width="16.25" style="101" hidden="1" customWidth="1"/>
    <col min="8" max="8" width="5.375" style="116" hidden="1" customWidth="1"/>
    <col min="9" max="11" width="9.875" style="101" hidden="1" customWidth="1"/>
    <col min="12" max="12" width="9.75" style="117" hidden="1" customWidth="1" outlineLevel="1"/>
    <col min="13" max="13" width="9.75" style="101" hidden="1" customWidth="1" outlineLevel="1"/>
    <col min="14" max="17" width="5.375" style="101" hidden="1" customWidth="1" outlineLevel="1"/>
    <col min="18" max="20" width="10.875" style="101" hidden="1" customWidth="1" outlineLevel="1"/>
    <col min="21" max="21" width="13.875" style="101" hidden="1" customWidth="1" outlineLevel="1"/>
    <col min="22" max="22" width="43.875" style="118" hidden="1" customWidth="1" outlineLevel="1"/>
    <col min="23" max="23" width="2.75" style="101" customWidth="1" collapsed="1"/>
    <col min="24" max="25" width="2.75" style="101" customWidth="1"/>
    <col min="26" max="16384" width="2.75" style="101"/>
  </cols>
  <sheetData>
    <row r="1" spans="1:22" s="59" customFormat="1" ht="108.75" hidden="1" customHeight="1" x14ac:dyDescent="0.15">
      <c r="A1" s="54"/>
      <c r="B1" s="54" t="s">
        <v>345</v>
      </c>
      <c r="C1" s="55"/>
      <c r="D1" s="55"/>
      <c r="E1" s="56"/>
      <c r="F1" s="120"/>
      <c r="G1" s="57"/>
      <c r="H1" s="56"/>
      <c r="I1" s="57"/>
      <c r="J1" s="57"/>
      <c r="K1" s="57"/>
      <c r="L1" s="58"/>
      <c r="P1" s="56"/>
      <c r="V1" s="60"/>
    </row>
    <row r="2" spans="1:22" s="59" customFormat="1" ht="36" hidden="1" customHeight="1" x14ac:dyDescent="0.15">
      <c r="A2" s="54"/>
      <c r="B2" s="54"/>
      <c r="C2" s="55"/>
      <c r="D2" s="55"/>
      <c r="E2" s="61" t="s">
        <v>346</v>
      </c>
      <c r="F2" s="121"/>
      <c r="G2" s="57"/>
      <c r="H2" s="56"/>
      <c r="I2" s="57"/>
      <c r="J2" s="57"/>
      <c r="K2" s="57"/>
      <c r="L2" s="58"/>
      <c r="P2" s="56"/>
      <c r="U2" s="62">
        <f>SUM(U4:U1110)</f>
        <v>313121769</v>
      </c>
      <c r="V2" s="60"/>
    </row>
    <row r="3" spans="1:22" s="73" customFormat="1" ht="66.2" customHeight="1" x14ac:dyDescent="0.15">
      <c r="A3" s="126" t="s">
        <v>347</v>
      </c>
      <c r="B3" s="126" t="s">
        <v>348</v>
      </c>
      <c r="C3" s="126" t="s">
        <v>349</v>
      </c>
      <c r="D3" s="126" t="s">
        <v>350</v>
      </c>
      <c r="E3" s="119" t="s">
        <v>351</v>
      </c>
      <c r="F3" s="122" t="s">
        <v>4267</v>
      </c>
      <c r="G3" s="63" t="s">
        <v>352</v>
      </c>
      <c r="H3" s="64" t="s">
        <v>353</v>
      </c>
      <c r="I3" s="65" t="s">
        <v>354</v>
      </c>
      <c r="J3" s="66" t="s">
        <v>355</v>
      </c>
      <c r="K3" s="67" t="s">
        <v>356</v>
      </c>
      <c r="L3" s="68" t="s">
        <v>357</v>
      </c>
      <c r="M3" s="69" t="s">
        <v>358</v>
      </c>
      <c r="N3" s="68" t="s">
        <v>359</v>
      </c>
      <c r="O3" s="69" t="s">
        <v>360</v>
      </c>
      <c r="P3" s="69" t="s">
        <v>361</v>
      </c>
      <c r="Q3" s="69" t="s">
        <v>362</v>
      </c>
      <c r="R3" s="70" t="s">
        <v>363</v>
      </c>
      <c r="S3" s="70" t="s">
        <v>364</v>
      </c>
      <c r="T3" s="68" t="s">
        <v>258</v>
      </c>
      <c r="U3" s="71" t="s">
        <v>365</v>
      </c>
      <c r="V3" s="72" t="s">
        <v>366</v>
      </c>
    </row>
    <row r="4" spans="1:22" s="91" customFormat="1" ht="25.5" customHeight="1" x14ac:dyDescent="0.15">
      <c r="A4" s="74" t="s">
        <v>367</v>
      </c>
      <c r="B4" s="75" t="s">
        <v>5375</v>
      </c>
      <c r="C4" s="76" t="s">
        <v>368</v>
      </c>
      <c r="D4" s="77" t="s">
        <v>369</v>
      </c>
      <c r="E4" s="78" t="s">
        <v>5376</v>
      </c>
      <c r="F4" s="123" t="s">
        <v>4268</v>
      </c>
      <c r="G4" s="79" t="s">
        <v>370</v>
      </c>
      <c r="H4" s="80">
        <f>COUNTA(I4:K4)</f>
        <v>2</v>
      </c>
      <c r="I4" s="81">
        <v>45194</v>
      </c>
      <c r="J4" s="82">
        <v>45195</v>
      </c>
      <c r="K4" s="82"/>
      <c r="L4" s="83" t="s">
        <v>240</v>
      </c>
      <c r="M4" s="84" t="s">
        <v>371</v>
      </c>
      <c r="N4" s="85">
        <v>5</v>
      </c>
      <c r="O4" s="86">
        <v>5</v>
      </c>
      <c r="P4" s="86">
        <v>0</v>
      </c>
      <c r="Q4" s="87">
        <v>10</v>
      </c>
      <c r="R4" s="88">
        <v>266900</v>
      </c>
      <c r="S4" s="88">
        <v>625020</v>
      </c>
      <c r="T4" s="88">
        <v>50000</v>
      </c>
      <c r="U4" s="89">
        <v>941920</v>
      </c>
      <c r="V4" s="90" t="s">
        <v>372</v>
      </c>
    </row>
    <row r="5" spans="1:22" s="91" customFormat="1" ht="25.5" customHeight="1" x14ac:dyDescent="0.15">
      <c r="A5" s="92" t="s">
        <v>373</v>
      </c>
      <c r="B5" s="93" t="s">
        <v>374</v>
      </c>
      <c r="C5" s="94" t="s">
        <v>368</v>
      </c>
      <c r="D5" s="95" t="s">
        <v>369</v>
      </c>
      <c r="E5" s="96" t="s">
        <v>375</v>
      </c>
      <c r="F5" s="123" t="s">
        <v>4269</v>
      </c>
      <c r="G5" s="79" t="s">
        <v>376</v>
      </c>
      <c r="H5" s="80">
        <f t="shared" ref="H5:H68" si="0">COUNTA(I5:K5)</f>
        <v>1</v>
      </c>
      <c r="I5" s="81">
        <v>45190</v>
      </c>
      <c r="J5" s="82"/>
      <c r="K5" s="82"/>
      <c r="L5" s="83" t="s">
        <v>240</v>
      </c>
      <c r="M5" s="84" t="s">
        <v>377</v>
      </c>
      <c r="N5" s="85">
        <v>5</v>
      </c>
      <c r="O5" s="86">
        <v>0</v>
      </c>
      <c r="P5" s="86">
        <v>0</v>
      </c>
      <c r="Q5" s="87">
        <v>5</v>
      </c>
      <c r="R5" s="88">
        <v>100850</v>
      </c>
      <c r="S5" s="88">
        <v>0</v>
      </c>
      <c r="T5" s="88">
        <v>50000</v>
      </c>
      <c r="U5" s="89">
        <v>150850</v>
      </c>
      <c r="V5" s="97"/>
    </row>
    <row r="6" spans="1:22" s="91" customFormat="1" ht="25.5" customHeight="1" x14ac:dyDescent="0.15">
      <c r="A6" s="92" t="s">
        <v>378</v>
      </c>
      <c r="B6" s="93" t="s">
        <v>379</v>
      </c>
      <c r="C6" s="94" t="s">
        <v>368</v>
      </c>
      <c r="D6" s="95" t="s">
        <v>130</v>
      </c>
      <c r="E6" s="96" t="s">
        <v>380</v>
      </c>
      <c r="F6" s="123" t="s">
        <v>4270</v>
      </c>
      <c r="G6" s="79" t="s">
        <v>376</v>
      </c>
      <c r="H6" s="80">
        <f t="shared" si="0"/>
        <v>1</v>
      </c>
      <c r="I6" s="81">
        <v>45190</v>
      </c>
      <c r="J6" s="82"/>
      <c r="K6" s="82"/>
      <c r="L6" s="83" t="s">
        <v>240</v>
      </c>
      <c r="M6" s="84" t="s">
        <v>377</v>
      </c>
      <c r="N6" s="85">
        <v>5</v>
      </c>
      <c r="O6" s="86">
        <v>0</v>
      </c>
      <c r="P6" s="86">
        <v>0</v>
      </c>
      <c r="Q6" s="87">
        <v>5</v>
      </c>
      <c r="R6" s="88">
        <v>133450</v>
      </c>
      <c r="S6" s="88">
        <v>500000</v>
      </c>
      <c r="T6" s="88">
        <v>50000</v>
      </c>
      <c r="U6" s="89">
        <v>683450</v>
      </c>
      <c r="V6" s="97" t="s">
        <v>381</v>
      </c>
    </row>
    <row r="7" spans="1:22" s="91" customFormat="1" ht="25.5" customHeight="1" x14ac:dyDescent="0.15">
      <c r="A7" s="92" t="s">
        <v>382</v>
      </c>
      <c r="B7" s="93" t="s">
        <v>383</v>
      </c>
      <c r="C7" s="94" t="s">
        <v>368</v>
      </c>
      <c r="D7" s="95" t="s">
        <v>369</v>
      </c>
      <c r="E7" s="96" t="s">
        <v>384</v>
      </c>
      <c r="F7" s="123" t="s">
        <v>4271</v>
      </c>
      <c r="G7" s="79" t="s">
        <v>376</v>
      </c>
      <c r="H7" s="80">
        <f t="shared" si="0"/>
        <v>1</v>
      </c>
      <c r="I7" s="81">
        <v>45195</v>
      </c>
      <c r="J7" s="82"/>
      <c r="K7" s="82"/>
      <c r="L7" s="83" t="s">
        <v>240</v>
      </c>
      <c r="M7" s="84" t="s">
        <v>377</v>
      </c>
      <c r="N7" s="85">
        <v>5</v>
      </c>
      <c r="O7" s="86">
        <v>0</v>
      </c>
      <c r="P7" s="86">
        <v>0</v>
      </c>
      <c r="Q7" s="87">
        <v>5</v>
      </c>
      <c r="R7" s="88">
        <v>100850</v>
      </c>
      <c r="S7" s="88">
        <v>250000</v>
      </c>
      <c r="T7" s="88">
        <v>50000</v>
      </c>
      <c r="U7" s="89">
        <v>400850</v>
      </c>
      <c r="V7" s="97"/>
    </row>
    <row r="8" spans="1:22" s="91" customFormat="1" ht="25.5" customHeight="1" x14ac:dyDescent="0.15">
      <c r="A8" s="92" t="s">
        <v>385</v>
      </c>
      <c r="B8" s="93" t="s">
        <v>386</v>
      </c>
      <c r="C8" s="94" t="s">
        <v>368</v>
      </c>
      <c r="D8" s="95" t="s">
        <v>369</v>
      </c>
      <c r="E8" s="96" t="s">
        <v>387</v>
      </c>
      <c r="F8" s="123" t="s">
        <v>4272</v>
      </c>
      <c r="G8" s="79" t="s">
        <v>376</v>
      </c>
      <c r="H8" s="80">
        <f t="shared" si="0"/>
        <v>1</v>
      </c>
      <c r="I8" s="81">
        <v>45195</v>
      </c>
      <c r="J8" s="82"/>
      <c r="K8" s="82"/>
      <c r="L8" s="83" t="s">
        <v>240</v>
      </c>
      <c r="M8" s="84" t="s">
        <v>377</v>
      </c>
      <c r="N8" s="85">
        <v>5</v>
      </c>
      <c r="O8" s="86">
        <v>0</v>
      </c>
      <c r="P8" s="86">
        <v>0</v>
      </c>
      <c r="Q8" s="87">
        <v>5</v>
      </c>
      <c r="R8" s="88">
        <v>100850</v>
      </c>
      <c r="S8" s="88">
        <v>250000</v>
      </c>
      <c r="T8" s="88">
        <v>50000</v>
      </c>
      <c r="U8" s="89">
        <v>400850</v>
      </c>
      <c r="V8" s="97"/>
    </row>
    <row r="9" spans="1:22" s="91" customFormat="1" ht="25.5" customHeight="1" x14ac:dyDescent="0.15">
      <c r="A9" s="92" t="s">
        <v>388</v>
      </c>
      <c r="B9" s="93" t="s">
        <v>389</v>
      </c>
      <c r="C9" s="94" t="s">
        <v>368</v>
      </c>
      <c r="D9" s="95" t="s">
        <v>369</v>
      </c>
      <c r="E9" s="96" t="s">
        <v>390</v>
      </c>
      <c r="F9" s="123" t="s">
        <v>4273</v>
      </c>
      <c r="G9" s="79" t="s">
        <v>376</v>
      </c>
      <c r="H9" s="80">
        <f t="shared" si="0"/>
        <v>1</v>
      </c>
      <c r="I9" s="81">
        <v>45196</v>
      </c>
      <c r="J9" s="82"/>
      <c r="K9" s="82"/>
      <c r="L9" s="83" t="s">
        <v>240</v>
      </c>
      <c r="M9" s="84" t="s">
        <v>377</v>
      </c>
      <c r="N9" s="85">
        <v>5</v>
      </c>
      <c r="O9" s="86">
        <v>0</v>
      </c>
      <c r="P9" s="86">
        <v>0</v>
      </c>
      <c r="Q9" s="87">
        <v>5</v>
      </c>
      <c r="R9" s="88">
        <v>100850</v>
      </c>
      <c r="S9" s="88">
        <v>250000</v>
      </c>
      <c r="T9" s="88">
        <v>50000</v>
      </c>
      <c r="U9" s="89">
        <v>400850</v>
      </c>
      <c r="V9" s="97"/>
    </row>
    <row r="10" spans="1:22" s="91" customFormat="1" ht="25.5" customHeight="1" x14ac:dyDescent="0.15">
      <c r="A10" s="92" t="s">
        <v>391</v>
      </c>
      <c r="B10" s="93" t="s">
        <v>392</v>
      </c>
      <c r="C10" s="94" t="s">
        <v>368</v>
      </c>
      <c r="D10" s="95" t="s">
        <v>369</v>
      </c>
      <c r="E10" s="96" t="s">
        <v>393</v>
      </c>
      <c r="F10" s="123" t="s">
        <v>4274</v>
      </c>
      <c r="G10" s="79" t="s">
        <v>376</v>
      </c>
      <c r="H10" s="80">
        <f t="shared" si="0"/>
        <v>1</v>
      </c>
      <c r="I10" s="81">
        <v>45238</v>
      </c>
      <c r="J10" s="82"/>
      <c r="K10" s="82"/>
      <c r="L10" s="83" t="s">
        <v>240</v>
      </c>
      <c r="M10" s="84" t="s">
        <v>377</v>
      </c>
      <c r="N10" s="85">
        <v>5</v>
      </c>
      <c r="O10" s="86">
        <v>0</v>
      </c>
      <c r="P10" s="86">
        <v>0</v>
      </c>
      <c r="Q10" s="87">
        <v>5</v>
      </c>
      <c r="R10" s="88">
        <v>100850</v>
      </c>
      <c r="S10" s="88">
        <v>0</v>
      </c>
      <c r="T10" s="88">
        <v>50000</v>
      </c>
      <c r="U10" s="89">
        <v>150850</v>
      </c>
      <c r="V10" s="97"/>
    </row>
    <row r="11" spans="1:22" s="91" customFormat="1" ht="25.5" customHeight="1" x14ac:dyDescent="0.15">
      <c r="A11" s="92" t="s">
        <v>394</v>
      </c>
      <c r="B11" s="93" t="s">
        <v>395</v>
      </c>
      <c r="C11" s="94" t="s">
        <v>368</v>
      </c>
      <c r="D11" s="95" t="s">
        <v>369</v>
      </c>
      <c r="E11" s="96" t="s">
        <v>396</v>
      </c>
      <c r="F11" s="123" t="s">
        <v>4275</v>
      </c>
      <c r="G11" s="79" t="s">
        <v>376</v>
      </c>
      <c r="H11" s="80">
        <f t="shared" si="0"/>
        <v>1</v>
      </c>
      <c r="I11" s="81">
        <v>45238</v>
      </c>
      <c r="J11" s="82"/>
      <c r="K11" s="82"/>
      <c r="L11" s="83" t="s">
        <v>240</v>
      </c>
      <c r="M11" s="84" t="s">
        <v>377</v>
      </c>
      <c r="N11" s="85">
        <v>5</v>
      </c>
      <c r="O11" s="86">
        <v>0</v>
      </c>
      <c r="P11" s="86">
        <v>0</v>
      </c>
      <c r="Q11" s="87">
        <v>5</v>
      </c>
      <c r="R11" s="88">
        <v>100850</v>
      </c>
      <c r="S11" s="88">
        <v>500000</v>
      </c>
      <c r="T11" s="88">
        <v>50000</v>
      </c>
      <c r="U11" s="89">
        <v>650850</v>
      </c>
      <c r="V11" s="97" t="s">
        <v>397</v>
      </c>
    </row>
    <row r="12" spans="1:22" s="91" customFormat="1" ht="25.5" customHeight="1" x14ac:dyDescent="0.15">
      <c r="A12" s="92" t="s">
        <v>398</v>
      </c>
      <c r="B12" s="93" t="s">
        <v>399</v>
      </c>
      <c r="C12" s="94" t="s">
        <v>368</v>
      </c>
      <c r="D12" s="95" t="s">
        <v>369</v>
      </c>
      <c r="E12" s="96" t="s">
        <v>400</v>
      </c>
      <c r="F12" s="123" t="s">
        <v>4276</v>
      </c>
      <c r="G12" s="79" t="s">
        <v>401</v>
      </c>
      <c r="H12" s="80">
        <f t="shared" si="0"/>
        <v>1</v>
      </c>
      <c r="I12" s="81">
        <v>45231</v>
      </c>
      <c r="J12" s="82"/>
      <c r="K12" s="82"/>
      <c r="L12" s="83" t="s">
        <v>402</v>
      </c>
      <c r="M12" s="84" t="s">
        <v>403</v>
      </c>
      <c r="N12" s="85">
        <v>3</v>
      </c>
      <c r="O12" s="86">
        <v>0</v>
      </c>
      <c r="P12" s="86">
        <v>0</v>
      </c>
      <c r="Q12" s="87">
        <v>3</v>
      </c>
      <c r="R12" s="88">
        <v>90370</v>
      </c>
      <c r="S12" s="88">
        <v>8180</v>
      </c>
      <c r="T12" s="88">
        <v>49500</v>
      </c>
      <c r="U12" s="89">
        <v>148050</v>
      </c>
      <c r="V12" s="97"/>
    </row>
    <row r="13" spans="1:22" s="91" customFormat="1" ht="25.5" customHeight="1" x14ac:dyDescent="0.15">
      <c r="A13" s="92" t="s">
        <v>404</v>
      </c>
      <c r="B13" s="93" t="s">
        <v>405</v>
      </c>
      <c r="C13" s="94" t="s">
        <v>368</v>
      </c>
      <c r="D13" s="95" t="s">
        <v>369</v>
      </c>
      <c r="E13" s="96" t="s">
        <v>406</v>
      </c>
      <c r="F13" s="123" t="s">
        <v>4277</v>
      </c>
      <c r="G13" s="79" t="s">
        <v>401</v>
      </c>
      <c r="H13" s="80">
        <f t="shared" si="0"/>
        <v>2</v>
      </c>
      <c r="I13" s="81">
        <v>45239</v>
      </c>
      <c r="J13" s="82">
        <v>45240</v>
      </c>
      <c r="K13" s="82"/>
      <c r="L13" s="83" t="s">
        <v>402</v>
      </c>
      <c r="M13" s="84" t="s">
        <v>403</v>
      </c>
      <c r="N13" s="85">
        <v>3</v>
      </c>
      <c r="O13" s="86">
        <v>3</v>
      </c>
      <c r="P13" s="86">
        <v>0</v>
      </c>
      <c r="Q13" s="87">
        <v>6</v>
      </c>
      <c r="R13" s="88">
        <v>176780</v>
      </c>
      <c r="S13" s="88">
        <v>22200</v>
      </c>
      <c r="T13" s="88">
        <v>49200</v>
      </c>
      <c r="U13" s="89">
        <v>248180</v>
      </c>
      <c r="V13" s="97"/>
    </row>
    <row r="14" spans="1:22" s="91" customFormat="1" ht="25.5" customHeight="1" x14ac:dyDescent="0.15">
      <c r="A14" s="92" t="s">
        <v>407</v>
      </c>
      <c r="B14" s="93" t="s">
        <v>408</v>
      </c>
      <c r="C14" s="94" t="s">
        <v>368</v>
      </c>
      <c r="D14" s="95" t="s">
        <v>369</v>
      </c>
      <c r="E14" s="96" t="s">
        <v>409</v>
      </c>
      <c r="F14" s="123" t="s">
        <v>4278</v>
      </c>
      <c r="G14" s="79" t="s">
        <v>401</v>
      </c>
      <c r="H14" s="80">
        <f t="shared" si="0"/>
        <v>2</v>
      </c>
      <c r="I14" s="98">
        <v>45251</v>
      </c>
      <c r="J14" s="99">
        <v>45251</v>
      </c>
      <c r="K14" s="82"/>
      <c r="L14" s="83" t="s">
        <v>402</v>
      </c>
      <c r="M14" s="84" t="s">
        <v>403</v>
      </c>
      <c r="N14" s="85">
        <v>3</v>
      </c>
      <c r="O14" s="86">
        <v>3</v>
      </c>
      <c r="P14" s="86">
        <v>0</v>
      </c>
      <c r="Q14" s="87">
        <v>6</v>
      </c>
      <c r="R14" s="88">
        <v>74020</v>
      </c>
      <c r="S14" s="88">
        <v>10000</v>
      </c>
      <c r="T14" s="88">
        <v>49500</v>
      </c>
      <c r="U14" s="100">
        <v>133520</v>
      </c>
      <c r="V14" s="97"/>
    </row>
    <row r="15" spans="1:22" s="91" customFormat="1" ht="25.5" customHeight="1" x14ac:dyDescent="0.15">
      <c r="A15" s="92" t="s">
        <v>410</v>
      </c>
      <c r="B15" s="93" t="s">
        <v>411</v>
      </c>
      <c r="C15" s="94" t="s">
        <v>368</v>
      </c>
      <c r="D15" s="95" t="s">
        <v>369</v>
      </c>
      <c r="E15" s="96" t="s">
        <v>412</v>
      </c>
      <c r="F15" s="123" t="s">
        <v>4279</v>
      </c>
      <c r="G15" s="79" t="s">
        <v>413</v>
      </c>
      <c r="H15" s="80">
        <f t="shared" si="0"/>
        <v>3</v>
      </c>
      <c r="I15" s="81">
        <v>45163</v>
      </c>
      <c r="J15" s="82">
        <v>45170</v>
      </c>
      <c r="K15" s="82">
        <v>45177</v>
      </c>
      <c r="L15" s="83" t="s">
        <v>414</v>
      </c>
      <c r="M15" s="84" t="s">
        <v>415</v>
      </c>
      <c r="N15" s="85">
        <v>0</v>
      </c>
      <c r="O15" s="86">
        <v>0</v>
      </c>
      <c r="P15" s="86">
        <v>0</v>
      </c>
      <c r="Q15" s="87">
        <v>0</v>
      </c>
      <c r="R15" s="88">
        <v>106950</v>
      </c>
      <c r="S15" s="88">
        <v>960</v>
      </c>
      <c r="T15" s="88">
        <v>0</v>
      </c>
      <c r="U15" s="89">
        <v>107910</v>
      </c>
      <c r="V15" s="97"/>
    </row>
    <row r="16" spans="1:22" s="91" customFormat="1" ht="25.5" customHeight="1" x14ac:dyDescent="0.15">
      <c r="A16" s="92" t="s">
        <v>416</v>
      </c>
      <c r="B16" s="93" t="s">
        <v>417</v>
      </c>
      <c r="C16" s="94" t="s">
        <v>368</v>
      </c>
      <c r="D16" s="95" t="s">
        <v>369</v>
      </c>
      <c r="E16" s="96" t="s">
        <v>418</v>
      </c>
      <c r="F16" s="123" t="s">
        <v>4280</v>
      </c>
      <c r="G16" s="79" t="s">
        <v>419</v>
      </c>
      <c r="H16" s="80">
        <f t="shared" si="0"/>
        <v>1</v>
      </c>
      <c r="I16" s="81">
        <v>45085</v>
      </c>
      <c r="J16" s="82"/>
      <c r="K16" s="82"/>
      <c r="L16" s="83" t="s">
        <v>414</v>
      </c>
      <c r="M16" s="84" t="s">
        <v>420</v>
      </c>
      <c r="N16" s="85">
        <v>5</v>
      </c>
      <c r="O16" s="86">
        <v>0</v>
      </c>
      <c r="P16" s="86">
        <v>0</v>
      </c>
      <c r="Q16" s="87">
        <v>5</v>
      </c>
      <c r="R16" s="88">
        <v>133450</v>
      </c>
      <c r="S16" s="88">
        <v>749460</v>
      </c>
      <c r="T16" s="88">
        <v>50000</v>
      </c>
      <c r="U16" s="89">
        <v>932910</v>
      </c>
      <c r="V16" s="97" t="s">
        <v>421</v>
      </c>
    </row>
    <row r="17" spans="1:22" s="91" customFormat="1" ht="25.5" customHeight="1" x14ac:dyDescent="0.15">
      <c r="A17" s="92" t="s">
        <v>422</v>
      </c>
      <c r="B17" s="93" t="s">
        <v>423</v>
      </c>
      <c r="C17" s="94" t="s">
        <v>368</v>
      </c>
      <c r="D17" s="95" t="s">
        <v>369</v>
      </c>
      <c r="E17" s="96" t="s">
        <v>424</v>
      </c>
      <c r="F17" s="123" t="s">
        <v>4281</v>
      </c>
      <c r="G17" s="79" t="s">
        <v>425</v>
      </c>
      <c r="H17" s="80">
        <f t="shared" si="0"/>
        <v>1</v>
      </c>
      <c r="I17" s="81">
        <v>45119</v>
      </c>
      <c r="J17" s="82"/>
      <c r="K17" s="82"/>
      <c r="L17" s="83" t="s">
        <v>240</v>
      </c>
      <c r="M17" s="84" t="s">
        <v>426</v>
      </c>
      <c r="N17" s="85">
        <v>4</v>
      </c>
      <c r="O17" s="86">
        <v>0</v>
      </c>
      <c r="P17" s="86">
        <v>0</v>
      </c>
      <c r="Q17" s="87">
        <v>4</v>
      </c>
      <c r="R17" s="88">
        <v>61730</v>
      </c>
      <c r="S17" s="88">
        <v>659600</v>
      </c>
      <c r="T17" s="88">
        <v>50000</v>
      </c>
      <c r="U17" s="89">
        <v>771330</v>
      </c>
      <c r="V17" s="97" t="s">
        <v>427</v>
      </c>
    </row>
    <row r="18" spans="1:22" s="91" customFormat="1" ht="25.5" customHeight="1" x14ac:dyDescent="0.15">
      <c r="A18" s="92" t="s">
        <v>428</v>
      </c>
      <c r="B18" s="93" t="s">
        <v>429</v>
      </c>
      <c r="C18" s="94" t="s">
        <v>368</v>
      </c>
      <c r="D18" s="95" t="s">
        <v>369</v>
      </c>
      <c r="E18" s="96" t="s">
        <v>430</v>
      </c>
      <c r="F18" s="123" t="s">
        <v>4282</v>
      </c>
      <c r="G18" s="79" t="s">
        <v>425</v>
      </c>
      <c r="H18" s="80">
        <f t="shared" si="0"/>
        <v>1</v>
      </c>
      <c r="I18" s="81">
        <v>45119</v>
      </c>
      <c r="J18" s="82"/>
      <c r="K18" s="82"/>
      <c r="L18" s="83" t="s">
        <v>240</v>
      </c>
      <c r="M18" s="84" t="s">
        <v>426</v>
      </c>
      <c r="N18" s="85">
        <v>4</v>
      </c>
      <c r="O18" s="86">
        <v>0</v>
      </c>
      <c r="P18" s="86">
        <v>0</v>
      </c>
      <c r="Q18" s="87">
        <v>4</v>
      </c>
      <c r="R18" s="88">
        <v>61730</v>
      </c>
      <c r="S18" s="88">
        <v>0</v>
      </c>
      <c r="T18" s="88">
        <v>0</v>
      </c>
      <c r="U18" s="89">
        <v>61730</v>
      </c>
      <c r="V18" s="97"/>
    </row>
    <row r="19" spans="1:22" s="91" customFormat="1" ht="25.5" customHeight="1" x14ac:dyDescent="0.15">
      <c r="A19" s="92" t="s">
        <v>431</v>
      </c>
      <c r="B19" s="93" t="s">
        <v>432</v>
      </c>
      <c r="C19" s="94" t="s">
        <v>368</v>
      </c>
      <c r="D19" s="95" t="s">
        <v>369</v>
      </c>
      <c r="E19" s="96" t="s">
        <v>433</v>
      </c>
      <c r="F19" s="123" t="s">
        <v>4283</v>
      </c>
      <c r="G19" s="79" t="s">
        <v>425</v>
      </c>
      <c r="H19" s="80">
        <f t="shared" si="0"/>
        <v>1</v>
      </c>
      <c r="I19" s="81">
        <v>45120</v>
      </c>
      <c r="J19" s="82"/>
      <c r="K19" s="82"/>
      <c r="L19" s="83" t="s">
        <v>240</v>
      </c>
      <c r="M19" s="84" t="s">
        <v>426</v>
      </c>
      <c r="N19" s="85">
        <v>4</v>
      </c>
      <c r="O19" s="86">
        <v>0</v>
      </c>
      <c r="P19" s="86">
        <v>0</v>
      </c>
      <c r="Q19" s="87">
        <v>4</v>
      </c>
      <c r="R19" s="88">
        <v>61730</v>
      </c>
      <c r="S19" s="88">
        <v>0</v>
      </c>
      <c r="T19" s="88">
        <v>0</v>
      </c>
      <c r="U19" s="89">
        <v>61730</v>
      </c>
      <c r="V19" s="97"/>
    </row>
    <row r="20" spans="1:22" s="91" customFormat="1" ht="25.5" customHeight="1" x14ac:dyDescent="0.15">
      <c r="A20" s="92" t="s">
        <v>434</v>
      </c>
      <c r="B20" s="93" t="s">
        <v>435</v>
      </c>
      <c r="C20" s="94" t="s">
        <v>368</v>
      </c>
      <c r="D20" s="95" t="s">
        <v>369</v>
      </c>
      <c r="E20" s="96" t="s">
        <v>436</v>
      </c>
      <c r="F20" s="123" t="s">
        <v>4284</v>
      </c>
      <c r="G20" s="79" t="s">
        <v>437</v>
      </c>
      <c r="H20" s="80">
        <f t="shared" si="0"/>
        <v>1</v>
      </c>
      <c r="I20" s="81">
        <v>45219</v>
      </c>
      <c r="J20" s="82"/>
      <c r="K20" s="82"/>
      <c r="L20" s="83" t="s">
        <v>240</v>
      </c>
      <c r="M20" s="84" t="s">
        <v>377</v>
      </c>
      <c r="N20" s="85">
        <v>5</v>
      </c>
      <c r="O20" s="86">
        <v>0</v>
      </c>
      <c r="P20" s="86">
        <v>0</v>
      </c>
      <c r="Q20" s="87">
        <v>5</v>
      </c>
      <c r="R20" s="88">
        <v>100850</v>
      </c>
      <c r="S20" s="88">
        <v>230960</v>
      </c>
      <c r="T20" s="88">
        <v>50000</v>
      </c>
      <c r="U20" s="89">
        <v>381810</v>
      </c>
      <c r="V20" s="97"/>
    </row>
    <row r="21" spans="1:22" s="91" customFormat="1" ht="25.5" customHeight="1" x14ac:dyDescent="0.15">
      <c r="A21" s="92" t="s">
        <v>438</v>
      </c>
      <c r="B21" s="93" t="s">
        <v>439</v>
      </c>
      <c r="C21" s="94" t="s">
        <v>368</v>
      </c>
      <c r="D21" s="95" t="s">
        <v>369</v>
      </c>
      <c r="E21" s="96" t="s">
        <v>440</v>
      </c>
      <c r="F21" s="123" t="s">
        <v>4285</v>
      </c>
      <c r="G21" s="79" t="s">
        <v>437</v>
      </c>
      <c r="H21" s="80">
        <f t="shared" si="0"/>
        <v>1</v>
      </c>
      <c r="I21" s="81">
        <v>45219</v>
      </c>
      <c r="J21" s="82"/>
      <c r="K21" s="82"/>
      <c r="L21" s="83" t="s">
        <v>240</v>
      </c>
      <c r="M21" s="84" t="s">
        <v>377</v>
      </c>
      <c r="N21" s="85">
        <v>5</v>
      </c>
      <c r="O21" s="86">
        <v>0</v>
      </c>
      <c r="P21" s="86">
        <v>0</v>
      </c>
      <c r="Q21" s="87">
        <v>5</v>
      </c>
      <c r="R21" s="88">
        <v>100850</v>
      </c>
      <c r="S21" s="88">
        <v>236360</v>
      </c>
      <c r="T21" s="88">
        <v>50000</v>
      </c>
      <c r="U21" s="89">
        <v>387210</v>
      </c>
      <c r="V21" s="97"/>
    </row>
    <row r="22" spans="1:22" s="91" customFormat="1" ht="25.5" customHeight="1" x14ac:dyDescent="0.15">
      <c r="A22" s="92" t="s">
        <v>441</v>
      </c>
      <c r="B22" s="93" t="s">
        <v>442</v>
      </c>
      <c r="C22" s="94" t="s">
        <v>368</v>
      </c>
      <c r="D22" s="95" t="s">
        <v>369</v>
      </c>
      <c r="E22" s="96" t="s">
        <v>443</v>
      </c>
      <c r="F22" s="123" t="s">
        <v>4286</v>
      </c>
      <c r="G22" s="79" t="s">
        <v>437</v>
      </c>
      <c r="H22" s="80">
        <f t="shared" si="0"/>
        <v>1</v>
      </c>
      <c r="I22" s="81">
        <v>45220</v>
      </c>
      <c r="J22" s="82"/>
      <c r="K22" s="82"/>
      <c r="L22" s="83" t="s">
        <v>240</v>
      </c>
      <c r="M22" s="84" t="s">
        <v>377</v>
      </c>
      <c r="N22" s="85">
        <v>5</v>
      </c>
      <c r="O22" s="86">
        <v>0</v>
      </c>
      <c r="P22" s="86">
        <v>0</v>
      </c>
      <c r="Q22" s="87">
        <v>5</v>
      </c>
      <c r="R22" s="88">
        <v>100850</v>
      </c>
      <c r="S22" s="88">
        <v>216240</v>
      </c>
      <c r="T22" s="88">
        <v>50000</v>
      </c>
      <c r="U22" s="89">
        <v>367090</v>
      </c>
      <c r="V22" s="97"/>
    </row>
    <row r="23" spans="1:22" s="91" customFormat="1" ht="25.5" customHeight="1" x14ac:dyDescent="0.15">
      <c r="A23" s="92" t="s">
        <v>444</v>
      </c>
      <c r="B23" s="93" t="s">
        <v>445</v>
      </c>
      <c r="C23" s="94" t="s">
        <v>368</v>
      </c>
      <c r="D23" s="95" t="s">
        <v>369</v>
      </c>
      <c r="E23" s="96" t="s">
        <v>446</v>
      </c>
      <c r="F23" s="123" t="s">
        <v>4287</v>
      </c>
      <c r="G23" s="79" t="s">
        <v>437</v>
      </c>
      <c r="H23" s="80">
        <f t="shared" si="0"/>
        <v>1</v>
      </c>
      <c r="I23" s="81">
        <v>45267</v>
      </c>
      <c r="J23" s="82"/>
      <c r="K23" s="82"/>
      <c r="L23" s="83" t="s">
        <v>240</v>
      </c>
      <c r="M23" s="84" t="s">
        <v>377</v>
      </c>
      <c r="N23" s="85">
        <v>5</v>
      </c>
      <c r="O23" s="86">
        <v>0</v>
      </c>
      <c r="P23" s="86">
        <v>0</v>
      </c>
      <c r="Q23" s="87">
        <v>5</v>
      </c>
      <c r="R23" s="88">
        <v>100850</v>
      </c>
      <c r="S23" s="88">
        <v>230960</v>
      </c>
      <c r="T23" s="88">
        <v>50000</v>
      </c>
      <c r="U23" s="89">
        <v>381810</v>
      </c>
      <c r="V23" s="97"/>
    </row>
    <row r="24" spans="1:22" s="91" customFormat="1" ht="25.5" customHeight="1" x14ac:dyDescent="0.15">
      <c r="A24" s="92" t="s">
        <v>447</v>
      </c>
      <c r="B24" s="93" t="s">
        <v>448</v>
      </c>
      <c r="C24" s="94" t="s">
        <v>368</v>
      </c>
      <c r="D24" s="95" t="s">
        <v>369</v>
      </c>
      <c r="E24" s="96" t="s">
        <v>449</v>
      </c>
      <c r="F24" s="123" t="s">
        <v>4288</v>
      </c>
      <c r="G24" s="79" t="s">
        <v>437</v>
      </c>
      <c r="H24" s="80">
        <f t="shared" si="0"/>
        <v>1</v>
      </c>
      <c r="I24" s="81">
        <v>45267</v>
      </c>
      <c r="J24" s="82"/>
      <c r="K24" s="82"/>
      <c r="L24" s="83" t="s">
        <v>240</v>
      </c>
      <c r="M24" s="84" t="s">
        <v>377</v>
      </c>
      <c r="N24" s="85">
        <v>5</v>
      </c>
      <c r="O24" s="86">
        <v>0</v>
      </c>
      <c r="P24" s="86">
        <v>0</v>
      </c>
      <c r="Q24" s="87">
        <v>5</v>
      </c>
      <c r="R24" s="88">
        <v>100850</v>
      </c>
      <c r="S24" s="88">
        <v>236360</v>
      </c>
      <c r="T24" s="88">
        <v>50000</v>
      </c>
      <c r="U24" s="89">
        <v>387210</v>
      </c>
      <c r="V24" s="97"/>
    </row>
    <row r="25" spans="1:22" s="91" customFormat="1" ht="25.5" customHeight="1" x14ac:dyDescent="0.15">
      <c r="A25" s="92" t="s">
        <v>450</v>
      </c>
      <c r="B25" s="93" t="s">
        <v>451</v>
      </c>
      <c r="C25" s="94" t="s">
        <v>368</v>
      </c>
      <c r="D25" s="95" t="s">
        <v>369</v>
      </c>
      <c r="E25" s="96" t="s">
        <v>452</v>
      </c>
      <c r="F25" s="123" t="s">
        <v>4289</v>
      </c>
      <c r="G25" s="79" t="s">
        <v>437</v>
      </c>
      <c r="H25" s="80">
        <f t="shared" si="0"/>
        <v>1</v>
      </c>
      <c r="I25" s="81">
        <v>45268</v>
      </c>
      <c r="J25" s="82"/>
      <c r="K25" s="82"/>
      <c r="L25" s="83" t="s">
        <v>240</v>
      </c>
      <c r="M25" s="84" t="s">
        <v>377</v>
      </c>
      <c r="N25" s="85">
        <v>5</v>
      </c>
      <c r="O25" s="86">
        <v>0</v>
      </c>
      <c r="P25" s="86">
        <v>0</v>
      </c>
      <c r="Q25" s="87">
        <v>5</v>
      </c>
      <c r="R25" s="88">
        <v>100850</v>
      </c>
      <c r="S25" s="88">
        <v>216240</v>
      </c>
      <c r="T25" s="88">
        <v>50000</v>
      </c>
      <c r="U25" s="89">
        <v>367090</v>
      </c>
      <c r="V25" s="97"/>
    </row>
    <row r="26" spans="1:22" s="91" customFormat="1" ht="25.5" customHeight="1" x14ac:dyDescent="0.15">
      <c r="A26" s="92" t="s">
        <v>453</v>
      </c>
      <c r="B26" s="93" t="s">
        <v>454</v>
      </c>
      <c r="C26" s="94" t="s">
        <v>368</v>
      </c>
      <c r="D26" s="95" t="s">
        <v>369</v>
      </c>
      <c r="E26" s="96" t="s">
        <v>455</v>
      </c>
      <c r="F26" s="123" t="s">
        <v>4290</v>
      </c>
      <c r="G26" s="79" t="s">
        <v>456</v>
      </c>
      <c r="H26" s="80">
        <f t="shared" si="0"/>
        <v>1</v>
      </c>
      <c r="I26" s="81">
        <v>45174</v>
      </c>
      <c r="J26" s="82"/>
      <c r="K26" s="82"/>
      <c r="L26" s="83" t="s">
        <v>240</v>
      </c>
      <c r="M26" s="84" t="s">
        <v>377</v>
      </c>
      <c r="N26" s="85">
        <v>5</v>
      </c>
      <c r="O26" s="86">
        <v>0</v>
      </c>
      <c r="P26" s="86">
        <v>0</v>
      </c>
      <c r="Q26" s="87">
        <v>5</v>
      </c>
      <c r="R26" s="88">
        <v>133450</v>
      </c>
      <c r="S26" s="88">
        <v>250000</v>
      </c>
      <c r="T26" s="88">
        <v>50000</v>
      </c>
      <c r="U26" s="89">
        <v>433450</v>
      </c>
      <c r="V26" s="97"/>
    </row>
    <row r="27" spans="1:22" s="91" customFormat="1" ht="25.5" customHeight="1" x14ac:dyDescent="0.15">
      <c r="A27" s="92" t="s">
        <v>457</v>
      </c>
      <c r="B27" s="93" t="s">
        <v>458</v>
      </c>
      <c r="C27" s="94" t="s">
        <v>368</v>
      </c>
      <c r="D27" s="95" t="s">
        <v>369</v>
      </c>
      <c r="E27" s="96" t="s">
        <v>459</v>
      </c>
      <c r="F27" s="123" t="s">
        <v>4291</v>
      </c>
      <c r="G27" s="79" t="s">
        <v>460</v>
      </c>
      <c r="H27" s="80">
        <f t="shared" si="0"/>
        <v>2</v>
      </c>
      <c r="I27" s="81">
        <v>45118</v>
      </c>
      <c r="J27" s="82">
        <v>45119</v>
      </c>
      <c r="K27" s="82"/>
      <c r="L27" s="83" t="s">
        <v>240</v>
      </c>
      <c r="M27" s="84" t="s">
        <v>461</v>
      </c>
      <c r="N27" s="85">
        <v>5</v>
      </c>
      <c r="O27" s="86">
        <v>5</v>
      </c>
      <c r="P27" s="86">
        <v>0</v>
      </c>
      <c r="Q27" s="87">
        <v>10</v>
      </c>
      <c r="R27" s="88">
        <v>284020</v>
      </c>
      <c r="S27" s="88">
        <v>875540</v>
      </c>
      <c r="T27" s="88">
        <v>88570</v>
      </c>
      <c r="U27" s="89">
        <v>1248130</v>
      </c>
      <c r="V27" s="97" t="s">
        <v>462</v>
      </c>
    </row>
    <row r="28" spans="1:22" s="91" customFormat="1" ht="25.5" customHeight="1" x14ac:dyDescent="0.15">
      <c r="A28" s="92" t="s">
        <v>463</v>
      </c>
      <c r="B28" s="93" t="s">
        <v>464</v>
      </c>
      <c r="C28" s="94" t="s">
        <v>368</v>
      </c>
      <c r="D28" s="95" t="s">
        <v>369</v>
      </c>
      <c r="E28" s="96" t="s">
        <v>465</v>
      </c>
      <c r="F28" s="123" t="s">
        <v>4292</v>
      </c>
      <c r="G28" s="79" t="s">
        <v>466</v>
      </c>
      <c r="H28" s="80">
        <f t="shared" si="0"/>
        <v>1</v>
      </c>
      <c r="I28" s="81">
        <v>45099</v>
      </c>
      <c r="J28" s="82"/>
      <c r="K28" s="82"/>
      <c r="L28" s="83" t="s">
        <v>240</v>
      </c>
      <c r="M28" s="84" t="s">
        <v>377</v>
      </c>
      <c r="N28" s="85">
        <v>5</v>
      </c>
      <c r="O28" s="86">
        <v>0</v>
      </c>
      <c r="P28" s="86">
        <v>0</v>
      </c>
      <c r="Q28" s="87">
        <v>5</v>
      </c>
      <c r="R28" s="88">
        <v>89950</v>
      </c>
      <c r="S28" s="88">
        <v>250000</v>
      </c>
      <c r="T28" s="88">
        <v>50000</v>
      </c>
      <c r="U28" s="89">
        <v>389950</v>
      </c>
      <c r="V28" s="97"/>
    </row>
    <row r="29" spans="1:22" s="91" customFormat="1" ht="25.5" customHeight="1" x14ac:dyDescent="0.15">
      <c r="A29" s="92" t="s">
        <v>467</v>
      </c>
      <c r="B29" s="93" t="s">
        <v>468</v>
      </c>
      <c r="C29" s="94" t="s">
        <v>368</v>
      </c>
      <c r="D29" s="95" t="s">
        <v>369</v>
      </c>
      <c r="E29" s="96" t="s">
        <v>469</v>
      </c>
      <c r="F29" s="123" t="s">
        <v>4293</v>
      </c>
      <c r="G29" s="79" t="s">
        <v>470</v>
      </c>
      <c r="H29" s="80">
        <f t="shared" si="0"/>
        <v>1</v>
      </c>
      <c r="I29" s="81">
        <v>45274</v>
      </c>
      <c r="J29" s="82"/>
      <c r="K29" s="82"/>
      <c r="L29" s="83" t="s">
        <v>471</v>
      </c>
      <c r="M29" s="84" t="s">
        <v>472</v>
      </c>
      <c r="N29" s="85">
        <v>0</v>
      </c>
      <c r="O29" s="86">
        <v>0</v>
      </c>
      <c r="P29" s="86">
        <v>0</v>
      </c>
      <c r="Q29" s="87">
        <v>0</v>
      </c>
      <c r="R29" s="88">
        <v>35650</v>
      </c>
      <c r="S29" s="88">
        <v>19818</v>
      </c>
      <c r="T29" s="88">
        <v>0</v>
      </c>
      <c r="U29" s="89">
        <v>55468</v>
      </c>
      <c r="V29" s="97"/>
    </row>
    <row r="30" spans="1:22" s="91" customFormat="1" ht="25.5" customHeight="1" x14ac:dyDescent="0.15">
      <c r="A30" s="92" t="s">
        <v>473</v>
      </c>
      <c r="B30" s="93" t="s">
        <v>474</v>
      </c>
      <c r="C30" s="94" t="s">
        <v>368</v>
      </c>
      <c r="D30" s="95" t="s">
        <v>369</v>
      </c>
      <c r="E30" s="96" t="s">
        <v>475</v>
      </c>
      <c r="F30" s="123" t="s">
        <v>4294</v>
      </c>
      <c r="G30" s="79" t="s">
        <v>476</v>
      </c>
      <c r="H30" s="80">
        <f t="shared" si="0"/>
        <v>3</v>
      </c>
      <c r="I30" s="81">
        <v>45167</v>
      </c>
      <c r="J30" s="82">
        <v>45181</v>
      </c>
      <c r="K30" s="82">
        <v>45191</v>
      </c>
      <c r="L30" s="83" t="s">
        <v>414</v>
      </c>
      <c r="M30" s="84" t="s">
        <v>477</v>
      </c>
      <c r="N30" s="85">
        <v>0</v>
      </c>
      <c r="O30" s="86">
        <v>0</v>
      </c>
      <c r="P30" s="86">
        <v>0</v>
      </c>
      <c r="Q30" s="87">
        <v>0</v>
      </c>
      <c r="R30" s="88">
        <v>106950</v>
      </c>
      <c r="S30" s="88">
        <v>960</v>
      </c>
      <c r="T30" s="88">
        <v>0</v>
      </c>
      <c r="U30" s="89">
        <v>107910</v>
      </c>
      <c r="V30" s="97"/>
    </row>
    <row r="31" spans="1:22" s="91" customFormat="1" ht="25.5" customHeight="1" x14ac:dyDescent="0.15">
      <c r="A31" s="92" t="s">
        <v>478</v>
      </c>
      <c r="B31" s="93" t="s">
        <v>479</v>
      </c>
      <c r="C31" s="94" t="s">
        <v>368</v>
      </c>
      <c r="D31" s="95" t="s">
        <v>369</v>
      </c>
      <c r="E31" s="96" t="s">
        <v>480</v>
      </c>
      <c r="F31" s="123" t="s">
        <v>4295</v>
      </c>
      <c r="G31" s="79" t="s">
        <v>481</v>
      </c>
      <c r="H31" s="80">
        <f t="shared" si="0"/>
        <v>3</v>
      </c>
      <c r="I31" s="81">
        <v>45089</v>
      </c>
      <c r="J31" s="82">
        <v>45090</v>
      </c>
      <c r="K31" s="82">
        <v>45229</v>
      </c>
      <c r="L31" s="83" t="s">
        <v>240</v>
      </c>
      <c r="M31" s="84" t="s">
        <v>426</v>
      </c>
      <c r="N31" s="85">
        <v>5</v>
      </c>
      <c r="O31" s="86">
        <v>5</v>
      </c>
      <c r="P31" s="86">
        <v>5</v>
      </c>
      <c r="Q31" s="87">
        <v>15</v>
      </c>
      <c r="R31" s="88">
        <v>470070</v>
      </c>
      <c r="S31" s="88">
        <v>10440</v>
      </c>
      <c r="T31" s="88">
        <v>0</v>
      </c>
      <c r="U31" s="89">
        <v>480510</v>
      </c>
      <c r="V31" s="97"/>
    </row>
    <row r="32" spans="1:22" s="91" customFormat="1" ht="25.5" customHeight="1" x14ac:dyDescent="0.15">
      <c r="A32" s="92" t="s">
        <v>482</v>
      </c>
      <c r="B32" s="93" t="s">
        <v>483</v>
      </c>
      <c r="C32" s="94" t="s">
        <v>368</v>
      </c>
      <c r="D32" s="95" t="s">
        <v>369</v>
      </c>
      <c r="E32" s="96" t="s">
        <v>484</v>
      </c>
      <c r="F32" s="123" t="s">
        <v>4296</v>
      </c>
      <c r="G32" s="79" t="s">
        <v>485</v>
      </c>
      <c r="H32" s="80">
        <f t="shared" si="0"/>
        <v>3</v>
      </c>
      <c r="I32" s="81">
        <v>45159</v>
      </c>
      <c r="J32" s="82">
        <v>45160</v>
      </c>
      <c r="K32" s="82">
        <v>45161</v>
      </c>
      <c r="L32" s="83" t="s">
        <v>240</v>
      </c>
      <c r="M32" s="84" t="s">
        <v>461</v>
      </c>
      <c r="N32" s="85">
        <v>5</v>
      </c>
      <c r="O32" s="86">
        <v>5</v>
      </c>
      <c r="P32" s="86">
        <v>5</v>
      </c>
      <c r="Q32" s="87">
        <v>15</v>
      </c>
      <c r="R32" s="88">
        <v>400350</v>
      </c>
      <c r="S32" s="88">
        <v>500000</v>
      </c>
      <c r="T32" s="88">
        <v>6600</v>
      </c>
      <c r="U32" s="89">
        <v>906950</v>
      </c>
      <c r="V32" s="97"/>
    </row>
    <row r="33" spans="1:22" s="91" customFormat="1" ht="25.5" customHeight="1" x14ac:dyDescent="0.15">
      <c r="A33" s="92" t="s">
        <v>486</v>
      </c>
      <c r="B33" s="93" t="s">
        <v>487</v>
      </c>
      <c r="C33" s="94" t="s">
        <v>368</v>
      </c>
      <c r="D33" s="95" t="s">
        <v>369</v>
      </c>
      <c r="E33" s="96" t="s">
        <v>488</v>
      </c>
      <c r="F33" s="123" t="s">
        <v>4297</v>
      </c>
      <c r="G33" s="79" t="s">
        <v>489</v>
      </c>
      <c r="H33" s="80">
        <f t="shared" si="0"/>
        <v>1</v>
      </c>
      <c r="I33" s="81">
        <v>45096</v>
      </c>
      <c r="J33" s="82"/>
      <c r="K33" s="82"/>
      <c r="L33" s="83" t="s">
        <v>240</v>
      </c>
      <c r="M33" s="84" t="s">
        <v>377</v>
      </c>
      <c r="N33" s="85">
        <v>5</v>
      </c>
      <c r="O33" s="86">
        <v>0</v>
      </c>
      <c r="P33" s="86">
        <v>0</v>
      </c>
      <c r="Q33" s="87">
        <v>5</v>
      </c>
      <c r="R33" s="88">
        <v>100850</v>
      </c>
      <c r="S33" s="88">
        <v>198820</v>
      </c>
      <c r="T33" s="88">
        <v>50000</v>
      </c>
      <c r="U33" s="89">
        <v>349670</v>
      </c>
      <c r="V33" s="97"/>
    </row>
    <row r="34" spans="1:22" s="91" customFormat="1" ht="25.5" customHeight="1" x14ac:dyDescent="0.15">
      <c r="A34" s="92" t="s">
        <v>490</v>
      </c>
      <c r="B34" s="93" t="s">
        <v>491</v>
      </c>
      <c r="C34" s="94" t="s">
        <v>368</v>
      </c>
      <c r="D34" s="95" t="s">
        <v>369</v>
      </c>
      <c r="E34" s="96" t="s">
        <v>492</v>
      </c>
      <c r="F34" s="123" t="s">
        <v>4298</v>
      </c>
      <c r="G34" s="79" t="s">
        <v>489</v>
      </c>
      <c r="H34" s="80">
        <f t="shared" si="0"/>
        <v>1</v>
      </c>
      <c r="I34" s="81">
        <v>45096</v>
      </c>
      <c r="J34" s="82"/>
      <c r="K34" s="82"/>
      <c r="L34" s="83" t="s">
        <v>240</v>
      </c>
      <c r="M34" s="84" t="s">
        <v>377</v>
      </c>
      <c r="N34" s="85">
        <v>5</v>
      </c>
      <c r="O34" s="86">
        <v>0</v>
      </c>
      <c r="P34" s="86">
        <v>0</v>
      </c>
      <c r="Q34" s="87">
        <v>5</v>
      </c>
      <c r="R34" s="88">
        <v>100850</v>
      </c>
      <c r="S34" s="88">
        <v>226810</v>
      </c>
      <c r="T34" s="88">
        <v>50000</v>
      </c>
      <c r="U34" s="89">
        <v>377660</v>
      </c>
      <c r="V34" s="97"/>
    </row>
    <row r="35" spans="1:22" s="91" customFormat="1" ht="25.5" customHeight="1" x14ac:dyDescent="0.15">
      <c r="A35" s="92" t="s">
        <v>493</v>
      </c>
      <c r="B35" s="93" t="s">
        <v>494</v>
      </c>
      <c r="C35" s="94" t="s">
        <v>368</v>
      </c>
      <c r="D35" s="95" t="s">
        <v>369</v>
      </c>
      <c r="E35" s="96" t="s">
        <v>495</v>
      </c>
      <c r="F35" s="123" t="s">
        <v>4299</v>
      </c>
      <c r="G35" s="79" t="s">
        <v>489</v>
      </c>
      <c r="H35" s="80">
        <f t="shared" si="0"/>
        <v>1</v>
      </c>
      <c r="I35" s="81">
        <v>45097</v>
      </c>
      <c r="J35" s="82"/>
      <c r="K35" s="82"/>
      <c r="L35" s="83" t="s">
        <v>240</v>
      </c>
      <c r="M35" s="84" t="s">
        <v>377</v>
      </c>
      <c r="N35" s="85">
        <v>5</v>
      </c>
      <c r="O35" s="86">
        <v>0</v>
      </c>
      <c r="P35" s="86">
        <v>0</v>
      </c>
      <c r="Q35" s="87">
        <v>5</v>
      </c>
      <c r="R35" s="88">
        <v>100850</v>
      </c>
      <c r="S35" s="88">
        <v>174230</v>
      </c>
      <c r="T35" s="88">
        <v>50000</v>
      </c>
      <c r="U35" s="89">
        <v>325080</v>
      </c>
      <c r="V35" s="97"/>
    </row>
    <row r="36" spans="1:22" s="91" customFormat="1" ht="25.5" customHeight="1" x14ac:dyDescent="0.15">
      <c r="A36" s="92" t="s">
        <v>496</v>
      </c>
      <c r="B36" s="93" t="s">
        <v>497</v>
      </c>
      <c r="C36" s="94" t="s">
        <v>368</v>
      </c>
      <c r="D36" s="95" t="s">
        <v>369</v>
      </c>
      <c r="E36" s="96" t="s">
        <v>498</v>
      </c>
      <c r="F36" s="123" t="s">
        <v>4300</v>
      </c>
      <c r="G36" s="79" t="s">
        <v>499</v>
      </c>
      <c r="H36" s="80">
        <f t="shared" si="0"/>
        <v>3</v>
      </c>
      <c r="I36" s="81">
        <v>45162</v>
      </c>
      <c r="J36" s="82">
        <v>45166</v>
      </c>
      <c r="K36" s="82">
        <v>45168</v>
      </c>
      <c r="L36" s="83" t="s">
        <v>414</v>
      </c>
      <c r="M36" s="84" t="s">
        <v>477</v>
      </c>
      <c r="N36" s="85">
        <v>0</v>
      </c>
      <c r="O36" s="86">
        <v>0</v>
      </c>
      <c r="P36" s="86">
        <v>0</v>
      </c>
      <c r="Q36" s="87">
        <v>0</v>
      </c>
      <c r="R36" s="88">
        <v>106950</v>
      </c>
      <c r="S36" s="88">
        <v>1800</v>
      </c>
      <c r="T36" s="88">
        <v>0</v>
      </c>
      <c r="U36" s="89">
        <v>108750</v>
      </c>
      <c r="V36" s="97"/>
    </row>
    <row r="37" spans="1:22" s="91" customFormat="1" ht="25.5" customHeight="1" x14ac:dyDescent="0.15">
      <c r="A37" s="92" t="s">
        <v>500</v>
      </c>
      <c r="B37" s="93" t="s">
        <v>501</v>
      </c>
      <c r="C37" s="94" t="s">
        <v>368</v>
      </c>
      <c r="D37" s="95" t="s">
        <v>369</v>
      </c>
      <c r="E37" s="96" t="s">
        <v>502</v>
      </c>
      <c r="F37" s="123" t="s">
        <v>4301</v>
      </c>
      <c r="G37" s="79" t="s">
        <v>503</v>
      </c>
      <c r="H37" s="80">
        <f t="shared" si="0"/>
        <v>1</v>
      </c>
      <c r="I37" s="81">
        <v>45127</v>
      </c>
      <c r="J37" s="82"/>
      <c r="K37" s="82"/>
      <c r="L37" s="83" t="s">
        <v>240</v>
      </c>
      <c r="M37" s="84" t="s">
        <v>504</v>
      </c>
      <c r="N37" s="85">
        <v>1</v>
      </c>
      <c r="O37" s="86">
        <v>0</v>
      </c>
      <c r="P37" s="86">
        <v>0</v>
      </c>
      <c r="Q37" s="87">
        <v>1</v>
      </c>
      <c r="R37" s="88">
        <v>56280</v>
      </c>
      <c r="S37" s="88">
        <v>231620</v>
      </c>
      <c r="T37" s="88">
        <v>50000</v>
      </c>
      <c r="U37" s="89">
        <v>337900</v>
      </c>
      <c r="V37" s="97"/>
    </row>
    <row r="38" spans="1:22" s="91" customFormat="1" ht="25.5" customHeight="1" x14ac:dyDescent="0.15">
      <c r="A38" s="92" t="s">
        <v>505</v>
      </c>
      <c r="B38" s="93" t="s">
        <v>506</v>
      </c>
      <c r="C38" s="94" t="s">
        <v>368</v>
      </c>
      <c r="D38" s="95" t="s">
        <v>369</v>
      </c>
      <c r="E38" s="96" t="s">
        <v>507</v>
      </c>
      <c r="F38" s="123" t="s">
        <v>4302</v>
      </c>
      <c r="G38" s="79" t="s">
        <v>508</v>
      </c>
      <c r="H38" s="80">
        <f t="shared" si="0"/>
        <v>1</v>
      </c>
      <c r="I38" s="81">
        <v>45212</v>
      </c>
      <c r="J38" s="82"/>
      <c r="K38" s="82"/>
      <c r="L38" s="83" t="s">
        <v>240</v>
      </c>
      <c r="M38" s="84" t="s">
        <v>377</v>
      </c>
      <c r="N38" s="85">
        <v>5</v>
      </c>
      <c r="O38" s="86">
        <v>0</v>
      </c>
      <c r="P38" s="86">
        <v>0</v>
      </c>
      <c r="Q38" s="87">
        <v>5</v>
      </c>
      <c r="R38" s="88">
        <v>100850</v>
      </c>
      <c r="S38" s="88">
        <v>500000</v>
      </c>
      <c r="T38" s="88">
        <v>50000</v>
      </c>
      <c r="U38" s="89">
        <v>650850</v>
      </c>
      <c r="V38" s="97" t="s">
        <v>509</v>
      </c>
    </row>
    <row r="39" spans="1:22" s="91" customFormat="1" ht="25.5" customHeight="1" x14ac:dyDescent="0.15">
      <c r="A39" s="92" t="s">
        <v>510</v>
      </c>
      <c r="B39" s="93" t="s">
        <v>511</v>
      </c>
      <c r="C39" s="94" t="s">
        <v>368</v>
      </c>
      <c r="D39" s="95" t="s">
        <v>369</v>
      </c>
      <c r="E39" s="96" t="s">
        <v>512</v>
      </c>
      <c r="F39" s="123" t="s">
        <v>4303</v>
      </c>
      <c r="G39" s="79" t="s">
        <v>508</v>
      </c>
      <c r="H39" s="80">
        <f t="shared" si="0"/>
        <v>1</v>
      </c>
      <c r="I39" s="81">
        <v>45090</v>
      </c>
      <c r="J39" s="82"/>
      <c r="K39" s="82"/>
      <c r="L39" s="83" t="s">
        <v>240</v>
      </c>
      <c r="M39" s="84" t="s">
        <v>377</v>
      </c>
      <c r="N39" s="85">
        <v>5</v>
      </c>
      <c r="O39" s="86">
        <v>0</v>
      </c>
      <c r="P39" s="86">
        <v>0</v>
      </c>
      <c r="Q39" s="87">
        <v>5</v>
      </c>
      <c r="R39" s="88">
        <v>100850</v>
      </c>
      <c r="S39" s="88">
        <v>0</v>
      </c>
      <c r="T39" s="88">
        <v>50000</v>
      </c>
      <c r="U39" s="89">
        <v>150850</v>
      </c>
      <c r="V39" s="97" t="s">
        <v>513</v>
      </c>
    </row>
    <row r="40" spans="1:22" s="91" customFormat="1" ht="25.5" customHeight="1" x14ac:dyDescent="0.15">
      <c r="A40" s="92" t="s">
        <v>514</v>
      </c>
      <c r="B40" s="93" t="s">
        <v>515</v>
      </c>
      <c r="C40" s="94" t="s">
        <v>368</v>
      </c>
      <c r="D40" s="95" t="s">
        <v>369</v>
      </c>
      <c r="E40" s="96" t="s">
        <v>516</v>
      </c>
      <c r="F40" s="123" t="s">
        <v>4304</v>
      </c>
      <c r="G40" s="79" t="s">
        <v>508</v>
      </c>
      <c r="H40" s="80">
        <f t="shared" si="0"/>
        <v>1</v>
      </c>
      <c r="I40" s="81">
        <v>45240</v>
      </c>
      <c r="J40" s="82"/>
      <c r="K40" s="82"/>
      <c r="L40" s="83" t="s">
        <v>240</v>
      </c>
      <c r="M40" s="84" t="s">
        <v>377</v>
      </c>
      <c r="N40" s="85">
        <v>5</v>
      </c>
      <c r="O40" s="86">
        <v>0</v>
      </c>
      <c r="P40" s="86">
        <v>0</v>
      </c>
      <c r="Q40" s="87">
        <v>5</v>
      </c>
      <c r="R40" s="88">
        <v>100850</v>
      </c>
      <c r="S40" s="88">
        <v>491960</v>
      </c>
      <c r="T40" s="88">
        <v>50000</v>
      </c>
      <c r="U40" s="89">
        <v>642810</v>
      </c>
      <c r="V40" s="97" t="s">
        <v>517</v>
      </c>
    </row>
    <row r="41" spans="1:22" s="91" customFormat="1" ht="25.5" customHeight="1" x14ac:dyDescent="0.15">
      <c r="A41" s="92" t="s">
        <v>518</v>
      </c>
      <c r="B41" s="93" t="s">
        <v>519</v>
      </c>
      <c r="C41" s="94" t="s">
        <v>368</v>
      </c>
      <c r="D41" s="95" t="s">
        <v>369</v>
      </c>
      <c r="E41" s="96" t="s">
        <v>520</v>
      </c>
      <c r="F41" s="123" t="s">
        <v>4305</v>
      </c>
      <c r="G41" s="79" t="s">
        <v>508</v>
      </c>
      <c r="H41" s="80">
        <f t="shared" si="0"/>
        <v>1</v>
      </c>
      <c r="I41" s="81">
        <v>45240</v>
      </c>
      <c r="J41" s="82"/>
      <c r="K41" s="82"/>
      <c r="L41" s="83" t="s">
        <v>240</v>
      </c>
      <c r="M41" s="84" t="s">
        <v>377</v>
      </c>
      <c r="N41" s="85">
        <v>5</v>
      </c>
      <c r="O41" s="86">
        <v>0</v>
      </c>
      <c r="P41" s="86">
        <v>0</v>
      </c>
      <c r="Q41" s="87">
        <v>5</v>
      </c>
      <c r="R41" s="88">
        <v>100850</v>
      </c>
      <c r="S41" s="88">
        <v>488680</v>
      </c>
      <c r="T41" s="88">
        <v>50000</v>
      </c>
      <c r="U41" s="89">
        <v>639530</v>
      </c>
      <c r="V41" s="97" t="s">
        <v>521</v>
      </c>
    </row>
    <row r="42" spans="1:22" s="91" customFormat="1" ht="25.5" customHeight="1" x14ac:dyDescent="0.15">
      <c r="A42" s="92" t="s">
        <v>522</v>
      </c>
      <c r="B42" s="93" t="s">
        <v>523</v>
      </c>
      <c r="C42" s="94" t="s">
        <v>368</v>
      </c>
      <c r="D42" s="95" t="s">
        <v>369</v>
      </c>
      <c r="E42" s="96" t="s">
        <v>524</v>
      </c>
      <c r="F42" s="123" t="s">
        <v>4306</v>
      </c>
      <c r="G42" s="79" t="s">
        <v>525</v>
      </c>
      <c r="H42" s="80">
        <f t="shared" si="0"/>
        <v>1</v>
      </c>
      <c r="I42" s="81">
        <v>45243</v>
      </c>
      <c r="J42" s="82"/>
      <c r="K42" s="82"/>
      <c r="L42" s="83" t="s">
        <v>240</v>
      </c>
      <c r="M42" s="84" t="s">
        <v>377</v>
      </c>
      <c r="N42" s="85">
        <v>5</v>
      </c>
      <c r="O42" s="86">
        <v>0</v>
      </c>
      <c r="P42" s="86">
        <v>0</v>
      </c>
      <c r="Q42" s="87">
        <v>5</v>
      </c>
      <c r="R42" s="88">
        <v>100850</v>
      </c>
      <c r="S42" s="88">
        <v>0</v>
      </c>
      <c r="T42" s="88">
        <v>50000</v>
      </c>
      <c r="U42" s="89">
        <v>150850</v>
      </c>
      <c r="V42" s="97"/>
    </row>
    <row r="43" spans="1:22" s="91" customFormat="1" ht="25.5" customHeight="1" x14ac:dyDescent="0.15">
      <c r="A43" s="92" t="s">
        <v>526</v>
      </c>
      <c r="B43" s="93" t="s">
        <v>527</v>
      </c>
      <c r="C43" s="94" t="s">
        <v>368</v>
      </c>
      <c r="D43" s="95" t="s">
        <v>369</v>
      </c>
      <c r="E43" s="96" t="s">
        <v>528</v>
      </c>
      <c r="F43" s="123" t="s">
        <v>4307</v>
      </c>
      <c r="G43" s="79" t="s">
        <v>525</v>
      </c>
      <c r="H43" s="80">
        <f t="shared" si="0"/>
        <v>1</v>
      </c>
      <c r="I43" s="81">
        <v>45243</v>
      </c>
      <c r="J43" s="82"/>
      <c r="K43" s="82"/>
      <c r="L43" s="83" t="s">
        <v>240</v>
      </c>
      <c r="M43" s="84" t="s">
        <v>377</v>
      </c>
      <c r="N43" s="85">
        <v>5</v>
      </c>
      <c r="O43" s="86">
        <v>0</v>
      </c>
      <c r="P43" s="86">
        <v>0</v>
      </c>
      <c r="Q43" s="87">
        <v>5</v>
      </c>
      <c r="R43" s="88">
        <v>100850</v>
      </c>
      <c r="S43" s="88">
        <v>0</v>
      </c>
      <c r="T43" s="88">
        <v>50000</v>
      </c>
      <c r="U43" s="89">
        <v>150850</v>
      </c>
      <c r="V43" s="97"/>
    </row>
    <row r="44" spans="1:22" s="91" customFormat="1" ht="25.5" customHeight="1" x14ac:dyDescent="0.15">
      <c r="A44" s="92" t="s">
        <v>529</v>
      </c>
      <c r="B44" s="93" t="s">
        <v>530</v>
      </c>
      <c r="C44" s="94" t="s">
        <v>368</v>
      </c>
      <c r="D44" s="95" t="s">
        <v>369</v>
      </c>
      <c r="E44" s="96" t="s">
        <v>531</v>
      </c>
      <c r="F44" s="123" t="s">
        <v>4308</v>
      </c>
      <c r="G44" s="79" t="s">
        <v>532</v>
      </c>
      <c r="H44" s="80">
        <f t="shared" si="0"/>
        <v>3</v>
      </c>
      <c r="I44" s="81">
        <v>45096</v>
      </c>
      <c r="J44" s="82">
        <v>45098</v>
      </c>
      <c r="K44" s="82">
        <v>45100</v>
      </c>
      <c r="L44" s="83" t="s">
        <v>414</v>
      </c>
      <c r="M44" s="84" t="s">
        <v>477</v>
      </c>
      <c r="N44" s="85">
        <v>5</v>
      </c>
      <c r="O44" s="86">
        <v>5</v>
      </c>
      <c r="P44" s="86">
        <v>5</v>
      </c>
      <c r="Q44" s="87">
        <v>15</v>
      </c>
      <c r="R44" s="88">
        <v>295050</v>
      </c>
      <c r="S44" s="88">
        <v>16800</v>
      </c>
      <c r="T44" s="88">
        <v>0</v>
      </c>
      <c r="U44" s="89">
        <v>311850</v>
      </c>
      <c r="V44" s="97"/>
    </row>
    <row r="45" spans="1:22" s="91" customFormat="1" ht="25.5" customHeight="1" x14ac:dyDescent="0.15">
      <c r="A45" s="92" t="s">
        <v>533</v>
      </c>
      <c r="B45" s="93" t="s">
        <v>534</v>
      </c>
      <c r="C45" s="94" t="s">
        <v>368</v>
      </c>
      <c r="D45" s="95" t="s">
        <v>369</v>
      </c>
      <c r="E45" s="96" t="s">
        <v>535</v>
      </c>
      <c r="F45" s="123" t="s">
        <v>4309</v>
      </c>
      <c r="G45" s="79" t="s">
        <v>536</v>
      </c>
      <c r="H45" s="80">
        <f t="shared" si="0"/>
        <v>3</v>
      </c>
      <c r="I45" s="81">
        <v>45118</v>
      </c>
      <c r="J45" s="82">
        <v>45180</v>
      </c>
      <c r="K45" s="82">
        <v>45184</v>
      </c>
      <c r="L45" s="83" t="s">
        <v>414</v>
      </c>
      <c r="M45" s="84" t="s">
        <v>477</v>
      </c>
      <c r="N45" s="85">
        <v>3</v>
      </c>
      <c r="O45" s="86">
        <v>3</v>
      </c>
      <c r="P45" s="86">
        <v>3</v>
      </c>
      <c r="Q45" s="87">
        <v>9</v>
      </c>
      <c r="R45" s="88">
        <v>247350</v>
      </c>
      <c r="S45" s="88">
        <v>6000</v>
      </c>
      <c r="T45" s="88">
        <v>0</v>
      </c>
      <c r="U45" s="89">
        <v>253350</v>
      </c>
      <c r="V45" s="97"/>
    </row>
    <row r="46" spans="1:22" s="91" customFormat="1" ht="25.5" customHeight="1" x14ac:dyDescent="0.15">
      <c r="A46" s="92" t="s">
        <v>537</v>
      </c>
      <c r="B46" s="93" t="s">
        <v>538</v>
      </c>
      <c r="C46" s="94" t="s">
        <v>368</v>
      </c>
      <c r="D46" s="95" t="s">
        <v>369</v>
      </c>
      <c r="E46" s="96" t="s">
        <v>539</v>
      </c>
      <c r="F46" s="123" t="s">
        <v>4310</v>
      </c>
      <c r="G46" s="79" t="s">
        <v>540</v>
      </c>
      <c r="H46" s="80">
        <f t="shared" si="0"/>
        <v>3</v>
      </c>
      <c r="I46" s="81">
        <v>45119</v>
      </c>
      <c r="J46" s="82">
        <v>45196</v>
      </c>
      <c r="K46" s="82">
        <v>45217</v>
      </c>
      <c r="L46" s="83" t="s">
        <v>240</v>
      </c>
      <c r="M46" s="84" t="s">
        <v>504</v>
      </c>
      <c r="N46" s="85">
        <v>0</v>
      </c>
      <c r="O46" s="86">
        <v>0</v>
      </c>
      <c r="P46" s="86">
        <v>0</v>
      </c>
      <c r="Q46" s="87">
        <v>0</v>
      </c>
      <c r="R46" s="88">
        <v>106950</v>
      </c>
      <c r="S46" s="88">
        <v>5964</v>
      </c>
      <c r="T46" s="88">
        <v>0</v>
      </c>
      <c r="U46" s="89">
        <v>112914</v>
      </c>
      <c r="V46" s="97"/>
    </row>
    <row r="47" spans="1:22" s="91" customFormat="1" ht="25.5" customHeight="1" x14ac:dyDescent="0.15">
      <c r="A47" s="92" t="s">
        <v>541</v>
      </c>
      <c r="B47" s="93" t="s">
        <v>542</v>
      </c>
      <c r="C47" s="94" t="s">
        <v>368</v>
      </c>
      <c r="D47" s="95" t="s">
        <v>369</v>
      </c>
      <c r="E47" s="96" t="s">
        <v>543</v>
      </c>
      <c r="F47" s="123" t="s">
        <v>4311</v>
      </c>
      <c r="G47" s="79" t="s">
        <v>544</v>
      </c>
      <c r="H47" s="80">
        <f t="shared" si="0"/>
        <v>1</v>
      </c>
      <c r="I47" s="81">
        <v>45106</v>
      </c>
      <c r="J47" s="82"/>
      <c r="K47" s="82"/>
      <c r="L47" s="83" t="s">
        <v>402</v>
      </c>
      <c r="M47" s="84" t="s">
        <v>426</v>
      </c>
      <c r="N47" s="85">
        <v>1</v>
      </c>
      <c r="O47" s="86">
        <v>0</v>
      </c>
      <c r="P47" s="86">
        <v>0</v>
      </c>
      <c r="Q47" s="87">
        <v>1</v>
      </c>
      <c r="R47" s="88">
        <v>55210</v>
      </c>
      <c r="S47" s="88">
        <v>261760</v>
      </c>
      <c r="T47" s="88">
        <v>0</v>
      </c>
      <c r="U47" s="89">
        <v>316970</v>
      </c>
      <c r="V47" s="90" t="s">
        <v>545</v>
      </c>
    </row>
    <row r="48" spans="1:22" s="91" customFormat="1" ht="25.5" customHeight="1" x14ac:dyDescent="0.15">
      <c r="A48" s="92" t="s">
        <v>546</v>
      </c>
      <c r="B48" s="93" t="s">
        <v>547</v>
      </c>
      <c r="C48" s="94" t="s">
        <v>368</v>
      </c>
      <c r="D48" s="95" t="s">
        <v>369</v>
      </c>
      <c r="E48" s="96" t="s">
        <v>548</v>
      </c>
      <c r="F48" s="123" t="s">
        <v>4312</v>
      </c>
      <c r="G48" s="79" t="s">
        <v>549</v>
      </c>
      <c r="H48" s="80">
        <f t="shared" si="0"/>
        <v>3</v>
      </c>
      <c r="I48" s="81">
        <v>45166</v>
      </c>
      <c r="J48" s="82">
        <v>45168</v>
      </c>
      <c r="K48" s="82">
        <v>45170</v>
      </c>
      <c r="L48" s="83" t="s">
        <v>550</v>
      </c>
      <c r="M48" s="84" t="s">
        <v>551</v>
      </c>
      <c r="N48" s="85">
        <v>2</v>
      </c>
      <c r="O48" s="86">
        <v>2</v>
      </c>
      <c r="P48" s="86">
        <v>2</v>
      </c>
      <c r="Q48" s="87">
        <v>6</v>
      </c>
      <c r="R48" s="88">
        <v>169350</v>
      </c>
      <c r="S48" s="88">
        <v>408216</v>
      </c>
      <c r="T48" s="88">
        <v>3300</v>
      </c>
      <c r="U48" s="89">
        <v>580866</v>
      </c>
      <c r="V48" s="97"/>
    </row>
    <row r="49" spans="1:22" s="91" customFormat="1" ht="25.5" customHeight="1" x14ac:dyDescent="0.15">
      <c r="A49" s="92" t="s">
        <v>552</v>
      </c>
      <c r="B49" s="93" t="s">
        <v>553</v>
      </c>
      <c r="C49" s="94" t="s">
        <v>368</v>
      </c>
      <c r="D49" s="95" t="s">
        <v>369</v>
      </c>
      <c r="E49" s="96" t="s">
        <v>554</v>
      </c>
      <c r="F49" s="123" t="s">
        <v>4313</v>
      </c>
      <c r="G49" s="79" t="s">
        <v>549</v>
      </c>
      <c r="H49" s="80">
        <f t="shared" si="0"/>
        <v>3</v>
      </c>
      <c r="I49" s="81">
        <v>45166</v>
      </c>
      <c r="J49" s="82">
        <v>45167</v>
      </c>
      <c r="K49" s="82">
        <v>45169</v>
      </c>
      <c r="L49" s="83" t="s">
        <v>550</v>
      </c>
      <c r="M49" s="84" t="s">
        <v>551</v>
      </c>
      <c r="N49" s="85">
        <v>2</v>
      </c>
      <c r="O49" s="86">
        <v>2</v>
      </c>
      <c r="P49" s="86">
        <v>2</v>
      </c>
      <c r="Q49" s="87">
        <v>6</v>
      </c>
      <c r="R49" s="88">
        <v>169350</v>
      </c>
      <c r="S49" s="88">
        <v>0</v>
      </c>
      <c r="T49" s="88">
        <v>3300</v>
      </c>
      <c r="U49" s="89">
        <v>172650</v>
      </c>
      <c r="V49" s="97"/>
    </row>
    <row r="50" spans="1:22" s="91" customFormat="1" ht="25.5" customHeight="1" x14ac:dyDescent="0.15">
      <c r="A50" s="92" t="s">
        <v>555</v>
      </c>
      <c r="B50" s="93" t="s">
        <v>556</v>
      </c>
      <c r="C50" s="94" t="s">
        <v>368</v>
      </c>
      <c r="D50" s="95" t="s">
        <v>369</v>
      </c>
      <c r="E50" s="96" t="s">
        <v>557</v>
      </c>
      <c r="F50" s="123" t="s">
        <v>4314</v>
      </c>
      <c r="G50" s="79" t="s">
        <v>549</v>
      </c>
      <c r="H50" s="80">
        <f t="shared" si="0"/>
        <v>3</v>
      </c>
      <c r="I50" s="81">
        <v>45167</v>
      </c>
      <c r="J50" s="82">
        <v>45169</v>
      </c>
      <c r="K50" s="82">
        <v>45170</v>
      </c>
      <c r="L50" s="83" t="s">
        <v>550</v>
      </c>
      <c r="M50" s="84" t="s">
        <v>551</v>
      </c>
      <c r="N50" s="85">
        <v>2</v>
      </c>
      <c r="O50" s="86">
        <v>2</v>
      </c>
      <c r="P50" s="86">
        <v>2</v>
      </c>
      <c r="Q50" s="87">
        <v>6</v>
      </c>
      <c r="R50" s="88">
        <v>169350</v>
      </c>
      <c r="S50" s="88">
        <v>0</v>
      </c>
      <c r="T50" s="88">
        <v>3300</v>
      </c>
      <c r="U50" s="89">
        <v>172650</v>
      </c>
      <c r="V50" s="97"/>
    </row>
    <row r="51" spans="1:22" s="91" customFormat="1" ht="25.5" customHeight="1" x14ac:dyDescent="0.15">
      <c r="A51" s="92" t="s">
        <v>558</v>
      </c>
      <c r="B51" s="93" t="s">
        <v>559</v>
      </c>
      <c r="C51" s="94" t="s">
        <v>368</v>
      </c>
      <c r="D51" s="95" t="s">
        <v>369</v>
      </c>
      <c r="E51" s="96" t="s">
        <v>560</v>
      </c>
      <c r="F51" s="123" t="s">
        <v>4315</v>
      </c>
      <c r="G51" s="79" t="s">
        <v>561</v>
      </c>
      <c r="H51" s="80">
        <f t="shared" si="0"/>
        <v>1</v>
      </c>
      <c r="I51" s="81">
        <v>45090</v>
      </c>
      <c r="J51" s="82"/>
      <c r="K51" s="82"/>
      <c r="L51" s="83" t="s">
        <v>550</v>
      </c>
      <c r="M51" s="84" t="s">
        <v>551</v>
      </c>
      <c r="N51" s="85">
        <v>0</v>
      </c>
      <c r="O51" s="86">
        <v>0</v>
      </c>
      <c r="P51" s="86">
        <v>0</v>
      </c>
      <c r="Q51" s="87">
        <v>0</v>
      </c>
      <c r="R51" s="88">
        <v>35650</v>
      </c>
      <c r="S51" s="88">
        <v>8981</v>
      </c>
      <c r="T51" s="88">
        <v>0</v>
      </c>
      <c r="U51" s="89">
        <v>44631</v>
      </c>
      <c r="V51" s="97"/>
    </row>
    <row r="52" spans="1:22" s="91" customFormat="1" ht="25.5" customHeight="1" x14ac:dyDescent="0.15">
      <c r="A52" s="92" t="s">
        <v>562</v>
      </c>
      <c r="B52" s="93" t="s">
        <v>563</v>
      </c>
      <c r="C52" s="94" t="s">
        <v>368</v>
      </c>
      <c r="D52" s="95" t="s">
        <v>369</v>
      </c>
      <c r="E52" s="96" t="s">
        <v>564</v>
      </c>
      <c r="F52" s="123" t="s">
        <v>4316</v>
      </c>
      <c r="G52" s="79" t="s">
        <v>561</v>
      </c>
      <c r="H52" s="80">
        <f t="shared" si="0"/>
        <v>1</v>
      </c>
      <c r="I52" s="81">
        <v>45097</v>
      </c>
      <c r="J52" s="82"/>
      <c r="K52" s="82"/>
      <c r="L52" s="83" t="s">
        <v>550</v>
      </c>
      <c r="M52" s="84" t="s">
        <v>551</v>
      </c>
      <c r="N52" s="85">
        <v>0</v>
      </c>
      <c r="O52" s="86">
        <v>0</v>
      </c>
      <c r="P52" s="86">
        <v>0</v>
      </c>
      <c r="Q52" s="87">
        <v>0</v>
      </c>
      <c r="R52" s="88">
        <v>35650</v>
      </c>
      <c r="S52" s="88">
        <v>9203</v>
      </c>
      <c r="T52" s="88">
        <v>0</v>
      </c>
      <c r="U52" s="89">
        <v>44853</v>
      </c>
      <c r="V52" s="97"/>
    </row>
    <row r="53" spans="1:22" s="91" customFormat="1" ht="25.5" customHeight="1" x14ac:dyDescent="0.15">
      <c r="A53" s="92" t="s">
        <v>565</v>
      </c>
      <c r="B53" s="93" t="s">
        <v>566</v>
      </c>
      <c r="C53" s="94" t="s">
        <v>368</v>
      </c>
      <c r="D53" s="95" t="s">
        <v>369</v>
      </c>
      <c r="E53" s="96" t="s">
        <v>567</v>
      </c>
      <c r="F53" s="123" t="s">
        <v>4317</v>
      </c>
      <c r="G53" s="79" t="s">
        <v>561</v>
      </c>
      <c r="H53" s="80">
        <f t="shared" si="0"/>
        <v>1</v>
      </c>
      <c r="I53" s="81">
        <v>45174</v>
      </c>
      <c r="J53" s="82"/>
      <c r="K53" s="82"/>
      <c r="L53" s="83" t="s">
        <v>550</v>
      </c>
      <c r="M53" s="84" t="s">
        <v>551</v>
      </c>
      <c r="N53" s="85">
        <v>0</v>
      </c>
      <c r="O53" s="86">
        <v>0</v>
      </c>
      <c r="P53" s="86">
        <v>0</v>
      </c>
      <c r="Q53" s="87">
        <v>0</v>
      </c>
      <c r="R53" s="88">
        <v>35650</v>
      </c>
      <c r="S53" s="88">
        <v>9055</v>
      </c>
      <c r="T53" s="88">
        <v>0</v>
      </c>
      <c r="U53" s="89">
        <v>44705</v>
      </c>
      <c r="V53" s="97"/>
    </row>
    <row r="54" spans="1:22" s="91" customFormat="1" ht="25.5" customHeight="1" x14ac:dyDescent="0.15">
      <c r="A54" s="92" t="s">
        <v>568</v>
      </c>
      <c r="B54" s="93" t="s">
        <v>569</v>
      </c>
      <c r="C54" s="94" t="s">
        <v>368</v>
      </c>
      <c r="D54" s="95" t="s">
        <v>369</v>
      </c>
      <c r="E54" s="96" t="s">
        <v>570</v>
      </c>
      <c r="F54" s="123" t="s">
        <v>4318</v>
      </c>
      <c r="G54" s="79" t="s">
        <v>561</v>
      </c>
      <c r="H54" s="80">
        <f t="shared" si="0"/>
        <v>1</v>
      </c>
      <c r="I54" s="81">
        <v>45181</v>
      </c>
      <c r="J54" s="82"/>
      <c r="K54" s="82"/>
      <c r="L54" s="83" t="s">
        <v>550</v>
      </c>
      <c r="M54" s="84" t="s">
        <v>551</v>
      </c>
      <c r="N54" s="85">
        <v>0</v>
      </c>
      <c r="O54" s="86">
        <v>0</v>
      </c>
      <c r="P54" s="86">
        <v>0</v>
      </c>
      <c r="Q54" s="87">
        <v>0</v>
      </c>
      <c r="R54" s="88">
        <v>35650</v>
      </c>
      <c r="S54" s="88">
        <v>9203</v>
      </c>
      <c r="T54" s="88">
        <v>0</v>
      </c>
      <c r="U54" s="89">
        <v>44853</v>
      </c>
      <c r="V54" s="97"/>
    </row>
    <row r="55" spans="1:22" s="91" customFormat="1" ht="25.5" customHeight="1" x14ac:dyDescent="0.15">
      <c r="A55" s="92" t="s">
        <v>571</v>
      </c>
      <c r="B55" s="93" t="s">
        <v>572</v>
      </c>
      <c r="C55" s="94" t="s">
        <v>368</v>
      </c>
      <c r="D55" s="95" t="s">
        <v>369</v>
      </c>
      <c r="E55" s="96" t="s">
        <v>573</v>
      </c>
      <c r="F55" s="123" t="s">
        <v>4319</v>
      </c>
      <c r="G55" s="79" t="s">
        <v>574</v>
      </c>
      <c r="H55" s="80">
        <f t="shared" si="0"/>
        <v>1</v>
      </c>
      <c r="I55" s="81">
        <v>45170</v>
      </c>
      <c r="J55" s="82"/>
      <c r="K55" s="82"/>
      <c r="L55" s="83" t="s">
        <v>414</v>
      </c>
      <c r="M55" s="84" t="s">
        <v>477</v>
      </c>
      <c r="N55" s="85">
        <v>0</v>
      </c>
      <c r="O55" s="86">
        <v>0</v>
      </c>
      <c r="P55" s="86">
        <v>0</v>
      </c>
      <c r="Q55" s="87">
        <v>0</v>
      </c>
      <c r="R55" s="88">
        <v>35650</v>
      </c>
      <c r="S55" s="88">
        <v>5350</v>
      </c>
      <c r="T55" s="88">
        <v>0</v>
      </c>
      <c r="U55" s="89">
        <v>41000</v>
      </c>
      <c r="V55" s="97" t="s">
        <v>513</v>
      </c>
    </row>
    <row r="56" spans="1:22" s="91" customFormat="1" ht="25.5" customHeight="1" x14ac:dyDescent="0.15">
      <c r="A56" s="92" t="s">
        <v>575</v>
      </c>
      <c r="B56" s="93" t="s">
        <v>576</v>
      </c>
      <c r="C56" s="94" t="s">
        <v>577</v>
      </c>
      <c r="D56" s="95" t="s">
        <v>9</v>
      </c>
      <c r="E56" s="96" t="s">
        <v>578</v>
      </c>
      <c r="F56" s="123" t="s">
        <v>4320</v>
      </c>
      <c r="G56" s="79" t="s">
        <v>579</v>
      </c>
      <c r="H56" s="80">
        <f t="shared" si="0"/>
        <v>1</v>
      </c>
      <c r="I56" s="81">
        <v>45118</v>
      </c>
      <c r="J56" s="82"/>
      <c r="K56" s="82"/>
      <c r="L56" s="83" t="s">
        <v>240</v>
      </c>
      <c r="M56" s="84" t="s">
        <v>377</v>
      </c>
      <c r="N56" s="85">
        <v>5</v>
      </c>
      <c r="O56" s="86">
        <v>0</v>
      </c>
      <c r="P56" s="86">
        <v>0</v>
      </c>
      <c r="Q56" s="87">
        <v>5</v>
      </c>
      <c r="R56" s="88">
        <v>111550</v>
      </c>
      <c r="S56" s="88">
        <v>250000</v>
      </c>
      <c r="T56" s="88">
        <v>50000</v>
      </c>
      <c r="U56" s="89">
        <v>411550</v>
      </c>
      <c r="V56" s="97"/>
    </row>
    <row r="57" spans="1:22" s="91" customFormat="1" ht="25.5" customHeight="1" x14ac:dyDescent="0.15">
      <c r="A57" s="92" t="s">
        <v>580</v>
      </c>
      <c r="B57" s="93" t="s">
        <v>581</v>
      </c>
      <c r="C57" s="94" t="s">
        <v>577</v>
      </c>
      <c r="D57" s="95" t="s">
        <v>9</v>
      </c>
      <c r="E57" s="96" t="s">
        <v>582</v>
      </c>
      <c r="F57" s="123" t="s">
        <v>4321</v>
      </c>
      <c r="G57" s="79" t="s">
        <v>579</v>
      </c>
      <c r="H57" s="80">
        <f t="shared" si="0"/>
        <v>1</v>
      </c>
      <c r="I57" s="81">
        <v>45118</v>
      </c>
      <c r="J57" s="82"/>
      <c r="K57" s="82"/>
      <c r="L57" s="83" t="s">
        <v>240</v>
      </c>
      <c r="M57" s="84" t="s">
        <v>377</v>
      </c>
      <c r="N57" s="85">
        <v>5</v>
      </c>
      <c r="O57" s="86">
        <v>0</v>
      </c>
      <c r="P57" s="86">
        <v>0</v>
      </c>
      <c r="Q57" s="87">
        <v>5</v>
      </c>
      <c r="R57" s="88">
        <v>100850</v>
      </c>
      <c r="S57" s="88">
        <v>250000</v>
      </c>
      <c r="T57" s="88">
        <v>50000</v>
      </c>
      <c r="U57" s="89">
        <v>400850</v>
      </c>
      <c r="V57" s="97"/>
    </row>
    <row r="58" spans="1:22" s="91" customFormat="1" ht="25.5" customHeight="1" x14ac:dyDescent="0.15">
      <c r="A58" s="92" t="s">
        <v>583</v>
      </c>
      <c r="B58" s="93" t="s">
        <v>584</v>
      </c>
      <c r="C58" s="94" t="s">
        <v>577</v>
      </c>
      <c r="D58" s="95" t="s">
        <v>9</v>
      </c>
      <c r="E58" s="96" t="s">
        <v>585</v>
      </c>
      <c r="F58" s="123" t="s">
        <v>4322</v>
      </c>
      <c r="G58" s="79" t="s">
        <v>579</v>
      </c>
      <c r="H58" s="80">
        <f t="shared" si="0"/>
        <v>1</v>
      </c>
      <c r="I58" s="81">
        <v>45119</v>
      </c>
      <c r="J58" s="82"/>
      <c r="K58" s="82"/>
      <c r="L58" s="83" t="s">
        <v>240</v>
      </c>
      <c r="M58" s="84" t="s">
        <v>377</v>
      </c>
      <c r="N58" s="85">
        <v>5</v>
      </c>
      <c r="O58" s="86">
        <v>0</v>
      </c>
      <c r="P58" s="86">
        <v>0</v>
      </c>
      <c r="Q58" s="87">
        <v>5</v>
      </c>
      <c r="R58" s="88">
        <v>100850</v>
      </c>
      <c r="S58" s="88">
        <v>250000</v>
      </c>
      <c r="T58" s="88">
        <v>50000</v>
      </c>
      <c r="U58" s="89">
        <v>400850</v>
      </c>
      <c r="V58" s="97"/>
    </row>
    <row r="59" spans="1:22" s="91" customFormat="1" ht="25.5" customHeight="1" x14ac:dyDescent="0.15">
      <c r="A59" s="92" t="s">
        <v>586</v>
      </c>
      <c r="B59" s="93" t="s">
        <v>587</v>
      </c>
      <c r="C59" s="94" t="s">
        <v>577</v>
      </c>
      <c r="D59" s="95" t="s">
        <v>9</v>
      </c>
      <c r="E59" s="96" t="s">
        <v>588</v>
      </c>
      <c r="F59" s="123" t="s">
        <v>4323</v>
      </c>
      <c r="G59" s="79" t="s">
        <v>589</v>
      </c>
      <c r="H59" s="80">
        <f t="shared" si="0"/>
        <v>1</v>
      </c>
      <c r="I59" s="81">
        <v>45103</v>
      </c>
      <c r="J59" s="82"/>
      <c r="K59" s="82"/>
      <c r="L59" s="83" t="s">
        <v>240</v>
      </c>
      <c r="M59" s="84" t="s">
        <v>377</v>
      </c>
      <c r="N59" s="85">
        <v>5</v>
      </c>
      <c r="O59" s="86">
        <v>0</v>
      </c>
      <c r="P59" s="86">
        <v>0</v>
      </c>
      <c r="Q59" s="87">
        <v>5</v>
      </c>
      <c r="R59" s="88">
        <v>133450</v>
      </c>
      <c r="S59" s="88">
        <v>486990</v>
      </c>
      <c r="T59" s="88">
        <v>49200</v>
      </c>
      <c r="U59" s="89">
        <v>669640</v>
      </c>
      <c r="V59" s="97" t="s">
        <v>590</v>
      </c>
    </row>
    <row r="60" spans="1:22" s="91" customFormat="1" ht="25.5" customHeight="1" x14ac:dyDescent="0.15">
      <c r="A60" s="92" t="s">
        <v>591</v>
      </c>
      <c r="B60" s="93" t="s">
        <v>592</v>
      </c>
      <c r="C60" s="94" t="s">
        <v>577</v>
      </c>
      <c r="D60" s="95" t="s">
        <v>9</v>
      </c>
      <c r="E60" s="96" t="s">
        <v>593</v>
      </c>
      <c r="F60" s="123" t="s">
        <v>4324</v>
      </c>
      <c r="G60" s="79" t="s">
        <v>456</v>
      </c>
      <c r="H60" s="80">
        <f t="shared" si="0"/>
        <v>1</v>
      </c>
      <c r="I60" s="81">
        <v>45104</v>
      </c>
      <c r="J60" s="82"/>
      <c r="K60" s="82"/>
      <c r="L60" s="83" t="s">
        <v>240</v>
      </c>
      <c r="M60" s="84" t="s">
        <v>377</v>
      </c>
      <c r="N60" s="85">
        <v>5</v>
      </c>
      <c r="O60" s="86">
        <v>0</v>
      </c>
      <c r="P60" s="86">
        <v>0</v>
      </c>
      <c r="Q60" s="87">
        <v>5</v>
      </c>
      <c r="R60" s="88">
        <v>100850</v>
      </c>
      <c r="S60" s="88">
        <v>0</v>
      </c>
      <c r="T60" s="88">
        <v>9680</v>
      </c>
      <c r="U60" s="89">
        <v>110530</v>
      </c>
      <c r="V60" s="97"/>
    </row>
    <row r="61" spans="1:22" s="91" customFormat="1" ht="25.5" customHeight="1" x14ac:dyDescent="0.15">
      <c r="A61" s="92" t="s">
        <v>594</v>
      </c>
      <c r="B61" s="93" t="s">
        <v>595</v>
      </c>
      <c r="C61" s="94" t="s">
        <v>577</v>
      </c>
      <c r="D61" s="95" t="s">
        <v>9</v>
      </c>
      <c r="E61" s="96" t="s">
        <v>596</v>
      </c>
      <c r="F61" s="123" t="s">
        <v>4325</v>
      </c>
      <c r="G61" s="79" t="s">
        <v>456</v>
      </c>
      <c r="H61" s="80">
        <f t="shared" si="0"/>
        <v>1</v>
      </c>
      <c r="I61" s="81">
        <v>45105</v>
      </c>
      <c r="J61" s="82"/>
      <c r="K61" s="82"/>
      <c r="L61" s="83" t="s">
        <v>240</v>
      </c>
      <c r="M61" s="84" t="s">
        <v>377</v>
      </c>
      <c r="N61" s="85">
        <v>5</v>
      </c>
      <c r="O61" s="86">
        <v>0</v>
      </c>
      <c r="P61" s="86">
        <v>0</v>
      </c>
      <c r="Q61" s="87">
        <v>5</v>
      </c>
      <c r="R61" s="88">
        <v>133450</v>
      </c>
      <c r="S61" s="88">
        <v>0</v>
      </c>
      <c r="T61" s="88">
        <v>9680</v>
      </c>
      <c r="U61" s="89">
        <v>143130</v>
      </c>
      <c r="V61" s="97"/>
    </row>
    <row r="62" spans="1:22" s="91" customFormat="1" ht="25.5" customHeight="1" x14ac:dyDescent="0.15">
      <c r="A62" s="92" t="s">
        <v>597</v>
      </c>
      <c r="B62" s="93" t="s">
        <v>598</v>
      </c>
      <c r="C62" s="94" t="s">
        <v>577</v>
      </c>
      <c r="D62" s="95" t="s">
        <v>9</v>
      </c>
      <c r="E62" s="96" t="s">
        <v>599</v>
      </c>
      <c r="F62" s="123" t="s">
        <v>4326</v>
      </c>
      <c r="G62" s="79" t="s">
        <v>456</v>
      </c>
      <c r="H62" s="80">
        <f t="shared" si="0"/>
        <v>1</v>
      </c>
      <c r="I62" s="81">
        <v>45106</v>
      </c>
      <c r="J62" s="82"/>
      <c r="K62" s="82"/>
      <c r="L62" s="83" t="s">
        <v>240</v>
      </c>
      <c r="M62" s="84" t="s">
        <v>377</v>
      </c>
      <c r="N62" s="85">
        <v>5</v>
      </c>
      <c r="O62" s="86">
        <v>0</v>
      </c>
      <c r="P62" s="86">
        <v>0</v>
      </c>
      <c r="Q62" s="87">
        <v>5</v>
      </c>
      <c r="R62" s="88">
        <v>133450</v>
      </c>
      <c r="S62" s="88">
        <v>0</v>
      </c>
      <c r="T62" s="88">
        <v>48400</v>
      </c>
      <c r="U62" s="89">
        <v>181850</v>
      </c>
      <c r="V62" s="97"/>
    </row>
    <row r="63" spans="1:22" s="91" customFormat="1" ht="25.5" customHeight="1" x14ac:dyDescent="0.15">
      <c r="A63" s="92" t="s">
        <v>600</v>
      </c>
      <c r="B63" s="93" t="s">
        <v>601</v>
      </c>
      <c r="C63" s="94" t="s">
        <v>577</v>
      </c>
      <c r="D63" s="95" t="s">
        <v>9</v>
      </c>
      <c r="E63" s="96" t="s">
        <v>602</v>
      </c>
      <c r="F63" s="123" t="s">
        <v>4327</v>
      </c>
      <c r="G63" s="79" t="s">
        <v>603</v>
      </c>
      <c r="H63" s="80">
        <f t="shared" si="0"/>
        <v>2</v>
      </c>
      <c r="I63" s="81">
        <v>45089</v>
      </c>
      <c r="J63" s="82">
        <v>45131</v>
      </c>
      <c r="K63" s="82"/>
      <c r="L63" s="83" t="s">
        <v>414</v>
      </c>
      <c r="M63" s="84" t="s">
        <v>477</v>
      </c>
      <c r="N63" s="85">
        <v>3</v>
      </c>
      <c r="O63" s="86">
        <v>3</v>
      </c>
      <c r="P63" s="86">
        <v>0</v>
      </c>
      <c r="Q63" s="87">
        <v>6</v>
      </c>
      <c r="R63" s="88">
        <v>133700</v>
      </c>
      <c r="S63" s="88">
        <v>396312</v>
      </c>
      <c r="T63" s="88">
        <v>0</v>
      </c>
      <c r="U63" s="89">
        <v>530012</v>
      </c>
      <c r="V63" s="97"/>
    </row>
    <row r="64" spans="1:22" s="91" customFormat="1" ht="25.5" customHeight="1" x14ac:dyDescent="0.15">
      <c r="A64" s="92" t="s">
        <v>604</v>
      </c>
      <c r="B64" s="93" t="s">
        <v>605</v>
      </c>
      <c r="C64" s="94" t="s">
        <v>577</v>
      </c>
      <c r="D64" s="95" t="s">
        <v>9</v>
      </c>
      <c r="E64" s="96" t="s">
        <v>606</v>
      </c>
      <c r="F64" s="123" t="s">
        <v>4328</v>
      </c>
      <c r="G64" s="79" t="s">
        <v>607</v>
      </c>
      <c r="H64" s="80">
        <f t="shared" si="0"/>
        <v>2</v>
      </c>
      <c r="I64" s="81">
        <v>45272</v>
      </c>
      <c r="J64" s="82">
        <v>45273</v>
      </c>
      <c r="K64" s="82"/>
      <c r="L64" s="83" t="s">
        <v>414</v>
      </c>
      <c r="M64" s="84" t="s">
        <v>477</v>
      </c>
      <c r="N64" s="85">
        <v>3</v>
      </c>
      <c r="O64" s="86">
        <v>3</v>
      </c>
      <c r="P64" s="86">
        <v>0</v>
      </c>
      <c r="Q64" s="87">
        <v>6</v>
      </c>
      <c r="R64" s="88">
        <v>149300</v>
      </c>
      <c r="S64" s="88">
        <v>173580</v>
      </c>
      <c r="T64" s="88">
        <v>0</v>
      </c>
      <c r="U64" s="89">
        <v>322880</v>
      </c>
      <c r="V64" s="97"/>
    </row>
    <row r="65" spans="1:22" s="91" customFormat="1" ht="25.5" customHeight="1" x14ac:dyDescent="0.15">
      <c r="A65" s="92" t="s">
        <v>608</v>
      </c>
      <c r="B65" s="93" t="s">
        <v>609</v>
      </c>
      <c r="C65" s="94" t="s">
        <v>610</v>
      </c>
      <c r="D65" s="95" t="s">
        <v>10</v>
      </c>
      <c r="E65" s="96" t="s">
        <v>611</v>
      </c>
      <c r="F65" s="123" t="s">
        <v>4329</v>
      </c>
      <c r="G65" s="79" t="s">
        <v>612</v>
      </c>
      <c r="H65" s="80">
        <f t="shared" si="0"/>
        <v>1</v>
      </c>
      <c r="I65" s="81">
        <v>45194</v>
      </c>
      <c r="J65" s="82"/>
      <c r="K65" s="82"/>
      <c r="L65" s="83" t="s">
        <v>240</v>
      </c>
      <c r="M65" s="84" t="s">
        <v>426</v>
      </c>
      <c r="N65" s="85">
        <v>5</v>
      </c>
      <c r="O65" s="86">
        <v>0</v>
      </c>
      <c r="P65" s="86">
        <v>0</v>
      </c>
      <c r="Q65" s="87">
        <v>5</v>
      </c>
      <c r="R65" s="88">
        <v>133450</v>
      </c>
      <c r="S65" s="88">
        <v>297360</v>
      </c>
      <c r="T65" s="88">
        <v>0</v>
      </c>
      <c r="U65" s="89">
        <v>430810</v>
      </c>
      <c r="V65" s="97" t="s">
        <v>613</v>
      </c>
    </row>
    <row r="66" spans="1:22" s="91" customFormat="1" ht="25.5" customHeight="1" x14ac:dyDescent="0.15">
      <c r="A66" s="92" t="s">
        <v>614</v>
      </c>
      <c r="B66" s="93" t="s">
        <v>615</v>
      </c>
      <c r="C66" s="94" t="s">
        <v>610</v>
      </c>
      <c r="D66" s="95" t="s">
        <v>10</v>
      </c>
      <c r="E66" s="96" t="s">
        <v>616</v>
      </c>
      <c r="F66" s="123" t="s">
        <v>4330</v>
      </c>
      <c r="G66" s="79" t="s">
        <v>612</v>
      </c>
      <c r="H66" s="80">
        <f t="shared" si="0"/>
        <v>1</v>
      </c>
      <c r="I66" s="81">
        <v>45195</v>
      </c>
      <c r="J66" s="82"/>
      <c r="K66" s="82"/>
      <c r="L66" s="83" t="s">
        <v>240</v>
      </c>
      <c r="M66" s="84" t="s">
        <v>426</v>
      </c>
      <c r="N66" s="85">
        <v>5</v>
      </c>
      <c r="O66" s="86">
        <v>0</v>
      </c>
      <c r="P66" s="86">
        <v>0</v>
      </c>
      <c r="Q66" s="87">
        <v>5</v>
      </c>
      <c r="R66" s="88">
        <v>133450</v>
      </c>
      <c r="S66" s="88">
        <v>0</v>
      </c>
      <c r="T66" s="88">
        <v>0</v>
      </c>
      <c r="U66" s="89">
        <v>133450</v>
      </c>
      <c r="V66" s="97"/>
    </row>
    <row r="67" spans="1:22" s="91" customFormat="1" ht="25.5" customHeight="1" x14ac:dyDescent="0.15">
      <c r="A67" s="92" t="s">
        <v>617</v>
      </c>
      <c r="B67" s="93" t="s">
        <v>618</v>
      </c>
      <c r="C67" s="94" t="s">
        <v>610</v>
      </c>
      <c r="D67" s="95" t="s">
        <v>10</v>
      </c>
      <c r="E67" s="96" t="s">
        <v>619</v>
      </c>
      <c r="F67" s="123" t="s">
        <v>4331</v>
      </c>
      <c r="G67" s="79" t="s">
        <v>612</v>
      </c>
      <c r="H67" s="80">
        <f t="shared" si="0"/>
        <v>1</v>
      </c>
      <c r="I67" s="81">
        <v>45251</v>
      </c>
      <c r="J67" s="82"/>
      <c r="K67" s="82"/>
      <c r="L67" s="83" t="s">
        <v>240</v>
      </c>
      <c r="M67" s="84" t="s">
        <v>426</v>
      </c>
      <c r="N67" s="85">
        <v>5</v>
      </c>
      <c r="O67" s="86">
        <v>0</v>
      </c>
      <c r="P67" s="86">
        <v>0</v>
      </c>
      <c r="Q67" s="87">
        <v>5</v>
      </c>
      <c r="R67" s="88">
        <v>133450</v>
      </c>
      <c r="S67" s="88">
        <v>158800</v>
      </c>
      <c r="T67" s="88">
        <v>0</v>
      </c>
      <c r="U67" s="89">
        <v>292250</v>
      </c>
      <c r="V67" s="97"/>
    </row>
    <row r="68" spans="1:22" s="91" customFormat="1" ht="25.5" customHeight="1" x14ac:dyDescent="0.15">
      <c r="A68" s="92" t="s">
        <v>620</v>
      </c>
      <c r="B68" s="93" t="s">
        <v>621</v>
      </c>
      <c r="C68" s="94" t="s">
        <v>610</v>
      </c>
      <c r="D68" s="95" t="s">
        <v>10</v>
      </c>
      <c r="E68" s="96" t="s">
        <v>622</v>
      </c>
      <c r="F68" s="123" t="s">
        <v>4332</v>
      </c>
      <c r="G68" s="79" t="s">
        <v>623</v>
      </c>
      <c r="H68" s="80">
        <f t="shared" si="0"/>
        <v>1</v>
      </c>
      <c r="I68" s="81">
        <v>45275</v>
      </c>
      <c r="J68" s="82"/>
      <c r="K68" s="82"/>
      <c r="L68" s="83" t="s">
        <v>240</v>
      </c>
      <c r="M68" s="84" t="s">
        <v>624</v>
      </c>
      <c r="N68" s="85">
        <v>0</v>
      </c>
      <c r="O68" s="86">
        <v>0</v>
      </c>
      <c r="P68" s="86">
        <v>0</v>
      </c>
      <c r="Q68" s="87">
        <v>0</v>
      </c>
      <c r="R68" s="88">
        <v>35650</v>
      </c>
      <c r="S68" s="88">
        <v>26120</v>
      </c>
      <c r="T68" s="88">
        <v>0</v>
      </c>
      <c r="U68" s="89">
        <v>61770</v>
      </c>
      <c r="V68" s="97"/>
    </row>
    <row r="69" spans="1:22" s="91" customFormat="1" ht="25.5" customHeight="1" x14ac:dyDescent="0.15">
      <c r="A69" s="92" t="s">
        <v>625</v>
      </c>
      <c r="B69" s="93" t="s">
        <v>626</v>
      </c>
      <c r="C69" s="94" t="s">
        <v>610</v>
      </c>
      <c r="D69" s="95" t="s">
        <v>10</v>
      </c>
      <c r="E69" s="96" t="s">
        <v>627</v>
      </c>
      <c r="F69" s="123" t="s">
        <v>4333</v>
      </c>
      <c r="G69" s="79" t="s">
        <v>628</v>
      </c>
      <c r="H69" s="80">
        <f t="shared" ref="H69:H132" si="1">COUNTA(I69:K69)</f>
        <v>1</v>
      </c>
      <c r="I69" s="81">
        <v>45275</v>
      </c>
      <c r="J69" s="82"/>
      <c r="K69" s="82"/>
      <c r="L69" s="83" t="s">
        <v>240</v>
      </c>
      <c r="M69" s="84" t="s">
        <v>624</v>
      </c>
      <c r="N69" s="85">
        <v>0</v>
      </c>
      <c r="O69" s="86">
        <v>0</v>
      </c>
      <c r="P69" s="86">
        <v>0</v>
      </c>
      <c r="Q69" s="87">
        <v>0</v>
      </c>
      <c r="R69" s="88">
        <v>35650</v>
      </c>
      <c r="S69" s="88">
        <v>18988</v>
      </c>
      <c r="T69" s="88">
        <v>0</v>
      </c>
      <c r="U69" s="89">
        <v>54638</v>
      </c>
      <c r="V69" s="97"/>
    </row>
    <row r="70" spans="1:22" s="91" customFormat="1" ht="25.5" customHeight="1" x14ac:dyDescent="0.15">
      <c r="A70" s="92" t="s">
        <v>629</v>
      </c>
      <c r="B70" s="93" t="s">
        <v>630</v>
      </c>
      <c r="C70" s="94" t="s">
        <v>610</v>
      </c>
      <c r="D70" s="95" t="s">
        <v>10</v>
      </c>
      <c r="E70" s="96" t="s">
        <v>631</v>
      </c>
      <c r="F70" s="123" t="s">
        <v>4334</v>
      </c>
      <c r="G70" s="79" t="s">
        <v>460</v>
      </c>
      <c r="H70" s="80">
        <f t="shared" si="1"/>
        <v>1</v>
      </c>
      <c r="I70" s="81">
        <v>45104</v>
      </c>
      <c r="J70" s="82"/>
      <c r="K70" s="82"/>
      <c r="L70" s="83" t="s">
        <v>240</v>
      </c>
      <c r="M70" s="84" t="s">
        <v>461</v>
      </c>
      <c r="N70" s="85">
        <v>5</v>
      </c>
      <c r="O70" s="86">
        <v>0</v>
      </c>
      <c r="P70" s="86">
        <v>0</v>
      </c>
      <c r="Q70" s="87">
        <v>5</v>
      </c>
      <c r="R70" s="88">
        <v>142010</v>
      </c>
      <c r="S70" s="88">
        <v>254180</v>
      </c>
      <c r="T70" s="88">
        <v>50015</v>
      </c>
      <c r="U70" s="89">
        <v>446205</v>
      </c>
      <c r="V70" s="97" t="s">
        <v>632</v>
      </c>
    </row>
    <row r="71" spans="1:22" s="91" customFormat="1" ht="25.5" customHeight="1" x14ac:dyDescent="0.15">
      <c r="A71" s="92" t="s">
        <v>633</v>
      </c>
      <c r="B71" s="93" t="s">
        <v>634</v>
      </c>
      <c r="C71" s="94" t="s">
        <v>610</v>
      </c>
      <c r="D71" s="95" t="s">
        <v>10</v>
      </c>
      <c r="E71" s="96" t="s">
        <v>635</v>
      </c>
      <c r="F71" s="123" t="s">
        <v>4335</v>
      </c>
      <c r="G71" s="79" t="s">
        <v>460</v>
      </c>
      <c r="H71" s="80">
        <f t="shared" si="1"/>
        <v>1</v>
      </c>
      <c r="I71" s="81">
        <v>45260</v>
      </c>
      <c r="J71" s="82"/>
      <c r="K71" s="82"/>
      <c r="L71" s="83" t="s">
        <v>240</v>
      </c>
      <c r="M71" s="84" t="s">
        <v>461</v>
      </c>
      <c r="N71" s="85">
        <v>5</v>
      </c>
      <c r="O71" s="86">
        <v>0</v>
      </c>
      <c r="P71" s="86">
        <v>0</v>
      </c>
      <c r="Q71" s="87">
        <v>5</v>
      </c>
      <c r="R71" s="88">
        <v>142010</v>
      </c>
      <c r="S71" s="88">
        <v>269920</v>
      </c>
      <c r="T71" s="88">
        <v>50840</v>
      </c>
      <c r="U71" s="89">
        <v>462770</v>
      </c>
      <c r="V71" s="97" t="s">
        <v>632</v>
      </c>
    </row>
    <row r="72" spans="1:22" s="91" customFormat="1" ht="25.5" customHeight="1" x14ac:dyDescent="0.15">
      <c r="A72" s="92" t="s">
        <v>636</v>
      </c>
      <c r="B72" s="93" t="s">
        <v>637</v>
      </c>
      <c r="C72" s="94" t="s">
        <v>610</v>
      </c>
      <c r="D72" s="95" t="s">
        <v>10</v>
      </c>
      <c r="E72" s="96" t="s">
        <v>638</v>
      </c>
      <c r="F72" s="123" t="s">
        <v>4336</v>
      </c>
      <c r="G72" s="79" t="s">
        <v>639</v>
      </c>
      <c r="H72" s="80">
        <f t="shared" si="1"/>
        <v>1</v>
      </c>
      <c r="I72" s="81">
        <v>45166</v>
      </c>
      <c r="J72" s="82"/>
      <c r="K72" s="82"/>
      <c r="L72" s="83" t="s">
        <v>240</v>
      </c>
      <c r="M72" s="84" t="s">
        <v>377</v>
      </c>
      <c r="N72" s="85">
        <v>4</v>
      </c>
      <c r="O72" s="86">
        <v>0</v>
      </c>
      <c r="P72" s="86">
        <v>0</v>
      </c>
      <c r="Q72" s="87">
        <v>4</v>
      </c>
      <c r="R72" s="88">
        <v>87810</v>
      </c>
      <c r="S72" s="88">
        <v>402390</v>
      </c>
      <c r="T72" s="88">
        <v>0</v>
      </c>
      <c r="U72" s="89">
        <v>490200</v>
      </c>
      <c r="V72" s="97" t="s">
        <v>632</v>
      </c>
    </row>
    <row r="73" spans="1:22" s="91" customFormat="1" ht="25.5" customHeight="1" x14ac:dyDescent="0.15">
      <c r="A73" s="92" t="s">
        <v>640</v>
      </c>
      <c r="B73" s="93" t="s">
        <v>641</v>
      </c>
      <c r="C73" s="94" t="s">
        <v>610</v>
      </c>
      <c r="D73" s="95" t="s">
        <v>10</v>
      </c>
      <c r="E73" s="96" t="s">
        <v>642</v>
      </c>
      <c r="F73" s="123" t="s">
        <v>4337</v>
      </c>
      <c r="G73" s="79" t="s">
        <v>549</v>
      </c>
      <c r="H73" s="80">
        <f t="shared" si="1"/>
        <v>1</v>
      </c>
      <c r="I73" s="81">
        <v>45203</v>
      </c>
      <c r="J73" s="82"/>
      <c r="K73" s="82"/>
      <c r="L73" s="83" t="s">
        <v>550</v>
      </c>
      <c r="M73" s="84" t="s">
        <v>551</v>
      </c>
      <c r="N73" s="85">
        <v>2</v>
      </c>
      <c r="O73" s="86">
        <v>0</v>
      </c>
      <c r="P73" s="86">
        <v>0</v>
      </c>
      <c r="Q73" s="87">
        <v>2</v>
      </c>
      <c r="R73" s="88">
        <v>56450</v>
      </c>
      <c r="S73" s="88">
        <v>212696</v>
      </c>
      <c r="T73" s="88">
        <v>1100</v>
      </c>
      <c r="U73" s="89">
        <v>270246</v>
      </c>
      <c r="V73" s="97"/>
    </row>
    <row r="74" spans="1:22" s="91" customFormat="1" ht="25.5" customHeight="1" x14ac:dyDescent="0.15">
      <c r="A74" s="92" t="s">
        <v>643</v>
      </c>
      <c r="B74" s="93" t="s">
        <v>644</v>
      </c>
      <c r="C74" s="94" t="s">
        <v>610</v>
      </c>
      <c r="D74" s="95" t="s">
        <v>10</v>
      </c>
      <c r="E74" s="96" t="s">
        <v>645</v>
      </c>
      <c r="F74" s="123" t="s">
        <v>4338</v>
      </c>
      <c r="G74" s="79" t="s">
        <v>646</v>
      </c>
      <c r="H74" s="80">
        <f t="shared" si="1"/>
        <v>2</v>
      </c>
      <c r="I74" s="81">
        <v>45176</v>
      </c>
      <c r="J74" s="82">
        <v>45183</v>
      </c>
      <c r="K74" s="82"/>
      <c r="L74" s="83" t="s">
        <v>402</v>
      </c>
      <c r="M74" s="84" t="s">
        <v>647</v>
      </c>
      <c r="N74" s="85">
        <v>5</v>
      </c>
      <c r="O74" s="86">
        <v>5</v>
      </c>
      <c r="P74" s="86">
        <v>0</v>
      </c>
      <c r="Q74" s="87">
        <v>10</v>
      </c>
      <c r="R74" s="88">
        <v>202450</v>
      </c>
      <c r="S74" s="88">
        <v>8594</v>
      </c>
      <c r="T74" s="88">
        <v>0</v>
      </c>
      <c r="U74" s="89">
        <v>211044</v>
      </c>
      <c r="V74" s="97"/>
    </row>
    <row r="75" spans="1:22" s="91" customFormat="1" ht="25.5" customHeight="1" x14ac:dyDescent="0.15">
      <c r="A75" s="92" t="s">
        <v>648</v>
      </c>
      <c r="B75" s="93" t="s">
        <v>649</v>
      </c>
      <c r="C75" s="94" t="s">
        <v>650</v>
      </c>
      <c r="D75" s="95" t="s">
        <v>11</v>
      </c>
      <c r="E75" s="96" t="s">
        <v>651</v>
      </c>
      <c r="F75" s="123" t="s">
        <v>4339</v>
      </c>
      <c r="G75" s="79" t="s">
        <v>652</v>
      </c>
      <c r="H75" s="80">
        <f t="shared" si="1"/>
        <v>1</v>
      </c>
      <c r="I75" s="81">
        <v>45083</v>
      </c>
      <c r="J75" s="82"/>
      <c r="K75" s="82"/>
      <c r="L75" s="83" t="s">
        <v>240</v>
      </c>
      <c r="M75" s="84" t="s">
        <v>371</v>
      </c>
      <c r="N75" s="85">
        <v>5</v>
      </c>
      <c r="O75" s="86">
        <v>0</v>
      </c>
      <c r="P75" s="86">
        <v>0</v>
      </c>
      <c r="Q75" s="87">
        <v>5</v>
      </c>
      <c r="R75" s="88">
        <v>117100</v>
      </c>
      <c r="S75" s="88">
        <v>249295</v>
      </c>
      <c r="T75" s="88">
        <v>33000</v>
      </c>
      <c r="U75" s="89">
        <v>399395</v>
      </c>
      <c r="V75" s="97"/>
    </row>
    <row r="76" spans="1:22" s="91" customFormat="1" ht="25.5" customHeight="1" x14ac:dyDescent="0.15">
      <c r="A76" s="92" t="s">
        <v>653</v>
      </c>
      <c r="B76" s="93" t="s">
        <v>654</v>
      </c>
      <c r="C76" s="94" t="s">
        <v>650</v>
      </c>
      <c r="D76" s="95" t="s">
        <v>11</v>
      </c>
      <c r="E76" s="96" t="s">
        <v>655</v>
      </c>
      <c r="F76" s="123" t="s">
        <v>4340</v>
      </c>
      <c r="G76" s="79" t="s">
        <v>656</v>
      </c>
      <c r="H76" s="80">
        <f t="shared" si="1"/>
        <v>1</v>
      </c>
      <c r="I76" s="81">
        <v>45224</v>
      </c>
      <c r="J76" s="82"/>
      <c r="K76" s="82"/>
      <c r="L76" s="83" t="s">
        <v>402</v>
      </c>
      <c r="M76" s="84" t="s">
        <v>657</v>
      </c>
      <c r="N76" s="85">
        <v>2</v>
      </c>
      <c r="O76" s="86">
        <v>0</v>
      </c>
      <c r="P76" s="86">
        <v>0</v>
      </c>
      <c r="Q76" s="87">
        <v>2</v>
      </c>
      <c r="R76" s="88">
        <v>59090</v>
      </c>
      <c r="S76" s="88">
        <v>31318</v>
      </c>
      <c r="T76" s="88">
        <v>0</v>
      </c>
      <c r="U76" s="89">
        <v>90408</v>
      </c>
      <c r="V76" s="97"/>
    </row>
    <row r="77" spans="1:22" s="91" customFormat="1" ht="25.5" customHeight="1" x14ac:dyDescent="0.15">
      <c r="A77" s="92" t="s">
        <v>658</v>
      </c>
      <c r="B77" s="93" t="s">
        <v>659</v>
      </c>
      <c r="C77" s="94" t="s">
        <v>650</v>
      </c>
      <c r="D77" s="95" t="s">
        <v>11</v>
      </c>
      <c r="E77" s="96" t="s">
        <v>660</v>
      </c>
      <c r="F77" s="123" t="s">
        <v>4341</v>
      </c>
      <c r="G77" s="79" t="s">
        <v>661</v>
      </c>
      <c r="H77" s="80">
        <f t="shared" si="1"/>
        <v>3</v>
      </c>
      <c r="I77" s="81">
        <v>45261</v>
      </c>
      <c r="J77" s="82">
        <v>45268</v>
      </c>
      <c r="K77" s="82">
        <v>45275</v>
      </c>
      <c r="L77" s="83" t="s">
        <v>662</v>
      </c>
      <c r="M77" s="84" t="s">
        <v>663</v>
      </c>
      <c r="N77" s="85">
        <v>0</v>
      </c>
      <c r="O77" s="86">
        <v>0</v>
      </c>
      <c r="P77" s="86">
        <v>0</v>
      </c>
      <c r="Q77" s="87">
        <v>0</v>
      </c>
      <c r="R77" s="88">
        <v>106950</v>
      </c>
      <c r="S77" s="88">
        <v>666</v>
      </c>
      <c r="T77" s="88">
        <v>0</v>
      </c>
      <c r="U77" s="89">
        <v>107616</v>
      </c>
      <c r="V77" s="97"/>
    </row>
    <row r="78" spans="1:22" s="91" customFormat="1" ht="25.5" customHeight="1" x14ac:dyDescent="0.15">
      <c r="A78" s="92" t="s">
        <v>664</v>
      </c>
      <c r="B78" s="93" t="s">
        <v>665</v>
      </c>
      <c r="C78" s="94" t="s">
        <v>650</v>
      </c>
      <c r="D78" s="95" t="s">
        <v>11</v>
      </c>
      <c r="E78" s="96" t="s">
        <v>666</v>
      </c>
      <c r="F78" s="123" t="s">
        <v>4342</v>
      </c>
      <c r="G78" s="79" t="s">
        <v>667</v>
      </c>
      <c r="H78" s="80">
        <f t="shared" si="1"/>
        <v>3</v>
      </c>
      <c r="I78" s="81">
        <v>45131</v>
      </c>
      <c r="J78" s="82">
        <v>45133</v>
      </c>
      <c r="K78" s="82">
        <v>45134</v>
      </c>
      <c r="L78" s="83" t="s">
        <v>414</v>
      </c>
      <c r="M78" s="84" t="s">
        <v>477</v>
      </c>
      <c r="N78" s="85">
        <v>4</v>
      </c>
      <c r="O78" s="86">
        <v>4</v>
      </c>
      <c r="P78" s="86">
        <v>4</v>
      </c>
      <c r="Q78" s="87">
        <v>12</v>
      </c>
      <c r="R78" s="88">
        <v>294150</v>
      </c>
      <c r="S78" s="88">
        <v>273718</v>
      </c>
      <c r="T78" s="88">
        <v>0</v>
      </c>
      <c r="U78" s="89">
        <v>567868</v>
      </c>
      <c r="V78" s="97"/>
    </row>
    <row r="79" spans="1:22" s="91" customFormat="1" ht="25.5" customHeight="1" x14ac:dyDescent="0.15">
      <c r="A79" s="92" t="s">
        <v>668</v>
      </c>
      <c r="B79" s="93" t="s">
        <v>669</v>
      </c>
      <c r="C79" s="94" t="s">
        <v>650</v>
      </c>
      <c r="D79" s="95" t="s">
        <v>11</v>
      </c>
      <c r="E79" s="96" t="s">
        <v>670</v>
      </c>
      <c r="F79" s="123" t="s">
        <v>4343</v>
      </c>
      <c r="G79" s="79" t="s">
        <v>671</v>
      </c>
      <c r="H79" s="80">
        <f t="shared" si="1"/>
        <v>3</v>
      </c>
      <c r="I79" s="81">
        <v>45105</v>
      </c>
      <c r="J79" s="82">
        <v>45106</v>
      </c>
      <c r="K79" s="82">
        <v>45107</v>
      </c>
      <c r="L79" s="83" t="s">
        <v>550</v>
      </c>
      <c r="M79" s="84" t="s">
        <v>672</v>
      </c>
      <c r="N79" s="85">
        <v>5</v>
      </c>
      <c r="O79" s="86">
        <v>5</v>
      </c>
      <c r="P79" s="86">
        <v>5</v>
      </c>
      <c r="Q79" s="87">
        <v>15</v>
      </c>
      <c r="R79" s="88">
        <v>400350</v>
      </c>
      <c r="S79" s="88">
        <v>344400</v>
      </c>
      <c r="T79" s="88">
        <v>0</v>
      </c>
      <c r="U79" s="89">
        <v>744750</v>
      </c>
      <c r="V79" s="97"/>
    </row>
    <row r="80" spans="1:22" s="91" customFormat="1" ht="25.5" customHeight="1" x14ac:dyDescent="0.15">
      <c r="A80" s="92" t="s">
        <v>673</v>
      </c>
      <c r="B80" s="93" t="s">
        <v>674</v>
      </c>
      <c r="C80" s="94" t="s">
        <v>650</v>
      </c>
      <c r="D80" s="95" t="s">
        <v>11</v>
      </c>
      <c r="E80" s="96" t="s">
        <v>675</v>
      </c>
      <c r="F80" s="123" t="s">
        <v>4344</v>
      </c>
      <c r="G80" s="79" t="s">
        <v>671</v>
      </c>
      <c r="H80" s="80">
        <f t="shared" si="1"/>
        <v>3</v>
      </c>
      <c r="I80" s="81">
        <v>45182</v>
      </c>
      <c r="J80" s="82">
        <v>45183</v>
      </c>
      <c r="K80" s="82">
        <v>45184</v>
      </c>
      <c r="L80" s="83" t="s">
        <v>550</v>
      </c>
      <c r="M80" s="84" t="s">
        <v>672</v>
      </c>
      <c r="N80" s="85">
        <v>5</v>
      </c>
      <c r="O80" s="86">
        <v>5</v>
      </c>
      <c r="P80" s="86">
        <v>5</v>
      </c>
      <c r="Q80" s="87">
        <v>15</v>
      </c>
      <c r="R80" s="88">
        <v>400350</v>
      </c>
      <c r="S80" s="88">
        <v>345000</v>
      </c>
      <c r="T80" s="88">
        <v>0</v>
      </c>
      <c r="U80" s="89">
        <v>745350</v>
      </c>
      <c r="V80" s="97"/>
    </row>
    <row r="81" spans="1:22" s="91" customFormat="1" ht="25.5" customHeight="1" x14ac:dyDescent="0.15">
      <c r="A81" s="92" t="s">
        <v>676</v>
      </c>
      <c r="B81" s="93" t="s">
        <v>677</v>
      </c>
      <c r="C81" s="94" t="s">
        <v>650</v>
      </c>
      <c r="D81" s="95" t="s">
        <v>11</v>
      </c>
      <c r="E81" s="96" t="s">
        <v>678</v>
      </c>
      <c r="F81" s="123" t="s">
        <v>4345</v>
      </c>
      <c r="G81" s="79" t="s">
        <v>671</v>
      </c>
      <c r="H81" s="80">
        <f t="shared" si="1"/>
        <v>3</v>
      </c>
      <c r="I81" s="81">
        <v>45224</v>
      </c>
      <c r="J81" s="82">
        <v>45225</v>
      </c>
      <c r="K81" s="82">
        <v>45226</v>
      </c>
      <c r="L81" s="83" t="s">
        <v>550</v>
      </c>
      <c r="M81" s="84" t="s">
        <v>672</v>
      </c>
      <c r="N81" s="85">
        <v>5</v>
      </c>
      <c r="O81" s="86">
        <v>5</v>
      </c>
      <c r="P81" s="86">
        <v>5</v>
      </c>
      <c r="Q81" s="87">
        <v>15</v>
      </c>
      <c r="R81" s="88">
        <v>400350</v>
      </c>
      <c r="S81" s="88">
        <v>352010</v>
      </c>
      <c r="T81" s="88">
        <v>0</v>
      </c>
      <c r="U81" s="89">
        <v>752360</v>
      </c>
      <c r="V81" s="97"/>
    </row>
    <row r="82" spans="1:22" s="91" customFormat="1" ht="25.5" customHeight="1" x14ac:dyDescent="0.15">
      <c r="A82" s="92" t="s">
        <v>679</v>
      </c>
      <c r="B82" s="93" t="s">
        <v>680</v>
      </c>
      <c r="C82" s="94" t="s">
        <v>650</v>
      </c>
      <c r="D82" s="95" t="s">
        <v>11</v>
      </c>
      <c r="E82" s="96" t="s">
        <v>681</v>
      </c>
      <c r="F82" s="123" t="s">
        <v>4346</v>
      </c>
      <c r="G82" s="79" t="s">
        <v>682</v>
      </c>
      <c r="H82" s="80">
        <f t="shared" si="1"/>
        <v>1</v>
      </c>
      <c r="I82" s="81">
        <v>45267</v>
      </c>
      <c r="J82" s="82"/>
      <c r="K82" s="82"/>
      <c r="L82" s="83" t="s">
        <v>414</v>
      </c>
      <c r="M82" s="84" t="s">
        <v>420</v>
      </c>
      <c r="N82" s="85">
        <v>1</v>
      </c>
      <c r="O82" s="86">
        <v>0</v>
      </c>
      <c r="P82" s="86">
        <v>0</v>
      </c>
      <c r="Q82" s="87">
        <v>1</v>
      </c>
      <c r="R82" s="88">
        <v>46050</v>
      </c>
      <c r="S82" s="88">
        <v>54638</v>
      </c>
      <c r="T82" s="88">
        <v>0</v>
      </c>
      <c r="U82" s="89">
        <v>100688</v>
      </c>
      <c r="V82" s="97"/>
    </row>
    <row r="83" spans="1:22" s="91" customFormat="1" ht="25.5" customHeight="1" x14ac:dyDescent="0.15">
      <c r="A83" s="92" t="s">
        <v>683</v>
      </c>
      <c r="B83" s="93" t="s">
        <v>684</v>
      </c>
      <c r="C83" s="94" t="s">
        <v>650</v>
      </c>
      <c r="D83" s="95" t="s">
        <v>11</v>
      </c>
      <c r="E83" s="96" t="s">
        <v>685</v>
      </c>
      <c r="F83" s="123" t="s">
        <v>4347</v>
      </c>
      <c r="G83" s="79" t="s">
        <v>686</v>
      </c>
      <c r="H83" s="80">
        <f t="shared" si="1"/>
        <v>3</v>
      </c>
      <c r="I83" s="81">
        <v>45127</v>
      </c>
      <c r="J83" s="82">
        <v>45197</v>
      </c>
      <c r="K83" s="82">
        <v>45237</v>
      </c>
      <c r="L83" s="83" t="s">
        <v>240</v>
      </c>
      <c r="M83" s="84" t="s">
        <v>504</v>
      </c>
      <c r="N83" s="85">
        <v>1</v>
      </c>
      <c r="O83" s="86">
        <v>1</v>
      </c>
      <c r="P83" s="86">
        <v>1</v>
      </c>
      <c r="Q83" s="87">
        <v>3</v>
      </c>
      <c r="R83" s="88">
        <v>157710</v>
      </c>
      <c r="S83" s="88">
        <v>144259</v>
      </c>
      <c r="T83" s="88">
        <v>0</v>
      </c>
      <c r="U83" s="89">
        <v>301969</v>
      </c>
      <c r="V83" s="97"/>
    </row>
    <row r="84" spans="1:22" s="91" customFormat="1" ht="25.5" customHeight="1" x14ac:dyDescent="0.15">
      <c r="A84" s="92" t="s">
        <v>687</v>
      </c>
      <c r="B84" s="93" t="s">
        <v>688</v>
      </c>
      <c r="C84" s="94" t="s">
        <v>650</v>
      </c>
      <c r="D84" s="95" t="s">
        <v>11</v>
      </c>
      <c r="E84" s="96" t="s">
        <v>689</v>
      </c>
      <c r="F84" s="123" t="s">
        <v>4348</v>
      </c>
      <c r="G84" s="79" t="s">
        <v>690</v>
      </c>
      <c r="H84" s="80">
        <f t="shared" si="1"/>
        <v>1</v>
      </c>
      <c r="I84" s="81">
        <v>45169</v>
      </c>
      <c r="J84" s="82"/>
      <c r="K84" s="82"/>
      <c r="L84" s="83" t="s">
        <v>240</v>
      </c>
      <c r="M84" s="84" t="s">
        <v>504</v>
      </c>
      <c r="N84" s="85">
        <v>5</v>
      </c>
      <c r="O84" s="86">
        <v>0</v>
      </c>
      <c r="P84" s="86">
        <v>0</v>
      </c>
      <c r="Q84" s="87">
        <v>5</v>
      </c>
      <c r="R84" s="88">
        <v>129940</v>
      </c>
      <c r="S84" s="88">
        <v>240836</v>
      </c>
      <c r="T84" s="88">
        <v>6600</v>
      </c>
      <c r="U84" s="89">
        <v>377376</v>
      </c>
      <c r="V84" s="97"/>
    </row>
    <row r="85" spans="1:22" s="91" customFormat="1" ht="25.5" customHeight="1" x14ac:dyDescent="0.15">
      <c r="A85" s="92" t="s">
        <v>691</v>
      </c>
      <c r="B85" s="93" t="s">
        <v>692</v>
      </c>
      <c r="C85" s="94" t="s">
        <v>650</v>
      </c>
      <c r="D85" s="95" t="s">
        <v>11</v>
      </c>
      <c r="E85" s="96" t="s">
        <v>681</v>
      </c>
      <c r="F85" s="123" t="s">
        <v>4349</v>
      </c>
      <c r="G85" s="79" t="s">
        <v>693</v>
      </c>
      <c r="H85" s="80">
        <f t="shared" si="1"/>
        <v>1</v>
      </c>
      <c r="I85" s="81">
        <v>45120</v>
      </c>
      <c r="J85" s="82"/>
      <c r="K85" s="82"/>
      <c r="L85" s="83" t="s">
        <v>471</v>
      </c>
      <c r="M85" s="84" t="s">
        <v>472</v>
      </c>
      <c r="N85" s="85">
        <v>1</v>
      </c>
      <c r="O85" s="86">
        <v>0</v>
      </c>
      <c r="P85" s="86">
        <v>0</v>
      </c>
      <c r="Q85" s="87">
        <v>1</v>
      </c>
      <c r="R85" s="88">
        <v>36720</v>
      </c>
      <c r="S85" s="88">
        <v>3240</v>
      </c>
      <c r="T85" s="88">
        <v>50000</v>
      </c>
      <c r="U85" s="89">
        <v>89960</v>
      </c>
      <c r="V85" s="97"/>
    </row>
    <row r="86" spans="1:22" s="91" customFormat="1" ht="25.5" customHeight="1" x14ac:dyDescent="0.15">
      <c r="A86" s="92" t="s">
        <v>694</v>
      </c>
      <c r="B86" s="93" t="s">
        <v>695</v>
      </c>
      <c r="C86" s="94" t="s">
        <v>650</v>
      </c>
      <c r="D86" s="95" t="s">
        <v>11</v>
      </c>
      <c r="E86" s="96" t="s">
        <v>696</v>
      </c>
      <c r="F86" s="123" t="s">
        <v>4350</v>
      </c>
      <c r="G86" s="79" t="s">
        <v>612</v>
      </c>
      <c r="H86" s="80">
        <f t="shared" si="1"/>
        <v>1</v>
      </c>
      <c r="I86" s="81">
        <v>45121</v>
      </c>
      <c r="J86" s="82"/>
      <c r="K86" s="82"/>
      <c r="L86" s="83" t="s">
        <v>240</v>
      </c>
      <c r="M86" s="84" t="s">
        <v>426</v>
      </c>
      <c r="N86" s="85">
        <v>5</v>
      </c>
      <c r="O86" s="86">
        <v>0</v>
      </c>
      <c r="P86" s="86">
        <v>0</v>
      </c>
      <c r="Q86" s="87">
        <v>5</v>
      </c>
      <c r="R86" s="88">
        <v>133450</v>
      </c>
      <c r="S86" s="88">
        <v>213240</v>
      </c>
      <c r="T86" s="88">
        <v>0</v>
      </c>
      <c r="U86" s="89">
        <v>346690</v>
      </c>
      <c r="V86" s="97"/>
    </row>
    <row r="87" spans="1:22" s="91" customFormat="1" ht="25.5" customHeight="1" x14ac:dyDescent="0.15">
      <c r="A87" s="92" t="s">
        <v>697</v>
      </c>
      <c r="B87" s="93" t="s">
        <v>698</v>
      </c>
      <c r="C87" s="94" t="s">
        <v>650</v>
      </c>
      <c r="D87" s="95" t="s">
        <v>11</v>
      </c>
      <c r="E87" s="96" t="s">
        <v>699</v>
      </c>
      <c r="F87" s="123" t="s">
        <v>4351</v>
      </c>
      <c r="G87" s="79" t="s">
        <v>612</v>
      </c>
      <c r="H87" s="80">
        <f t="shared" si="1"/>
        <v>1</v>
      </c>
      <c r="I87" s="81">
        <v>45198</v>
      </c>
      <c r="J87" s="82"/>
      <c r="K87" s="82"/>
      <c r="L87" s="83" t="s">
        <v>240</v>
      </c>
      <c r="M87" s="84" t="s">
        <v>426</v>
      </c>
      <c r="N87" s="85">
        <v>5</v>
      </c>
      <c r="O87" s="86">
        <v>0</v>
      </c>
      <c r="P87" s="86">
        <v>0</v>
      </c>
      <c r="Q87" s="87">
        <v>5</v>
      </c>
      <c r="R87" s="88">
        <v>133450</v>
      </c>
      <c r="S87" s="88">
        <v>146060</v>
      </c>
      <c r="T87" s="88">
        <v>0</v>
      </c>
      <c r="U87" s="89">
        <v>279510</v>
      </c>
      <c r="V87" s="97"/>
    </row>
    <row r="88" spans="1:22" s="91" customFormat="1" ht="25.5" customHeight="1" x14ac:dyDescent="0.15">
      <c r="A88" s="92" t="s">
        <v>700</v>
      </c>
      <c r="B88" s="93" t="s">
        <v>701</v>
      </c>
      <c r="C88" s="94" t="s">
        <v>650</v>
      </c>
      <c r="D88" s="95" t="s">
        <v>11</v>
      </c>
      <c r="E88" s="96" t="s">
        <v>702</v>
      </c>
      <c r="F88" s="123" t="s">
        <v>4352</v>
      </c>
      <c r="G88" s="79" t="s">
        <v>703</v>
      </c>
      <c r="H88" s="80">
        <f t="shared" si="1"/>
        <v>3</v>
      </c>
      <c r="I88" s="81">
        <v>45191</v>
      </c>
      <c r="J88" s="82">
        <v>45197</v>
      </c>
      <c r="K88" s="82">
        <v>45212</v>
      </c>
      <c r="L88" s="83" t="s">
        <v>414</v>
      </c>
      <c r="M88" s="84" t="s">
        <v>477</v>
      </c>
      <c r="N88" s="85">
        <v>2</v>
      </c>
      <c r="O88" s="86">
        <v>2</v>
      </c>
      <c r="P88" s="86">
        <v>2</v>
      </c>
      <c r="Q88" s="87">
        <v>6</v>
      </c>
      <c r="R88" s="88">
        <v>169350</v>
      </c>
      <c r="S88" s="88">
        <v>10440</v>
      </c>
      <c r="T88" s="88">
        <v>0</v>
      </c>
      <c r="U88" s="89">
        <v>179790</v>
      </c>
      <c r="V88" s="97"/>
    </row>
    <row r="89" spans="1:22" s="91" customFormat="1" ht="25.5" customHeight="1" x14ac:dyDescent="0.15">
      <c r="A89" s="92" t="s">
        <v>704</v>
      </c>
      <c r="B89" s="93" t="s">
        <v>705</v>
      </c>
      <c r="C89" s="94" t="s">
        <v>650</v>
      </c>
      <c r="D89" s="95" t="s">
        <v>11</v>
      </c>
      <c r="E89" s="96" t="s">
        <v>706</v>
      </c>
      <c r="F89" s="123" t="s">
        <v>4353</v>
      </c>
      <c r="G89" s="79" t="s">
        <v>707</v>
      </c>
      <c r="H89" s="80">
        <f t="shared" si="1"/>
        <v>2</v>
      </c>
      <c r="I89" s="81">
        <v>45103</v>
      </c>
      <c r="J89" s="82">
        <v>45104</v>
      </c>
      <c r="K89" s="82"/>
      <c r="L89" s="83" t="s">
        <v>414</v>
      </c>
      <c r="M89" s="84" t="s">
        <v>420</v>
      </c>
      <c r="N89" s="85">
        <v>4</v>
      </c>
      <c r="O89" s="86">
        <v>4</v>
      </c>
      <c r="P89" s="86">
        <v>0</v>
      </c>
      <c r="Q89" s="87">
        <v>8</v>
      </c>
      <c r="R89" s="88">
        <v>201700</v>
      </c>
      <c r="S89" s="88">
        <v>239180</v>
      </c>
      <c r="T89" s="88">
        <v>0</v>
      </c>
      <c r="U89" s="89">
        <v>440880</v>
      </c>
      <c r="V89" s="97"/>
    </row>
    <row r="90" spans="1:22" s="91" customFormat="1" ht="25.5" customHeight="1" x14ac:dyDescent="0.15">
      <c r="A90" s="92" t="s">
        <v>708</v>
      </c>
      <c r="B90" s="93" t="s">
        <v>709</v>
      </c>
      <c r="C90" s="94" t="s">
        <v>650</v>
      </c>
      <c r="D90" s="95" t="s">
        <v>11</v>
      </c>
      <c r="E90" s="96" t="s">
        <v>710</v>
      </c>
      <c r="F90" s="123" t="s">
        <v>4354</v>
      </c>
      <c r="G90" s="79" t="s">
        <v>711</v>
      </c>
      <c r="H90" s="80">
        <f t="shared" si="1"/>
        <v>3</v>
      </c>
      <c r="I90" s="81">
        <v>45084</v>
      </c>
      <c r="J90" s="82">
        <v>45112</v>
      </c>
      <c r="K90" s="82">
        <v>45304</v>
      </c>
      <c r="L90" s="83" t="s">
        <v>662</v>
      </c>
      <c r="M90" s="84" t="s">
        <v>663</v>
      </c>
      <c r="N90" s="85">
        <v>1</v>
      </c>
      <c r="O90" s="86">
        <v>1</v>
      </c>
      <c r="P90" s="86">
        <v>1</v>
      </c>
      <c r="Q90" s="87">
        <v>3</v>
      </c>
      <c r="R90" s="88">
        <v>153750</v>
      </c>
      <c r="S90" s="88">
        <v>146040</v>
      </c>
      <c r="T90" s="88">
        <v>49930</v>
      </c>
      <c r="U90" s="89">
        <v>349720</v>
      </c>
      <c r="V90" s="97"/>
    </row>
    <row r="91" spans="1:22" s="91" customFormat="1" ht="25.5" customHeight="1" x14ac:dyDescent="0.15">
      <c r="A91" s="92" t="s">
        <v>712</v>
      </c>
      <c r="B91" s="93" t="s">
        <v>713</v>
      </c>
      <c r="C91" s="94" t="s">
        <v>650</v>
      </c>
      <c r="D91" s="95" t="s">
        <v>11</v>
      </c>
      <c r="E91" s="96" t="s">
        <v>714</v>
      </c>
      <c r="F91" s="123" t="s">
        <v>4355</v>
      </c>
      <c r="G91" s="79" t="s">
        <v>715</v>
      </c>
      <c r="H91" s="80">
        <f t="shared" si="1"/>
        <v>1</v>
      </c>
      <c r="I91" s="81">
        <v>45231</v>
      </c>
      <c r="J91" s="82"/>
      <c r="K91" s="82"/>
      <c r="L91" s="83" t="s">
        <v>240</v>
      </c>
      <c r="M91" s="84" t="s">
        <v>426</v>
      </c>
      <c r="N91" s="85">
        <v>5</v>
      </c>
      <c r="O91" s="86">
        <v>0</v>
      </c>
      <c r="P91" s="86">
        <v>0</v>
      </c>
      <c r="Q91" s="87">
        <v>5</v>
      </c>
      <c r="R91" s="88">
        <v>126850</v>
      </c>
      <c r="S91" s="88">
        <v>350530</v>
      </c>
      <c r="T91" s="88">
        <v>0</v>
      </c>
      <c r="U91" s="89">
        <v>477380</v>
      </c>
      <c r="V91" s="97" t="s">
        <v>716</v>
      </c>
    </row>
    <row r="92" spans="1:22" s="91" customFormat="1" ht="25.5" customHeight="1" x14ac:dyDescent="0.15">
      <c r="A92" s="92" t="s">
        <v>717</v>
      </c>
      <c r="B92" s="93" t="s">
        <v>718</v>
      </c>
      <c r="C92" s="94" t="s">
        <v>650</v>
      </c>
      <c r="D92" s="95" t="s">
        <v>11</v>
      </c>
      <c r="E92" s="96" t="s">
        <v>719</v>
      </c>
      <c r="F92" s="123" t="s">
        <v>4356</v>
      </c>
      <c r="G92" s="79" t="s">
        <v>715</v>
      </c>
      <c r="H92" s="80">
        <f t="shared" si="1"/>
        <v>1</v>
      </c>
      <c r="I92" s="81">
        <v>45232</v>
      </c>
      <c r="J92" s="82"/>
      <c r="K92" s="82"/>
      <c r="L92" s="83" t="s">
        <v>240</v>
      </c>
      <c r="M92" s="84" t="s">
        <v>426</v>
      </c>
      <c r="N92" s="85">
        <v>5</v>
      </c>
      <c r="O92" s="86">
        <v>0</v>
      </c>
      <c r="P92" s="86">
        <v>0</v>
      </c>
      <c r="Q92" s="87">
        <v>5</v>
      </c>
      <c r="R92" s="88">
        <v>126850</v>
      </c>
      <c r="S92" s="88">
        <v>0</v>
      </c>
      <c r="T92" s="88">
        <v>0</v>
      </c>
      <c r="U92" s="89">
        <v>126850</v>
      </c>
      <c r="V92" s="97"/>
    </row>
    <row r="93" spans="1:22" s="91" customFormat="1" ht="25.5" customHeight="1" x14ac:dyDescent="0.15">
      <c r="A93" s="92" t="s">
        <v>720</v>
      </c>
      <c r="B93" s="93" t="s">
        <v>721</v>
      </c>
      <c r="C93" s="94" t="s">
        <v>722</v>
      </c>
      <c r="D93" s="95" t="s">
        <v>12</v>
      </c>
      <c r="E93" s="96" t="s">
        <v>723</v>
      </c>
      <c r="F93" s="123" t="s">
        <v>4357</v>
      </c>
      <c r="G93" s="79" t="s">
        <v>724</v>
      </c>
      <c r="H93" s="80">
        <f t="shared" si="1"/>
        <v>1</v>
      </c>
      <c r="I93" s="81">
        <v>45196</v>
      </c>
      <c r="J93" s="82"/>
      <c r="K93" s="82"/>
      <c r="L93" s="83" t="s">
        <v>240</v>
      </c>
      <c r="M93" s="84" t="s">
        <v>426</v>
      </c>
      <c r="N93" s="85">
        <v>4</v>
      </c>
      <c r="O93" s="86">
        <v>0</v>
      </c>
      <c r="P93" s="86">
        <v>0</v>
      </c>
      <c r="Q93" s="87">
        <v>4</v>
      </c>
      <c r="R93" s="88">
        <v>108610</v>
      </c>
      <c r="S93" s="88">
        <v>47160</v>
      </c>
      <c r="T93" s="88">
        <v>13300</v>
      </c>
      <c r="U93" s="89">
        <v>169070</v>
      </c>
      <c r="V93" s="97"/>
    </row>
    <row r="94" spans="1:22" s="91" customFormat="1" ht="25.5" customHeight="1" x14ac:dyDescent="0.15">
      <c r="A94" s="92" t="s">
        <v>725</v>
      </c>
      <c r="B94" s="93" t="s">
        <v>726</v>
      </c>
      <c r="C94" s="94" t="s">
        <v>722</v>
      </c>
      <c r="D94" s="95" t="s">
        <v>12</v>
      </c>
      <c r="E94" s="96" t="s">
        <v>727</v>
      </c>
      <c r="F94" s="123" t="s">
        <v>4358</v>
      </c>
      <c r="G94" s="79" t="s">
        <v>671</v>
      </c>
      <c r="H94" s="80">
        <f t="shared" si="1"/>
        <v>3</v>
      </c>
      <c r="I94" s="81">
        <v>45238</v>
      </c>
      <c r="J94" s="82">
        <v>45239</v>
      </c>
      <c r="K94" s="82">
        <v>45240</v>
      </c>
      <c r="L94" s="83" t="s">
        <v>550</v>
      </c>
      <c r="M94" s="84" t="s">
        <v>672</v>
      </c>
      <c r="N94" s="85">
        <v>5</v>
      </c>
      <c r="O94" s="86">
        <v>5</v>
      </c>
      <c r="P94" s="86">
        <v>5</v>
      </c>
      <c r="Q94" s="87">
        <v>15</v>
      </c>
      <c r="R94" s="88">
        <v>400350</v>
      </c>
      <c r="S94" s="88">
        <v>412740</v>
      </c>
      <c r="T94" s="88">
        <v>0</v>
      </c>
      <c r="U94" s="89">
        <v>813090</v>
      </c>
      <c r="V94" s="97"/>
    </row>
    <row r="95" spans="1:22" s="91" customFormat="1" ht="25.5" customHeight="1" x14ac:dyDescent="0.15">
      <c r="A95" s="92" t="s">
        <v>728</v>
      </c>
      <c r="B95" s="93" t="s">
        <v>729</v>
      </c>
      <c r="C95" s="94" t="s">
        <v>722</v>
      </c>
      <c r="D95" s="95" t="s">
        <v>12</v>
      </c>
      <c r="E95" s="96" t="s">
        <v>730</v>
      </c>
      <c r="F95" s="123" t="s">
        <v>4359</v>
      </c>
      <c r="G95" s="79" t="s">
        <v>731</v>
      </c>
      <c r="H95" s="80">
        <f t="shared" si="1"/>
        <v>1</v>
      </c>
      <c r="I95" s="81">
        <v>45198</v>
      </c>
      <c r="J95" s="82"/>
      <c r="K95" s="82"/>
      <c r="L95" s="83" t="s">
        <v>240</v>
      </c>
      <c r="M95" s="84" t="s">
        <v>377</v>
      </c>
      <c r="N95" s="85">
        <v>5</v>
      </c>
      <c r="O95" s="86">
        <v>0</v>
      </c>
      <c r="P95" s="86">
        <v>0</v>
      </c>
      <c r="Q95" s="87">
        <v>5</v>
      </c>
      <c r="R95" s="88">
        <v>133450</v>
      </c>
      <c r="S95" s="88">
        <v>229840</v>
      </c>
      <c r="T95" s="88">
        <v>50000</v>
      </c>
      <c r="U95" s="89">
        <v>413290</v>
      </c>
      <c r="V95" s="97"/>
    </row>
    <row r="96" spans="1:22" s="91" customFormat="1" ht="25.5" customHeight="1" x14ac:dyDescent="0.15">
      <c r="A96" s="92" t="s">
        <v>732</v>
      </c>
      <c r="B96" s="93" t="s">
        <v>733</v>
      </c>
      <c r="C96" s="94" t="s">
        <v>722</v>
      </c>
      <c r="D96" s="95" t="s">
        <v>12</v>
      </c>
      <c r="E96" s="96" t="s">
        <v>734</v>
      </c>
      <c r="F96" s="123" t="s">
        <v>4360</v>
      </c>
      <c r="G96" s="79" t="s">
        <v>731</v>
      </c>
      <c r="H96" s="80">
        <f t="shared" si="1"/>
        <v>1</v>
      </c>
      <c r="I96" s="81">
        <v>45197</v>
      </c>
      <c r="J96" s="82"/>
      <c r="K96" s="82"/>
      <c r="L96" s="83" t="s">
        <v>240</v>
      </c>
      <c r="M96" s="84" t="s">
        <v>377</v>
      </c>
      <c r="N96" s="85">
        <v>5</v>
      </c>
      <c r="O96" s="86">
        <v>0</v>
      </c>
      <c r="P96" s="86">
        <v>0</v>
      </c>
      <c r="Q96" s="87">
        <v>5</v>
      </c>
      <c r="R96" s="88">
        <v>100850</v>
      </c>
      <c r="S96" s="88">
        <v>246160</v>
      </c>
      <c r="T96" s="88">
        <v>50000</v>
      </c>
      <c r="U96" s="89">
        <v>397010</v>
      </c>
      <c r="V96" s="97"/>
    </row>
    <row r="97" spans="1:22" s="91" customFormat="1" ht="25.5" customHeight="1" x14ac:dyDescent="0.15">
      <c r="A97" s="92" t="s">
        <v>735</v>
      </c>
      <c r="B97" s="93" t="s">
        <v>736</v>
      </c>
      <c r="C97" s="94" t="s">
        <v>722</v>
      </c>
      <c r="D97" s="95" t="s">
        <v>12</v>
      </c>
      <c r="E97" s="96" t="s">
        <v>737</v>
      </c>
      <c r="F97" s="123" t="s">
        <v>4361</v>
      </c>
      <c r="G97" s="79" t="s">
        <v>731</v>
      </c>
      <c r="H97" s="80">
        <f t="shared" si="1"/>
        <v>1</v>
      </c>
      <c r="I97" s="81">
        <v>45197</v>
      </c>
      <c r="J97" s="82"/>
      <c r="K97" s="82"/>
      <c r="L97" s="83" t="s">
        <v>240</v>
      </c>
      <c r="M97" s="84" t="s">
        <v>377</v>
      </c>
      <c r="N97" s="85">
        <v>5</v>
      </c>
      <c r="O97" s="86">
        <v>0</v>
      </c>
      <c r="P97" s="86">
        <v>0</v>
      </c>
      <c r="Q97" s="87">
        <v>5</v>
      </c>
      <c r="R97" s="88">
        <v>100850</v>
      </c>
      <c r="S97" s="88">
        <v>249150</v>
      </c>
      <c r="T97" s="88">
        <v>50000</v>
      </c>
      <c r="U97" s="89">
        <v>400000</v>
      </c>
      <c r="V97" s="97"/>
    </row>
    <row r="98" spans="1:22" s="91" customFormat="1" ht="25.5" customHeight="1" x14ac:dyDescent="0.15">
      <c r="A98" s="92" t="s">
        <v>738</v>
      </c>
      <c r="B98" s="93" t="s">
        <v>739</v>
      </c>
      <c r="C98" s="94" t="s">
        <v>722</v>
      </c>
      <c r="D98" s="95" t="s">
        <v>12</v>
      </c>
      <c r="E98" s="96" t="s">
        <v>740</v>
      </c>
      <c r="F98" s="123" t="s">
        <v>4362</v>
      </c>
      <c r="G98" s="79" t="s">
        <v>612</v>
      </c>
      <c r="H98" s="80">
        <f t="shared" si="1"/>
        <v>1</v>
      </c>
      <c r="I98" s="81">
        <v>45098</v>
      </c>
      <c r="J98" s="82"/>
      <c r="K98" s="82"/>
      <c r="L98" s="83" t="s">
        <v>240</v>
      </c>
      <c r="M98" s="84" t="s">
        <v>426</v>
      </c>
      <c r="N98" s="85">
        <v>5</v>
      </c>
      <c r="O98" s="86">
        <v>0</v>
      </c>
      <c r="P98" s="86">
        <v>0</v>
      </c>
      <c r="Q98" s="87">
        <v>5</v>
      </c>
      <c r="R98" s="88">
        <v>133450</v>
      </c>
      <c r="S98" s="88">
        <v>249700</v>
      </c>
      <c r="T98" s="88">
        <v>0</v>
      </c>
      <c r="U98" s="89">
        <v>383150</v>
      </c>
      <c r="V98" s="97"/>
    </row>
    <row r="99" spans="1:22" s="91" customFormat="1" ht="25.5" customHeight="1" x14ac:dyDescent="0.15">
      <c r="A99" s="92" t="s">
        <v>741</v>
      </c>
      <c r="B99" s="93" t="s">
        <v>742</v>
      </c>
      <c r="C99" s="94" t="s">
        <v>722</v>
      </c>
      <c r="D99" s="95" t="s">
        <v>12</v>
      </c>
      <c r="E99" s="96" t="s">
        <v>743</v>
      </c>
      <c r="F99" s="123" t="s">
        <v>4363</v>
      </c>
      <c r="G99" s="79" t="s">
        <v>612</v>
      </c>
      <c r="H99" s="80">
        <f t="shared" si="1"/>
        <v>1</v>
      </c>
      <c r="I99" s="81">
        <v>45104</v>
      </c>
      <c r="J99" s="82"/>
      <c r="K99" s="82"/>
      <c r="L99" s="83" t="s">
        <v>240</v>
      </c>
      <c r="M99" s="84" t="s">
        <v>426</v>
      </c>
      <c r="N99" s="85">
        <v>5</v>
      </c>
      <c r="O99" s="86">
        <v>0</v>
      </c>
      <c r="P99" s="86">
        <v>0</v>
      </c>
      <c r="Q99" s="87">
        <v>5</v>
      </c>
      <c r="R99" s="88">
        <v>133450</v>
      </c>
      <c r="S99" s="88">
        <v>360180</v>
      </c>
      <c r="T99" s="88">
        <v>0</v>
      </c>
      <c r="U99" s="89">
        <v>493630</v>
      </c>
      <c r="V99" s="90" t="s">
        <v>545</v>
      </c>
    </row>
    <row r="100" spans="1:22" s="91" customFormat="1" ht="25.5" customHeight="1" x14ac:dyDescent="0.15">
      <c r="A100" s="92" t="s">
        <v>744</v>
      </c>
      <c r="B100" s="93" t="s">
        <v>745</v>
      </c>
      <c r="C100" s="94" t="s">
        <v>722</v>
      </c>
      <c r="D100" s="95" t="s">
        <v>12</v>
      </c>
      <c r="E100" s="96" t="s">
        <v>746</v>
      </c>
      <c r="F100" s="123" t="s">
        <v>4364</v>
      </c>
      <c r="G100" s="79" t="s">
        <v>612</v>
      </c>
      <c r="H100" s="80">
        <f t="shared" si="1"/>
        <v>1</v>
      </c>
      <c r="I100" s="81">
        <v>45105</v>
      </c>
      <c r="J100" s="82"/>
      <c r="K100" s="82"/>
      <c r="L100" s="83" t="s">
        <v>240</v>
      </c>
      <c r="M100" s="84" t="s">
        <v>426</v>
      </c>
      <c r="N100" s="85">
        <v>5</v>
      </c>
      <c r="O100" s="86">
        <v>0</v>
      </c>
      <c r="P100" s="86">
        <v>0</v>
      </c>
      <c r="Q100" s="87">
        <v>5</v>
      </c>
      <c r="R100" s="88">
        <v>133450</v>
      </c>
      <c r="S100" s="88">
        <v>0</v>
      </c>
      <c r="T100" s="88">
        <v>0</v>
      </c>
      <c r="U100" s="89">
        <v>133450</v>
      </c>
      <c r="V100" s="97"/>
    </row>
    <row r="101" spans="1:22" s="91" customFormat="1" ht="25.5" customHeight="1" x14ac:dyDescent="0.15">
      <c r="A101" s="92" t="s">
        <v>747</v>
      </c>
      <c r="B101" s="93" t="s">
        <v>748</v>
      </c>
      <c r="C101" s="94" t="s">
        <v>722</v>
      </c>
      <c r="D101" s="95" t="s">
        <v>12</v>
      </c>
      <c r="E101" s="96" t="s">
        <v>749</v>
      </c>
      <c r="F101" s="123" t="s">
        <v>4365</v>
      </c>
      <c r="G101" s="79" t="s">
        <v>750</v>
      </c>
      <c r="H101" s="80">
        <f t="shared" si="1"/>
        <v>1</v>
      </c>
      <c r="I101" s="81">
        <v>45190</v>
      </c>
      <c r="J101" s="82"/>
      <c r="K101" s="82"/>
      <c r="L101" s="83" t="s">
        <v>240</v>
      </c>
      <c r="M101" s="84" t="s">
        <v>426</v>
      </c>
      <c r="N101" s="85">
        <v>5</v>
      </c>
      <c r="O101" s="86">
        <v>0</v>
      </c>
      <c r="P101" s="86">
        <v>0</v>
      </c>
      <c r="Q101" s="87">
        <v>5</v>
      </c>
      <c r="R101" s="88">
        <v>100850</v>
      </c>
      <c r="S101" s="88">
        <v>248720</v>
      </c>
      <c r="T101" s="88">
        <v>0</v>
      </c>
      <c r="U101" s="89">
        <v>349570</v>
      </c>
      <c r="V101" s="97"/>
    </row>
    <row r="102" spans="1:22" s="91" customFormat="1" ht="25.5" customHeight="1" x14ac:dyDescent="0.15">
      <c r="A102" s="92" t="s">
        <v>751</v>
      </c>
      <c r="B102" s="93" t="s">
        <v>752</v>
      </c>
      <c r="C102" s="94" t="s">
        <v>722</v>
      </c>
      <c r="D102" s="95" t="s">
        <v>12</v>
      </c>
      <c r="E102" s="96" t="s">
        <v>753</v>
      </c>
      <c r="F102" s="123" t="s">
        <v>4366</v>
      </c>
      <c r="G102" s="79" t="s">
        <v>750</v>
      </c>
      <c r="H102" s="80">
        <f t="shared" si="1"/>
        <v>1</v>
      </c>
      <c r="I102" s="81">
        <v>45189</v>
      </c>
      <c r="J102" s="82"/>
      <c r="K102" s="82"/>
      <c r="L102" s="83" t="s">
        <v>240</v>
      </c>
      <c r="M102" s="84" t="s">
        <v>426</v>
      </c>
      <c r="N102" s="85">
        <v>5</v>
      </c>
      <c r="O102" s="86">
        <v>0</v>
      </c>
      <c r="P102" s="86">
        <v>0</v>
      </c>
      <c r="Q102" s="87">
        <v>5</v>
      </c>
      <c r="R102" s="88">
        <v>68250</v>
      </c>
      <c r="S102" s="88">
        <v>0</v>
      </c>
      <c r="T102" s="88">
        <v>0</v>
      </c>
      <c r="U102" s="89">
        <v>68250</v>
      </c>
      <c r="V102" s="97"/>
    </row>
    <row r="103" spans="1:22" s="91" customFormat="1" ht="25.5" customHeight="1" x14ac:dyDescent="0.15">
      <c r="A103" s="92" t="s">
        <v>754</v>
      </c>
      <c r="B103" s="93" t="s">
        <v>755</v>
      </c>
      <c r="C103" s="94" t="s">
        <v>722</v>
      </c>
      <c r="D103" s="95" t="s">
        <v>12</v>
      </c>
      <c r="E103" s="96" t="s">
        <v>756</v>
      </c>
      <c r="F103" s="123" t="s">
        <v>4367</v>
      </c>
      <c r="G103" s="79" t="s">
        <v>612</v>
      </c>
      <c r="H103" s="80">
        <f t="shared" si="1"/>
        <v>1</v>
      </c>
      <c r="I103" s="81">
        <v>45219</v>
      </c>
      <c r="J103" s="82"/>
      <c r="K103" s="82"/>
      <c r="L103" s="83" t="s">
        <v>240</v>
      </c>
      <c r="M103" s="84" t="s">
        <v>426</v>
      </c>
      <c r="N103" s="85">
        <v>5</v>
      </c>
      <c r="O103" s="86">
        <v>0</v>
      </c>
      <c r="P103" s="86">
        <v>0</v>
      </c>
      <c r="Q103" s="87">
        <v>5</v>
      </c>
      <c r="R103" s="88">
        <v>133450</v>
      </c>
      <c r="S103" s="88">
        <v>246330</v>
      </c>
      <c r="T103" s="88">
        <v>0</v>
      </c>
      <c r="U103" s="89">
        <v>379780</v>
      </c>
      <c r="V103" s="97"/>
    </row>
    <row r="104" spans="1:22" s="91" customFormat="1" ht="25.5" customHeight="1" x14ac:dyDescent="0.15">
      <c r="A104" s="92" t="s">
        <v>757</v>
      </c>
      <c r="B104" s="93" t="s">
        <v>758</v>
      </c>
      <c r="C104" s="94" t="s">
        <v>722</v>
      </c>
      <c r="D104" s="95" t="s">
        <v>12</v>
      </c>
      <c r="E104" s="96" t="s">
        <v>759</v>
      </c>
      <c r="F104" s="123" t="s">
        <v>4368</v>
      </c>
      <c r="G104" s="79" t="s">
        <v>612</v>
      </c>
      <c r="H104" s="80">
        <f t="shared" si="1"/>
        <v>1</v>
      </c>
      <c r="I104" s="81">
        <v>45247</v>
      </c>
      <c r="J104" s="82"/>
      <c r="K104" s="82"/>
      <c r="L104" s="83" t="s">
        <v>240</v>
      </c>
      <c r="M104" s="84" t="s">
        <v>426</v>
      </c>
      <c r="N104" s="85">
        <v>5</v>
      </c>
      <c r="O104" s="86">
        <v>0</v>
      </c>
      <c r="P104" s="86">
        <v>0</v>
      </c>
      <c r="Q104" s="87">
        <v>5</v>
      </c>
      <c r="R104" s="88">
        <v>133450</v>
      </c>
      <c r="S104" s="88">
        <v>243560</v>
      </c>
      <c r="T104" s="88">
        <v>0</v>
      </c>
      <c r="U104" s="89">
        <v>377010</v>
      </c>
      <c r="V104" s="97"/>
    </row>
    <row r="105" spans="1:22" s="91" customFormat="1" ht="25.5" customHeight="1" x14ac:dyDescent="0.15">
      <c r="A105" s="92" t="s">
        <v>760</v>
      </c>
      <c r="B105" s="93" t="s">
        <v>761</v>
      </c>
      <c r="C105" s="94" t="s">
        <v>722</v>
      </c>
      <c r="D105" s="95" t="s">
        <v>12</v>
      </c>
      <c r="E105" s="96" t="s">
        <v>762</v>
      </c>
      <c r="F105" s="123" t="s">
        <v>4369</v>
      </c>
      <c r="G105" s="79" t="s">
        <v>763</v>
      </c>
      <c r="H105" s="80">
        <f t="shared" si="1"/>
        <v>2</v>
      </c>
      <c r="I105" s="81">
        <v>45175</v>
      </c>
      <c r="J105" s="82">
        <v>45183</v>
      </c>
      <c r="K105" s="82"/>
      <c r="L105" s="83" t="s">
        <v>414</v>
      </c>
      <c r="M105" s="84" t="s">
        <v>477</v>
      </c>
      <c r="N105" s="85">
        <v>5</v>
      </c>
      <c r="O105" s="86">
        <v>5</v>
      </c>
      <c r="P105" s="86">
        <v>0</v>
      </c>
      <c r="Q105" s="87">
        <v>10</v>
      </c>
      <c r="R105" s="88">
        <v>196100</v>
      </c>
      <c r="S105" s="88">
        <v>465044</v>
      </c>
      <c r="T105" s="88">
        <v>0</v>
      </c>
      <c r="U105" s="89">
        <v>661144</v>
      </c>
      <c r="V105" s="97"/>
    </row>
    <row r="106" spans="1:22" s="91" customFormat="1" ht="25.5" customHeight="1" x14ac:dyDescent="0.15">
      <c r="A106" s="92" t="s">
        <v>764</v>
      </c>
      <c r="B106" s="93" t="s">
        <v>765</v>
      </c>
      <c r="C106" s="94" t="s">
        <v>722</v>
      </c>
      <c r="D106" s="95" t="s">
        <v>12</v>
      </c>
      <c r="E106" s="96" t="s">
        <v>766</v>
      </c>
      <c r="F106" s="123" t="s">
        <v>4370</v>
      </c>
      <c r="G106" s="79" t="s">
        <v>763</v>
      </c>
      <c r="H106" s="80">
        <f t="shared" si="1"/>
        <v>2</v>
      </c>
      <c r="I106" s="81">
        <v>45189</v>
      </c>
      <c r="J106" s="82">
        <v>45190</v>
      </c>
      <c r="K106" s="82"/>
      <c r="L106" s="83" t="s">
        <v>414</v>
      </c>
      <c r="M106" s="84" t="s">
        <v>477</v>
      </c>
      <c r="N106" s="85">
        <v>4</v>
      </c>
      <c r="O106" s="86">
        <v>4</v>
      </c>
      <c r="P106" s="86">
        <v>0</v>
      </c>
      <c r="Q106" s="87">
        <v>8</v>
      </c>
      <c r="R106" s="88">
        <v>196100</v>
      </c>
      <c r="S106" s="88">
        <v>287022</v>
      </c>
      <c r="T106" s="88">
        <v>0</v>
      </c>
      <c r="U106" s="89">
        <v>483122</v>
      </c>
      <c r="V106" s="97"/>
    </row>
    <row r="107" spans="1:22" s="91" customFormat="1" ht="25.5" customHeight="1" x14ac:dyDescent="0.15">
      <c r="A107" s="92" t="s">
        <v>767</v>
      </c>
      <c r="B107" s="93" t="s">
        <v>768</v>
      </c>
      <c r="C107" s="94" t="s">
        <v>722</v>
      </c>
      <c r="D107" s="95" t="s">
        <v>12</v>
      </c>
      <c r="E107" s="96" t="s">
        <v>769</v>
      </c>
      <c r="F107" s="123" t="s">
        <v>4371</v>
      </c>
      <c r="G107" s="79" t="s">
        <v>770</v>
      </c>
      <c r="H107" s="80">
        <f t="shared" si="1"/>
        <v>3</v>
      </c>
      <c r="I107" s="81">
        <v>45100</v>
      </c>
      <c r="J107" s="82">
        <v>45170</v>
      </c>
      <c r="K107" s="82">
        <v>45219</v>
      </c>
      <c r="L107" s="83" t="s">
        <v>240</v>
      </c>
      <c r="M107" s="84" t="s">
        <v>461</v>
      </c>
      <c r="N107" s="85">
        <v>0</v>
      </c>
      <c r="O107" s="86">
        <v>0</v>
      </c>
      <c r="P107" s="86">
        <v>0</v>
      </c>
      <c r="Q107" s="87">
        <v>0</v>
      </c>
      <c r="R107" s="88">
        <v>106950</v>
      </c>
      <c r="S107" s="88">
        <v>143580</v>
      </c>
      <c r="T107" s="88">
        <v>0</v>
      </c>
      <c r="U107" s="89">
        <v>250530</v>
      </c>
      <c r="V107" s="97"/>
    </row>
    <row r="108" spans="1:22" s="91" customFormat="1" ht="25.5" customHeight="1" x14ac:dyDescent="0.15">
      <c r="A108" s="92" t="s">
        <v>771</v>
      </c>
      <c r="B108" s="93" t="s">
        <v>772</v>
      </c>
      <c r="C108" s="94" t="s">
        <v>773</v>
      </c>
      <c r="D108" s="95" t="s">
        <v>13</v>
      </c>
      <c r="E108" s="96" t="s">
        <v>774</v>
      </c>
      <c r="F108" s="123" t="s">
        <v>4372</v>
      </c>
      <c r="G108" s="79" t="s">
        <v>775</v>
      </c>
      <c r="H108" s="80">
        <f t="shared" si="1"/>
        <v>1</v>
      </c>
      <c r="I108" s="81">
        <v>45174</v>
      </c>
      <c r="J108" s="82"/>
      <c r="K108" s="82"/>
      <c r="L108" s="83" t="s">
        <v>776</v>
      </c>
      <c r="M108" s="84" t="s">
        <v>777</v>
      </c>
      <c r="N108" s="85">
        <v>0</v>
      </c>
      <c r="O108" s="86">
        <v>0</v>
      </c>
      <c r="P108" s="86">
        <v>0</v>
      </c>
      <c r="Q108" s="87">
        <v>0</v>
      </c>
      <c r="R108" s="88">
        <v>35650</v>
      </c>
      <c r="S108" s="88">
        <v>3108</v>
      </c>
      <c r="T108" s="88">
        <v>0</v>
      </c>
      <c r="U108" s="89">
        <v>38758</v>
      </c>
      <c r="V108" s="97"/>
    </row>
    <row r="109" spans="1:22" s="91" customFormat="1" ht="25.5" customHeight="1" x14ac:dyDescent="0.15">
      <c r="A109" s="92" t="s">
        <v>778</v>
      </c>
      <c r="B109" s="93" t="s">
        <v>779</v>
      </c>
      <c r="C109" s="94" t="s">
        <v>773</v>
      </c>
      <c r="D109" s="95" t="s">
        <v>13</v>
      </c>
      <c r="E109" s="96" t="s">
        <v>780</v>
      </c>
      <c r="F109" s="123" t="s">
        <v>4373</v>
      </c>
      <c r="G109" s="79" t="s">
        <v>781</v>
      </c>
      <c r="H109" s="80">
        <f t="shared" si="1"/>
        <v>3</v>
      </c>
      <c r="I109" s="81">
        <v>45083</v>
      </c>
      <c r="J109" s="82">
        <v>45090</v>
      </c>
      <c r="K109" s="82">
        <v>45097</v>
      </c>
      <c r="L109" s="83" t="s">
        <v>550</v>
      </c>
      <c r="M109" s="84" t="s">
        <v>672</v>
      </c>
      <c r="N109" s="85">
        <v>5</v>
      </c>
      <c r="O109" s="86">
        <v>5</v>
      </c>
      <c r="P109" s="86">
        <v>5</v>
      </c>
      <c r="Q109" s="87">
        <v>15</v>
      </c>
      <c r="R109" s="88">
        <v>400350</v>
      </c>
      <c r="S109" s="88">
        <v>161658</v>
      </c>
      <c r="T109" s="88">
        <v>50000</v>
      </c>
      <c r="U109" s="89">
        <v>612008</v>
      </c>
      <c r="V109" s="97"/>
    </row>
    <row r="110" spans="1:22" s="91" customFormat="1" ht="25.5" customHeight="1" x14ac:dyDescent="0.15">
      <c r="A110" s="92" t="s">
        <v>782</v>
      </c>
      <c r="B110" s="93" t="s">
        <v>783</v>
      </c>
      <c r="C110" s="94" t="s">
        <v>773</v>
      </c>
      <c r="D110" s="95" t="s">
        <v>13</v>
      </c>
      <c r="E110" s="96" t="s">
        <v>784</v>
      </c>
      <c r="F110" s="123" t="s">
        <v>4374</v>
      </c>
      <c r="G110" s="79" t="s">
        <v>781</v>
      </c>
      <c r="H110" s="80">
        <f t="shared" si="1"/>
        <v>3</v>
      </c>
      <c r="I110" s="81">
        <v>45085</v>
      </c>
      <c r="J110" s="82">
        <v>45092</v>
      </c>
      <c r="K110" s="82">
        <v>45099</v>
      </c>
      <c r="L110" s="83" t="s">
        <v>550</v>
      </c>
      <c r="M110" s="84" t="s">
        <v>672</v>
      </c>
      <c r="N110" s="85">
        <v>5</v>
      </c>
      <c r="O110" s="86">
        <v>5</v>
      </c>
      <c r="P110" s="86">
        <v>5</v>
      </c>
      <c r="Q110" s="87">
        <v>15</v>
      </c>
      <c r="R110" s="88">
        <v>400350</v>
      </c>
      <c r="S110" s="88">
        <v>164322</v>
      </c>
      <c r="T110" s="88">
        <v>50000</v>
      </c>
      <c r="U110" s="89">
        <v>614672</v>
      </c>
      <c r="V110" s="97"/>
    </row>
    <row r="111" spans="1:22" s="91" customFormat="1" ht="25.5" customHeight="1" x14ac:dyDescent="0.15">
      <c r="A111" s="92" t="s">
        <v>785</v>
      </c>
      <c r="B111" s="93" t="s">
        <v>786</v>
      </c>
      <c r="C111" s="94" t="s">
        <v>773</v>
      </c>
      <c r="D111" s="95" t="s">
        <v>13</v>
      </c>
      <c r="E111" s="96" t="s">
        <v>787</v>
      </c>
      <c r="F111" s="123" t="s">
        <v>4375</v>
      </c>
      <c r="G111" s="79" t="s">
        <v>781</v>
      </c>
      <c r="H111" s="80">
        <f t="shared" si="1"/>
        <v>3</v>
      </c>
      <c r="I111" s="81">
        <v>45111</v>
      </c>
      <c r="J111" s="82">
        <v>45118</v>
      </c>
      <c r="K111" s="82">
        <v>45125</v>
      </c>
      <c r="L111" s="83" t="s">
        <v>550</v>
      </c>
      <c r="M111" s="84" t="s">
        <v>672</v>
      </c>
      <c r="N111" s="85">
        <v>5</v>
      </c>
      <c r="O111" s="86">
        <v>5</v>
      </c>
      <c r="P111" s="86">
        <v>5</v>
      </c>
      <c r="Q111" s="87">
        <v>15</v>
      </c>
      <c r="R111" s="88">
        <v>400350</v>
      </c>
      <c r="S111" s="88">
        <v>159660</v>
      </c>
      <c r="T111" s="88">
        <v>50000</v>
      </c>
      <c r="U111" s="89">
        <v>610010</v>
      </c>
      <c r="V111" s="97"/>
    </row>
    <row r="112" spans="1:22" s="91" customFormat="1" ht="25.5" customHeight="1" x14ac:dyDescent="0.15">
      <c r="A112" s="92" t="s">
        <v>788</v>
      </c>
      <c r="B112" s="93" t="s">
        <v>789</v>
      </c>
      <c r="C112" s="94" t="s">
        <v>773</v>
      </c>
      <c r="D112" s="95" t="s">
        <v>13</v>
      </c>
      <c r="E112" s="96" t="s">
        <v>790</v>
      </c>
      <c r="F112" s="123" t="s">
        <v>4376</v>
      </c>
      <c r="G112" s="79" t="s">
        <v>781</v>
      </c>
      <c r="H112" s="80">
        <f t="shared" si="1"/>
        <v>3</v>
      </c>
      <c r="I112" s="81">
        <v>45215</v>
      </c>
      <c r="J112" s="82">
        <v>45222</v>
      </c>
      <c r="K112" s="82">
        <v>45229</v>
      </c>
      <c r="L112" s="83" t="s">
        <v>550</v>
      </c>
      <c r="M112" s="84" t="s">
        <v>672</v>
      </c>
      <c r="N112" s="85">
        <v>5</v>
      </c>
      <c r="O112" s="86">
        <v>5</v>
      </c>
      <c r="P112" s="86">
        <v>5</v>
      </c>
      <c r="Q112" s="87">
        <v>15</v>
      </c>
      <c r="R112" s="88">
        <v>400350</v>
      </c>
      <c r="S112" s="88">
        <v>109044</v>
      </c>
      <c r="T112" s="88">
        <v>50000</v>
      </c>
      <c r="U112" s="89">
        <v>559394</v>
      </c>
      <c r="V112" s="97"/>
    </row>
    <row r="113" spans="1:22" s="91" customFormat="1" ht="25.5" customHeight="1" x14ac:dyDescent="0.15">
      <c r="A113" s="92" t="s">
        <v>791</v>
      </c>
      <c r="B113" s="93" t="s">
        <v>792</v>
      </c>
      <c r="C113" s="94" t="s">
        <v>793</v>
      </c>
      <c r="D113" s="95" t="s">
        <v>14</v>
      </c>
      <c r="E113" s="96" t="s">
        <v>794</v>
      </c>
      <c r="F113" s="123" t="s">
        <v>4377</v>
      </c>
      <c r="G113" s="79" t="s">
        <v>795</v>
      </c>
      <c r="H113" s="80">
        <f t="shared" si="1"/>
        <v>3</v>
      </c>
      <c r="I113" s="81">
        <v>45111</v>
      </c>
      <c r="J113" s="82">
        <v>45112</v>
      </c>
      <c r="K113" s="82">
        <v>45113</v>
      </c>
      <c r="L113" s="83" t="s">
        <v>240</v>
      </c>
      <c r="M113" s="84" t="s">
        <v>377</v>
      </c>
      <c r="N113" s="85">
        <v>0</v>
      </c>
      <c r="O113" s="86">
        <v>0</v>
      </c>
      <c r="P113" s="86">
        <v>0</v>
      </c>
      <c r="Q113" s="87">
        <v>0</v>
      </c>
      <c r="R113" s="88">
        <v>106950</v>
      </c>
      <c r="S113" s="88">
        <v>64780</v>
      </c>
      <c r="T113" s="88">
        <v>0</v>
      </c>
      <c r="U113" s="89">
        <v>171730</v>
      </c>
      <c r="V113" s="97"/>
    </row>
    <row r="114" spans="1:22" s="91" customFormat="1" ht="25.5" customHeight="1" x14ac:dyDescent="0.15">
      <c r="A114" s="92" t="s">
        <v>796</v>
      </c>
      <c r="B114" s="93" t="s">
        <v>797</v>
      </c>
      <c r="C114" s="94" t="s">
        <v>793</v>
      </c>
      <c r="D114" s="95" t="s">
        <v>14</v>
      </c>
      <c r="E114" s="96" t="s">
        <v>798</v>
      </c>
      <c r="F114" s="123" t="s">
        <v>4378</v>
      </c>
      <c r="G114" s="79" t="s">
        <v>799</v>
      </c>
      <c r="H114" s="80">
        <f t="shared" si="1"/>
        <v>3</v>
      </c>
      <c r="I114" s="81">
        <v>45082</v>
      </c>
      <c r="J114" s="82">
        <v>45103</v>
      </c>
      <c r="K114" s="82">
        <v>45229</v>
      </c>
      <c r="L114" s="83" t="s">
        <v>240</v>
      </c>
      <c r="M114" s="84" t="s">
        <v>461</v>
      </c>
      <c r="N114" s="85">
        <v>5</v>
      </c>
      <c r="O114" s="86">
        <v>5</v>
      </c>
      <c r="P114" s="86">
        <v>5</v>
      </c>
      <c r="Q114" s="87">
        <v>15</v>
      </c>
      <c r="R114" s="88">
        <v>400350</v>
      </c>
      <c r="S114" s="88">
        <v>422410</v>
      </c>
      <c r="T114" s="88">
        <v>50000</v>
      </c>
      <c r="U114" s="89">
        <v>872760</v>
      </c>
      <c r="V114" s="97"/>
    </row>
    <row r="115" spans="1:22" s="91" customFormat="1" ht="25.5" customHeight="1" x14ac:dyDescent="0.15">
      <c r="A115" s="92" t="s">
        <v>800</v>
      </c>
      <c r="B115" s="93" t="s">
        <v>801</v>
      </c>
      <c r="C115" s="94" t="s">
        <v>793</v>
      </c>
      <c r="D115" s="95" t="s">
        <v>14</v>
      </c>
      <c r="E115" s="96" t="s">
        <v>802</v>
      </c>
      <c r="F115" s="123" t="s">
        <v>4379</v>
      </c>
      <c r="G115" s="79" t="s">
        <v>799</v>
      </c>
      <c r="H115" s="80">
        <f t="shared" si="1"/>
        <v>3</v>
      </c>
      <c r="I115" s="81">
        <v>45085</v>
      </c>
      <c r="J115" s="82">
        <v>45183</v>
      </c>
      <c r="K115" s="82">
        <v>45232</v>
      </c>
      <c r="L115" s="83" t="s">
        <v>240</v>
      </c>
      <c r="M115" s="84" t="s">
        <v>461</v>
      </c>
      <c r="N115" s="85">
        <v>5</v>
      </c>
      <c r="O115" s="86">
        <v>5</v>
      </c>
      <c r="P115" s="86">
        <v>5</v>
      </c>
      <c r="Q115" s="87">
        <v>15</v>
      </c>
      <c r="R115" s="88">
        <v>400350</v>
      </c>
      <c r="S115" s="88">
        <v>370856</v>
      </c>
      <c r="T115" s="88">
        <v>50000</v>
      </c>
      <c r="U115" s="89">
        <v>821206</v>
      </c>
      <c r="V115" s="97"/>
    </row>
    <row r="116" spans="1:22" s="91" customFormat="1" ht="25.5" customHeight="1" x14ac:dyDescent="0.15">
      <c r="A116" s="92" t="s">
        <v>803</v>
      </c>
      <c r="B116" s="93" t="s">
        <v>804</v>
      </c>
      <c r="C116" s="94" t="s">
        <v>793</v>
      </c>
      <c r="D116" s="95" t="s">
        <v>14</v>
      </c>
      <c r="E116" s="96" t="s">
        <v>805</v>
      </c>
      <c r="F116" s="123" t="s">
        <v>4380</v>
      </c>
      <c r="G116" s="79" t="s">
        <v>799</v>
      </c>
      <c r="H116" s="80">
        <f t="shared" si="1"/>
        <v>3</v>
      </c>
      <c r="I116" s="81">
        <v>45086</v>
      </c>
      <c r="J116" s="82" t="s">
        <v>806</v>
      </c>
      <c r="K116" s="82">
        <v>45177</v>
      </c>
      <c r="L116" s="83" t="s">
        <v>240</v>
      </c>
      <c r="M116" s="84" t="s">
        <v>461</v>
      </c>
      <c r="N116" s="85">
        <v>5</v>
      </c>
      <c r="O116" s="86">
        <v>5</v>
      </c>
      <c r="P116" s="86">
        <v>5</v>
      </c>
      <c r="Q116" s="87">
        <v>15</v>
      </c>
      <c r="R116" s="88">
        <v>400350</v>
      </c>
      <c r="S116" s="88">
        <v>442415</v>
      </c>
      <c r="T116" s="88">
        <v>50000</v>
      </c>
      <c r="U116" s="89">
        <v>892765</v>
      </c>
      <c r="V116" s="97"/>
    </row>
    <row r="117" spans="1:22" s="91" customFormat="1" ht="25.5" customHeight="1" x14ac:dyDescent="0.15">
      <c r="A117" s="92" t="s">
        <v>807</v>
      </c>
      <c r="B117" s="93" t="s">
        <v>808</v>
      </c>
      <c r="C117" s="94" t="s">
        <v>793</v>
      </c>
      <c r="D117" s="95" t="s">
        <v>14</v>
      </c>
      <c r="E117" s="96" t="s">
        <v>809</v>
      </c>
      <c r="F117" s="123" t="s">
        <v>4381</v>
      </c>
      <c r="G117" s="79" t="s">
        <v>799</v>
      </c>
      <c r="H117" s="80">
        <f t="shared" si="1"/>
        <v>3</v>
      </c>
      <c r="I117" s="81">
        <v>45096</v>
      </c>
      <c r="J117" s="82">
        <v>45097</v>
      </c>
      <c r="K117" s="82">
        <v>45120</v>
      </c>
      <c r="L117" s="83" t="s">
        <v>240</v>
      </c>
      <c r="M117" s="84" t="s">
        <v>371</v>
      </c>
      <c r="N117" s="85">
        <v>5</v>
      </c>
      <c r="O117" s="86">
        <v>5</v>
      </c>
      <c r="P117" s="86">
        <v>5</v>
      </c>
      <c r="Q117" s="87">
        <v>15</v>
      </c>
      <c r="R117" s="88">
        <v>400350</v>
      </c>
      <c r="S117" s="88">
        <v>415324</v>
      </c>
      <c r="T117" s="88">
        <v>50000</v>
      </c>
      <c r="U117" s="89">
        <v>865674</v>
      </c>
      <c r="V117" s="97"/>
    </row>
    <row r="118" spans="1:22" s="91" customFormat="1" ht="25.5" customHeight="1" x14ac:dyDescent="0.15">
      <c r="A118" s="92" t="s">
        <v>810</v>
      </c>
      <c r="B118" s="93" t="s">
        <v>811</v>
      </c>
      <c r="C118" s="94" t="s">
        <v>793</v>
      </c>
      <c r="D118" s="95" t="s">
        <v>14</v>
      </c>
      <c r="E118" s="96" t="s">
        <v>812</v>
      </c>
      <c r="F118" s="123" t="s">
        <v>4382</v>
      </c>
      <c r="G118" s="79" t="s">
        <v>799</v>
      </c>
      <c r="H118" s="80">
        <f t="shared" si="1"/>
        <v>1</v>
      </c>
      <c r="I118" s="81">
        <v>45099</v>
      </c>
      <c r="J118" s="82"/>
      <c r="K118" s="82"/>
      <c r="L118" s="83" t="s">
        <v>240</v>
      </c>
      <c r="M118" s="84" t="s">
        <v>371</v>
      </c>
      <c r="N118" s="85">
        <v>5</v>
      </c>
      <c r="O118" s="86">
        <v>0</v>
      </c>
      <c r="P118" s="86">
        <v>0</v>
      </c>
      <c r="Q118" s="87">
        <v>5</v>
      </c>
      <c r="R118" s="88">
        <v>133450</v>
      </c>
      <c r="S118" s="88">
        <v>174610</v>
      </c>
      <c r="T118" s="88">
        <v>50000</v>
      </c>
      <c r="U118" s="89">
        <v>358060</v>
      </c>
      <c r="V118" s="97"/>
    </row>
    <row r="119" spans="1:22" s="91" customFormat="1" ht="25.5" customHeight="1" x14ac:dyDescent="0.15">
      <c r="A119" s="92" t="s">
        <v>813</v>
      </c>
      <c r="B119" s="93" t="s">
        <v>814</v>
      </c>
      <c r="C119" s="94" t="s">
        <v>793</v>
      </c>
      <c r="D119" s="95" t="s">
        <v>14</v>
      </c>
      <c r="E119" s="96" t="s">
        <v>815</v>
      </c>
      <c r="F119" s="123" t="s">
        <v>4383</v>
      </c>
      <c r="G119" s="79" t="s">
        <v>799</v>
      </c>
      <c r="H119" s="80">
        <f t="shared" si="1"/>
        <v>3</v>
      </c>
      <c r="I119" s="81">
        <v>45100</v>
      </c>
      <c r="J119" s="82">
        <v>45170</v>
      </c>
      <c r="K119" s="82">
        <v>45191</v>
      </c>
      <c r="L119" s="83" t="s">
        <v>240</v>
      </c>
      <c r="M119" s="84" t="s">
        <v>371</v>
      </c>
      <c r="N119" s="85">
        <v>5</v>
      </c>
      <c r="O119" s="86">
        <v>5</v>
      </c>
      <c r="P119" s="86">
        <v>5</v>
      </c>
      <c r="Q119" s="87">
        <v>15</v>
      </c>
      <c r="R119" s="88">
        <v>400350</v>
      </c>
      <c r="S119" s="88">
        <v>402140</v>
      </c>
      <c r="T119" s="88">
        <v>50000</v>
      </c>
      <c r="U119" s="89">
        <v>852490</v>
      </c>
      <c r="V119" s="97"/>
    </row>
    <row r="120" spans="1:22" s="91" customFormat="1" ht="25.5" customHeight="1" x14ac:dyDescent="0.15">
      <c r="A120" s="92" t="s">
        <v>816</v>
      </c>
      <c r="B120" s="93" t="s">
        <v>817</v>
      </c>
      <c r="C120" s="94" t="s">
        <v>793</v>
      </c>
      <c r="D120" s="95" t="s">
        <v>14</v>
      </c>
      <c r="E120" s="96" t="s">
        <v>818</v>
      </c>
      <c r="F120" s="123" t="s">
        <v>4384</v>
      </c>
      <c r="G120" s="79" t="s">
        <v>799</v>
      </c>
      <c r="H120" s="80">
        <f t="shared" si="1"/>
        <v>3</v>
      </c>
      <c r="I120" s="81">
        <v>45104</v>
      </c>
      <c r="J120" s="82">
        <v>45162</v>
      </c>
      <c r="K120" s="82">
        <v>45163</v>
      </c>
      <c r="L120" s="83" t="s">
        <v>240</v>
      </c>
      <c r="M120" s="84" t="s">
        <v>461</v>
      </c>
      <c r="N120" s="85">
        <v>5</v>
      </c>
      <c r="O120" s="86">
        <v>5</v>
      </c>
      <c r="P120" s="86">
        <v>5</v>
      </c>
      <c r="Q120" s="87">
        <v>15</v>
      </c>
      <c r="R120" s="88">
        <v>400350</v>
      </c>
      <c r="S120" s="88">
        <v>366570</v>
      </c>
      <c r="T120" s="88">
        <v>50000</v>
      </c>
      <c r="U120" s="89">
        <v>816920</v>
      </c>
      <c r="V120" s="97"/>
    </row>
    <row r="121" spans="1:22" s="91" customFormat="1" ht="25.5" customHeight="1" x14ac:dyDescent="0.15">
      <c r="A121" s="92" t="s">
        <v>819</v>
      </c>
      <c r="B121" s="93" t="s">
        <v>820</v>
      </c>
      <c r="C121" s="94" t="s">
        <v>793</v>
      </c>
      <c r="D121" s="95" t="s">
        <v>14</v>
      </c>
      <c r="E121" s="96" t="s">
        <v>821</v>
      </c>
      <c r="F121" s="123" t="s">
        <v>4385</v>
      </c>
      <c r="G121" s="79" t="s">
        <v>799</v>
      </c>
      <c r="H121" s="80">
        <f t="shared" si="1"/>
        <v>3</v>
      </c>
      <c r="I121" s="81">
        <v>45174</v>
      </c>
      <c r="J121" s="82">
        <v>45176</v>
      </c>
      <c r="K121" s="82">
        <v>45226</v>
      </c>
      <c r="L121" s="83" t="s">
        <v>240</v>
      </c>
      <c r="M121" s="84" t="s">
        <v>371</v>
      </c>
      <c r="N121" s="85">
        <v>5</v>
      </c>
      <c r="O121" s="86">
        <v>5</v>
      </c>
      <c r="P121" s="86">
        <v>5</v>
      </c>
      <c r="Q121" s="87">
        <v>15</v>
      </c>
      <c r="R121" s="88">
        <v>380790</v>
      </c>
      <c r="S121" s="88">
        <v>335020</v>
      </c>
      <c r="T121" s="88">
        <v>50000</v>
      </c>
      <c r="U121" s="89">
        <v>765810</v>
      </c>
      <c r="V121" s="97"/>
    </row>
    <row r="122" spans="1:22" s="91" customFormat="1" ht="25.5" customHeight="1" x14ac:dyDescent="0.15">
      <c r="A122" s="92" t="s">
        <v>822</v>
      </c>
      <c r="B122" s="93" t="s">
        <v>823</v>
      </c>
      <c r="C122" s="94" t="s">
        <v>793</v>
      </c>
      <c r="D122" s="95" t="s">
        <v>14</v>
      </c>
      <c r="E122" s="96" t="s">
        <v>824</v>
      </c>
      <c r="F122" s="123" t="s">
        <v>4386</v>
      </c>
      <c r="G122" s="79" t="s">
        <v>799</v>
      </c>
      <c r="H122" s="80">
        <f t="shared" si="1"/>
        <v>3</v>
      </c>
      <c r="I122" s="81">
        <v>45175</v>
      </c>
      <c r="J122" s="82">
        <v>45181</v>
      </c>
      <c r="K122" s="82">
        <v>45182</v>
      </c>
      <c r="L122" s="83" t="s">
        <v>240</v>
      </c>
      <c r="M122" s="84" t="s">
        <v>461</v>
      </c>
      <c r="N122" s="85">
        <v>5</v>
      </c>
      <c r="O122" s="86">
        <v>5</v>
      </c>
      <c r="P122" s="86">
        <v>5</v>
      </c>
      <c r="Q122" s="87">
        <v>15</v>
      </c>
      <c r="R122" s="88">
        <v>400350</v>
      </c>
      <c r="S122" s="88">
        <v>311830</v>
      </c>
      <c r="T122" s="88">
        <v>50000</v>
      </c>
      <c r="U122" s="89">
        <v>762180</v>
      </c>
      <c r="V122" s="97"/>
    </row>
    <row r="123" spans="1:22" s="91" customFormat="1" ht="25.5" customHeight="1" x14ac:dyDescent="0.15">
      <c r="A123" s="92" t="s">
        <v>825</v>
      </c>
      <c r="B123" s="93" t="s">
        <v>826</v>
      </c>
      <c r="C123" s="94" t="s">
        <v>793</v>
      </c>
      <c r="D123" s="95" t="s">
        <v>14</v>
      </c>
      <c r="E123" s="96" t="s">
        <v>827</v>
      </c>
      <c r="F123" s="123" t="s">
        <v>4387</v>
      </c>
      <c r="G123" s="79" t="s">
        <v>799</v>
      </c>
      <c r="H123" s="80">
        <f t="shared" si="1"/>
        <v>2</v>
      </c>
      <c r="I123" s="81">
        <v>45201</v>
      </c>
      <c r="J123" s="82">
        <v>45202</v>
      </c>
      <c r="K123" s="82"/>
      <c r="L123" s="83" t="s">
        <v>240</v>
      </c>
      <c r="M123" s="84" t="s">
        <v>461</v>
      </c>
      <c r="N123" s="85">
        <v>5</v>
      </c>
      <c r="O123" s="86">
        <v>5</v>
      </c>
      <c r="P123" s="86">
        <v>0</v>
      </c>
      <c r="Q123" s="87">
        <v>10</v>
      </c>
      <c r="R123" s="88">
        <v>266900</v>
      </c>
      <c r="S123" s="88">
        <v>233220</v>
      </c>
      <c r="T123" s="88">
        <v>50000</v>
      </c>
      <c r="U123" s="89">
        <v>550120</v>
      </c>
      <c r="V123" s="97"/>
    </row>
    <row r="124" spans="1:22" s="91" customFormat="1" ht="25.5" customHeight="1" x14ac:dyDescent="0.15">
      <c r="A124" s="92" t="s">
        <v>828</v>
      </c>
      <c r="B124" s="93" t="s">
        <v>829</v>
      </c>
      <c r="C124" s="94" t="s">
        <v>793</v>
      </c>
      <c r="D124" s="95" t="s">
        <v>14</v>
      </c>
      <c r="E124" s="96" t="s">
        <v>830</v>
      </c>
      <c r="F124" s="123" t="s">
        <v>4388</v>
      </c>
      <c r="G124" s="79" t="s">
        <v>799</v>
      </c>
      <c r="H124" s="80">
        <f t="shared" si="1"/>
        <v>3</v>
      </c>
      <c r="I124" s="81">
        <v>45216</v>
      </c>
      <c r="J124" s="82">
        <v>45218</v>
      </c>
      <c r="K124" s="82">
        <v>45225</v>
      </c>
      <c r="L124" s="83" t="s">
        <v>240</v>
      </c>
      <c r="M124" s="84" t="s">
        <v>371</v>
      </c>
      <c r="N124" s="85">
        <v>5</v>
      </c>
      <c r="O124" s="86">
        <v>5</v>
      </c>
      <c r="P124" s="86">
        <v>5</v>
      </c>
      <c r="Q124" s="87">
        <v>15</v>
      </c>
      <c r="R124" s="88">
        <v>400350</v>
      </c>
      <c r="S124" s="88">
        <v>446680</v>
      </c>
      <c r="T124" s="88">
        <v>50000</v>
      </c>
      <c r="U124" s="89">
        <v>897030</v>
      </c>
      <c r="V124" s="97"/>
    </row>
    <row r="125" spans="1:22" s="91" customFormat="1" ht="25.5" customHeight="1" x14ac:dyDescent="0.15">
      <c r="A125" s="92" t="s">
        <v>831</v>
      </c>
      <c r="B125" s="93" t="s">
        <v>832</v>
      </c>
      <c r="C125" s="94" t="s">
        <v>793</v>
      </c>
      <c r="D125" s="95" t="s">
        <v>14</v>
      </c>
      <c r="E125" s="96" t="s">
        <v>833</v>
      </c>
      <c r="F125" s="123" t="s">
        <v>4389</v>
      </c>
      <c r="G125" s="79" t="s">
        <v>799</v>
      </c>
      <c r="H125" s="80">
        <f t="shared" si="1"/>
        <v>3</v>
      </c>
      <c r="I125" s="81">
        <v>45259</v>
      </c>
      <c r="J125" s="82">
        <v>45260</v>
      </c>
      <c r="K125" s="82">
        <v>45261</v>
      </c>
      <c r="L125" s="83" t="s">
        <v>240</v>
      </c>
      <c r="M125" s="84" t="s">
        <v>371</v>
      </c>
      <c r="N125" s="85">
        <v>5</v>
      </c>
      <c r="O125" s="86">
        <v>5</v>
      </c>
      <c r="P125" s="86">
        <v>5</v>
      </c>
      <c r="Q125" s="87">
        <v>15</v>
      </c>
      <c r="R125" s="88">
        <v>400350</v>
      </c>
      <c r="S125" s="88">
        <v>350348</v>
      </c>
      <c r="T125" s="88">
        <v>50000</v>
      </c>
      <c r="U125" s="89">
        <v>800698</v>
      </c>
      <c r="V125" s="97"/>
    </row>
    <row r="126" spans="1:22" s="91" customFormat="1" ht="25.5" customHeight="1" x14ac:dyDescent="0.15">
      <c r="A126" s="92" t="s">
        <v>834</v>
      </c>
      <c r="B126" s="93" t="s">
        <v>835</v>
      </c>
      <c r="C126" s="94" t="s">
        <v>793</v>
      </c>
      <c r="D126" s="95" t="s">
        <v>14</v>
      </c>
      <c r="E126" s="96" t="s">
        <v>836</v>
      </c>
      <c r="F126" s="123" t="s">
        <v>4390</v>
      </c>
      <c r="G126" s="79" t="s">
        <v>799</v>
      </c>
      <c r="H126" s="80">
        <f t="shared" si="1"/>
        <v>1</v>
      </c>
      <c r="I126" s="81">
        <v>45266</v>
      </c>
      <c r="J126" s="82"/>
      <c r="K126" s="82"/>
      <c r="L126" s="83" t="s">
        <v>240</v>
      </c>
      <c r="M126" s="84" t="s">
        <v>371</v>
      </c>
      <c r="N126" s="85">
        <v>5</v>
      </c>
      <c r="O126" s="86">
        <v>0</v>
      </c>
      <c r="P126" s="86">
        <v>0</v>
      </c>
      <c r="Q126" s="87">
        <v>5</v>
      </c>
      <c r="R126" s="88">
        <v>133450</v>
      </c>
      <c r="S126" s="88">
        <v>154381</v>
      </c>
      <c r="T126" s="88">
        <v>50000</v>
      </c>
      <c r="U126" s="89">
        <v>337831</v>
      </c>
      <c r="V126" s="97"/>
    </row>
    <row r="127" spans="1:22" s="91" customFormat="1" ht="25.5" customHeight="1" x14ac:dyDescent="0.15">
      <c r="A127" s="92" t="s">
        <v>837</v>
      </c>
      <c r="B127" s="93" t="s">
        <v>838</v>
      </c>
      <c r="C127" s="94" t="s">
        <v>793</v>
      </c>
      <c r="D127" s="95" t="s">
        <v>14</v>
      </c>
      <c r="E127" s="96" t="s">
        <v>839</v>
      </c>
      <c r="F127" s="123" t="s">
        <v>4391</v>
      </c>
      <c r="G127" s="79" t="s">
        <v>840</v>
      </c>
      <c r="H127" s="80">
        <f t="shared" si="1"/>
        <v>3</v>
      </c>
      <c r="I127" s="81">
        <v>45079</v>
      </c>
      <c r="J127" s="82">
        <v>45083</v>
      </c>
      <c r="K127" s="82">
        <v>45084</v>
      </c>
      <c r="L127" s="83" t="s">
        <v>240</v>
      </c>
      <c r="M127" s="84" t="s">
        <v>426</v>
      </c>
      <c r="N127" s="85">
        <v>5</v>
      </c>
      <c r="O127" s="86">
        <v>5</v>
      </c>
      <c r="P127" s="86">
        <v>5</v>
      </c>
      <c r="Q127" s="87">
        <v>15</v>
      </c>
      <c r="R127" s="88">
        <v>400350</v>
      </c>
      <c r="S127" s="88">
        <v>356003</v>
      </c>
      <c r="T127" s="88">
        <v>50000</v>
      </c>
      <c r="U127" s="89">
        <v>806353</v>
      </c>
      <c r="V127" s="97"/>
    </row>
    <row r="128" spans="1:22" s="91" customFormat="1" ht="25.5" customHeight="1" x14ac:dyDescent="0.15">
      <c r="A128" s="92" t="s">
        <v>841</v>
      </c>
      <c r="B128" s="93" t="s">
        <v>842</v>
      </c>
      <c r="C128" s="94" t="s">
        <v>793</v>
      </c>
      <c r="D128" s="95" t="s">
        <v>14</v>
      </c>
      <c r="E128" s="96" t="s">
        <v>843</v>
      </c>
      <c r="F128" s="123" t="s">
        <v>4392</v>
      </c>
      <c r="G128" s="79" t="s">
        <v>840</v>
      </c>
      <c r="H128" s="80">
        <f t="shared" si="1"/>
        <v>2</v>
      </c>
      <c r="I128" s="81">
        <v>45091</v>
      </c>
      <c r="J128" s="82">
        <v>45092</v>
      </c>
      <c r="K128" s="82"/>
      <c r="L128" s="83" t="s">
        <v>240</v>
      </c>
      <c r="M128" s="84" t="s">
        <v>426</v>
      </c>
      <c r="N128" s="85">
        <v>5</v>
      </c>
      <c r="O128" s="86">
        <v>5</v>
      </c>
      <c r="P128" s="86">
        <v>0</v>
      </c>
      <c r="Q128" s="87">
        <v>10</v>
      </c>
      <c r="R128" s="88">
        <v>266900</v>
      </c>
      <c r="S128" s="88">
        <v>207080</v>
      </c>
      <c r="T128" s="88">
        <v>50000</v>
      </c>
      <c r="U128" s="89">
        <v>523980</v>
      </c>
      <c r="V128" s="97"/>
    </row>
    <row r="129" spans="1:22" s="91" customFormat="1" ht="25.5" customHeight="1" x14ac:dyDescent="0.15">
      <c r="A129" s="92" t="s">
        <v>844</v>
      </c>
      <c r="B129" s="93" t="s">
        <v>845</v>
      </c>
      <c r="C129" s="94" t="s">
        <v>793</v>
      </c>
      <c r="D129" s="95" t="s">
        <v>14</v>
      </c>
      <c r="E129" s="96" t="s">
        <v>846</v>
      </c>
      <c r="F129" s="123" t="s">
        <v>4393</v>
      </c>
      <c r="G129" s="79" t="s">
        <v>840</v>
      </c>
      <c r="H129" s="80">
        <f t="shared" si="1"/>
        <v>1</v>
      </c>
      <c r="I129" s="81">
        <v>45241</v>
      </c>
      <c r="J129" s="82"/>
      <c r="K129" s="82"/>
      <c r="L129" s="83" t="s">
        <v>240</v>
      </c>
      <c r="M129" s="84" t="s">
        <v>426</v>
      </c>
      <c r="N129" s="85">
        <v>5</v>
      </c>
      <c r="O129" s="86">
        <v>0</v>
      </c>
      <c r="P129" s="86">
        <v>0</v>
      </c>
      <c r="Q129" s="87">
        <v>5</v>
      </c>
      <c r="R129" s="88">
        <v>133450</v>
      </c>
      <c r="S129" s="88">
        <v>143626</v>
      </c>
      <c r="T129" s="88">
        <v>50000</v>
      </c>
      <c r="U129" s="89">
        <v>327076</v>
      </c>
      <c r="V129" s="97"/>
    </row>
    <row r="130" spans="1:22" s="91" customFormat="1" ht="25.5" customHeight="1" x14ac:dyDescent="0.15">
      <c r="A130" s="92" t="s">
        <v>847</v>
      </c>
      <c r="B130" s="93" t="s">
        <v>848</v>
      </c>
      <c r="C130" s="94" t="s">
        <v>793</v>
      </c>
      <c r="D130" s="95" t="s">
        <v>14</v>
      </c>
      <c r="E130" s="96" t="s">
        <v>849</v>
      </c>
      <c r="F130" s="123" t="s">
        <v>4394</v>
      </c>
      <c r="G130" s="79" t="s">
        <v>840</v>
      </c>
      <c r="H130" s="80">
        <f t="shared" si="1"/>
        <v>2</v>
      </c>
      <c r="I130" s="81">
        <v>45251</v>
      </c>
      <c r="J130" s="82">
        <v>45252</v>
      </c>
      <c r="K130" s="82"/>
      <c r="L130" s="83" t="s">
        <v>240</v>
      </c>
      <c r="M130" s="84" t="s">
        <v>426</v>
      </c>
      <c r="N130" s="85">
        <v>5</v>
      </c>
      <c r="O130" s="86">
        <v>5</v>
      </c>
      <c r="P130" s="86">
        <v>0</v>
      </c>
      <c r="Q130" s="87">
        <v>10</v>
      </c>
      <c r="R130" s="88">
        <v>266900</v>
      </c>
      <c r="S130" s="88">
        <v>229220</v>
      </c>
      <c r="T130" s="88">
        <v>50000</v>
      </c>
      <c r="U130" s="89">
        <v>546120</v>
      </c>
      <c r="V130" s="97" t="s">
        <v>513</v>
      </c>
    </row>
    <row r="131" spans="1:22" s="91" customFormat="1" ht="25.5" customHeight="1" x14ac:dyDescent="0.15">
      <c r="A131" s="92" t="s">
        <v>850</v>
      </c>
      <c r="B131" s="93" t="s">
        <v>851</v>
      </c>
      <c r="C131" s="94" t="s">
        <v>793</v>
      </c>
      <c r="D131" s="95" t="s">
        <v>14</v>
      </c>
      <c r="E131" s="96" t="s">
        <v>852</v>
      </c>
      <c r="F131" s="123" t="s">
        <v>4395</v>
      </c>
      <c r="G131" s="79" t="s">
        <v>853</v>
      </c>
      <c r="H131" s="80">
        <f t="shared" si="1"/>
        <v>2</v>
      </c>
      <c r="I131" s="81">
        <v>45087</v>
      </c>
      <c r="J131" s="82">
        <v>45156</v>
      </c>
      <c r="K131" s="82"/>
      <c r="L131" s="83" t="s">
        <v>240</v>
      </c>
      <c r="M131" s="84" t="s">
        <v>461</v>
      </c>
      <c r="N131" s="85">
        <v>2</v>
      </c>
      <c r="O131" s="86">
        <v>2</v>
      </c>
      <c r="P131" s="86">
        <v>0</v>
      </c>
      <c r="Q131" s="87">
        <v>4</v>
      </c>
      <c r="R131" s="88">
        <v>127740</v>
      </c>
      <c r="S131" s="88">
        <v>107528</v>
      </c>
      <c r="T131" s="88">
        <v>0</v>
      </c>
      <c r="U131" s="89">
        <v>235268</v>
      </c>
      <c r="V131" s="97"/>
    </row>
    <row r="132" spans="1:22" s="91" customFormat="1" ht="25.5" customHeight="1" x14ac:dyDescent="0.15">
      <c r="A132" s="92" t="s">
        <v>854</v>
      </c>
      <c r="B132" s="93" t="s">
        <v>855</v>
      </c>
      <c r="C132" s="94" t="s">
        <v>793</v>
      </c>
      <c r="D132" s="95" t="s">
        <v>14</v>
      </c>
      <c r="E132" s="96" t="s">
        <v>856</v>
      </c>
      <c r="F132" s="123" t="s">
        <v>4396</v>
      </c>
      <c r="G132" s="79" t="s">
        <v>857</v>
      </c>
      <c r="H132" s="80">
        <f t="shared" si="1"/>
        <v>3</v>
      </c>
      <c r="I132" s="81">
        <v>45181</v>
      </c>
      <c r="J132" s="82">
        <v>45182</v>
      </c>
      <c r="K132" s="82">
        <v>45280</v>
      </c>
      <c r="L132" s="83" t="s">
        <v>414</v>
      </c>
      <c r="M132" s="84" t="s">
        <v>477</v>
      </c>
      <c r="N132" s="85">
        <v>0</v>
      </c>
      <c r="O132" s="86">
        <v>2</v>
      </c>
      <c r="P132" s="86">
        <v>2</v>
      </c>
      <c r="Q132" s="87">
        <v>4</v>
      </c>
      <c r="R132" s="88">
        <v>169350</v>
      </c>
      <c r="S132" s="88">
        <v>105348</v>
      </c>
      <c r="T132" s="88">
        <v>0</v>
      </c>
      <c r="U132" s="89">
        <v>274698</v>
      </c>
      <c r="V132" s="97"/>
    </row>
    <row r="133" spans="1:22" s="91" customFormat="1" ht="25.5" customHeight="1" x14ac:dyDescent="0.15">
      <c r="A133" s="92" t="s">
        <v>858</v>
      </c>
      <c r="B133" s="93" t="s">
        <v>859</v>
      </c>
      <c r="C133" s="94" t="s">
        <v>793</v>
      </c>
      <c r="D133" s="95" t="s">
        <v>14</v>
      </c>
      <c r="E133" s="96" t="s">
        <v>860</v>
      </c>
      <c r="F133" s="123" t="s">
        <v>4397</v>
      </c>
      <c r="G133" s="79" t="s">
        <v>861</v>
      </c>
      <c r="H133" s="80">
        <f t="shared" ref="H133:H196" si="2">COUNTA(I133:K133)</f>
        <v>1</v>
      </c>
      <c r="I133" s="81">
        <v>45261</v>
      </c>
      <c r="J133" s="82"/>
      <c r="K133" s="82"/>
      <c r="L133" s="83" t="s">
        <v>240</v>
      </c>
      <c r="M133" s="84" t="s">
        <v>862</v>
      </c>
      <c r="N133" s="85">
        <v>1</v>
      </c>
      <c r="O133" s="86">
        <v>0</v>
      </c>
      <c r="P133" s="86">
        <v>0</v>
      </c>
      <c r="Q133" s="87">
        <v>1</v>
      </c>
      <c r="R133" s="88">
        <v>48690</v>
      </c>
      <c r="S133" s="88">
        <v>95500</v>
      </c>
      <c r="T133" s="88">
        <v>0</v>
      </c>
      <c r="U133" s="89">
        <v>144190</v>
      </c>
      <c r="V133" s="97"/>
    </row>
    <row r="134" spans="1:22" ht="25.5" customHeight="1" x14ac:dyDescent="0.15">
      <c r="A134" s="92" t="s">
        <v>863</v>
      </c>
      <c r="B134" s="93" t="s">
        <v>864</v>
      </c>
      <c r="C134" s="94" t="s">
        <v>793</v>
      </c>
      <c r="D134" s="95" t="s">
        <v>14</v>
      </c>
      <c r="E134" s="96" t="s">
        <v>865</v>
      </c>
      <c r="F134" s="123" t="s">
        <v>4398</v>
      </c>
      <c r="G134" s="79" t="s">
        <v>549</v>
      </c>
      <c r="H134" s="80">
        <f t="shared" si="2"/>
        <v>3</v>
      </c>
      <c r="I134" s="81">
        <v>45097</v>
      </c>
      <c r="J134" s="82">
        <v>45112</v>
      </c>
      <c r="K134" s="82">
        <v>45196</v>
      </c>
      <c r="L134" s="83" t="s">
        <v>550</v>
      </c>
      <c r="M134" s="84" t="s">
        <v>551</v>
      </c>
      <c r="N134" s="85">
        <v>2</v>
      </c>
      <c r="O134" s="86">
        <v>2</v>
      </c>
      <c r="P134" s="86">
        <v>2</v>
      </c>
      <c r="Q134" s="87">
        <v>6</v>
      </c>
      <c r="R134" s="88">
        <v>169350</v>
      </c>
      <c r="S134" s="88">
        <v>1015248</v>
      </c>
      <c r="T134" s="88">
        <v>3300</v>
      </c>
      <c r="U134" s="89">
        <v>1187898</v>
      </c>
      <c r="V134" s="97" t="s">
        <v>866</v>
      </c>
    </row>
    <row r="135" spans="1:22" ht="25.5" customHeight="1" x14ac:dyDescent="0.15">
      <c r="A135" s="92" t="s">
        <v>867</v>
      </c>
      <c r="B135" s="93" t="s">
        <v>868</v>
      </c>
      <c r="C135" s="94" t="s">
        <v>869</v>
      </c>
      <c r="D135" s="95" t="s">
        <v>15</v>
      </c>
      <c r="E135" s="96" t="s">
        <v>870</v>
      </c>
      <c r="F135" s="123" t="s">
        <v>4399</v>
      </c>
      <c r="G135" s="79" t="s">
        <v>871</v>
      </c>
      <c r="H135" s="80">
        <f t="shared" si="2"/>
        <v>3</v>
      </c>
      <c r="I135" s="81">
        <v>45203</v>
      </c>
      <c r="J135" s="82">
        <v>45204</v>
      </c>
      <c r="K135" s="82">
        <v>45221</v>
      </c>
      <c r="L135" s="83" t="s">
        <v>240</v>
      </c>
      <c r="M135" s="84" t="s">
        <v>872</v>
      </c>
      <c r="N135" s="85">
        <v>2</v>
      </c>
      <c r="O135" s="86">
        <v>2</v>
      </c>
      <c r="P135" s="86">
        <v>2</v>
      </c>
      <c r="Q135" s="87">
        <v>6</v>
      </c>
      <c r="R135" s="88">
        <v>208470</v>
      </c>
      <c r="S135" s="88">
        <v>276680</v>
      </c>
      <c r="T135" s="88">
        <v>39600</v>
      </c>
      <c r="U135" s="89">
        <v>524750</v>
      </c>
      <c r="V135" s="97"/>
    </row>
    <row r="136" spans="1:22" ht="25.5" customHeight="1" x14ac:dyDescent="0.15">
      <c r="A136" s="92" t="s">
        <v>873</v>
      </c>
      <c r="B136" s="93" t="s">
        <v>874</v>
      </c>
      <c r="C136" s="94" t="s">
        <v>869</v>
      </c>
      <c r="D136" s="95" t="s">
        <v>15</v>
      </c>
      <c r="E136" s="96" t="s">
        <v>875</v>
      </c>
      <c r="F136" s="123" t="s">
        <v>4400</v>
      </c>
      <c r="G136" s="79" t="s">
        <v>876</v>
      </c>
      <c r="H136" s="80">
        <f t="shared" si="2"/>
        <v>2</v>
      </c>
      <c r="I136" s="81">
        <v>45204</v>
      </c>
      <c r="J136" s="82">
        <v>45205</v>
      </c>
      <c r="K136" s="82"/>
      <c r="L136" s="83" t="s">
        <v>550</v>
      </c>
      <c r="M136" s="84" t="s">
        <v>672</v>
      </c>
      <c r="N136" s="85">
        <v>5</v>
      </c>
      <c r="O136" s="86">
        <v>5</v>
      </c>
      <c r="P136" s="86">
        <v>0</v>
      </c>
      <c r="Q136" s="87">
        <v>10</v>
      </c>
      <c r="R136" s="88">
        <v>266900</v>
      </c>
      <c r="S136" s="88">
        <v>142902</v>
      </c>
      <c r="T136" s="88">
        <v>0</v>
      </c>
      <c r="U136" s="89">
        <v>409802</v>
      </c>
      <c r="V136" s="97"/>
    </row>
    <row r="137" spans="1:22" ht="25.5" customHeight="1" x14ac:dyDescent="0.15">
      <c r="A137" s="92" t="s">
        <v>877</v>
      </c>
      <c r="B137" s="93" t="s">
        <v>878</v>
      </c>
      <c r="C137" s="94" t="s">
        <v>869</v>
      </c>
      <c r="D137" s="95" t="s">
        <v>15</v>
      </c>
      <c r="E137" s="96" t="s">
        <v>879</v>
      </c>
      <c r="F137" s="123" t="s">
        <v>4401</v>
      </c>
      <c r="G137" s="79" t="s">
        <v>880</v>
      </c>
      <c r="H137" s="80">
        <f t="shared" si="2"/>
        <v>2</v>
      </c>
      <c r="I137" s="81">
        <v>45078</v>
      </c>
      <c r="J137" s="82">
        <v>45092</v>
      </c>
      <c r="K137" s="82"/>
      <c r="L137" s="83" t="s">
        <v>402</v>
      </c>
      <c r="M137" s="84" t="s">
        <v>881</v>
      </c>
      <c r="N137" s="85">
        <v>1</v>
      </c>
      <c r="O137" s="86">
        <v>1</v>
      </c>
      <c r="P137" s="86">
        <v>0</v>
      </c>
      <c r="Q137" s="87">
        <v>2</v>
      </c>
      <c r="R137" s="88">
        <v>110420</v>
      </c>
      <c r="S137" s="88">
        <v>14940</v>
      </c>
      <c r="T137" s="88">
        <v>0</v>
      </c>
      <c r="U137" s="89">
        <v>125360</v>
      </c>
      <c r="V137" s="97"/>
    </row>
    <row r="138" spans="1:22" ht="25.5" customHeight="1" x14ac:dyDescent="0.15">
      <c r="A138" s="92" t="s">
        <v>882</v>
      </c>
      <c r="B138" s="93" t="s">
        <v>883</v>
      </c>
      <c r="C138" s="94" t="s">
        <v>869</v>
      </c>
      <c r="D138" s="95" t="s">
        <v>15</v>
      </c>
      <c r="E138" s="96" t="s">
        <v>884</v>
      </c>
      <c r="F138" s="123" t="s">
        <v>4402</v>
      </c>
      <c r="G138" s="79" t="s">
        <v>880</v>
      </c>
      <c r="H138" s="80">
        <f t="shared" si="2"/>
        <v>2</v>
      </c>
      <c r="I138" s="81">
        <v>45084</v>
      </c>
      <c r="J138" s="82">
        <v>45085</v>
      </c>
      <c r="K138" s="82"/>
      <c r="L138" s="83" t="s">
        <v>402</v>
      </c>
      <c r="M138" s="84" t="s">
        <v>881</v>
      </c>
      <c r="N138" s="85">
        <v>1</v>
      </c>
      <c r="O138" s="86">
        <v>1</v>
      </c>
      <c r="P138" s="86">
        <v>0</v>
      </c>
      <c r="Q138" s="87">
        <v>2</v>
      </c>
      <c r="R138" s="88">
        <v>110420</v>
      </c>
      <c r="S138" s="88">
        <v>888</v>
      </c>
      <c r="T138" s="88">
        <v>0</v>
      </c>
      <c r="U138" s="89">
        <v>111308</v>
      </c>
      <c r="V138" s="97"/>
    </row>
    <row r="139" spans="1:22" ht="25.5" customHeight="1" x14ac:dyDescent="0.15">
      <c r="A139" s="92" t="s">
        <v>885</v>
      </c>
      <c r="B139" s="93" t="s">
        <v>886</v>
      </c>
      <c r="C139" s="94" t="s">
        <v>869</v>
      </c>
      <c r="D139" s="95" t="s">
        <v>15</v>
      </c>
      <c r="E139" s="96" t="s">
        <v>887</v>
      </c>
      <c r="F139" s="123" t="s">
        <v>4403</v>
      </c>
      <c r="G139" s="79" t="s">
        <v>880</v>
      </c>
      <c r="H139" s="80">
        <f t="shared" si="2"/>
        <v>3</v>
      </c>
      <c r="I139" s="81">
        <v>45089</v>
      </c>
      <c r="J139" s="82">
        <v>45090</v>
      </c>
      <c r="K139" s="82">
        <v>45091</v>
      </c>
      <c r="L139" s="83" t="s">
        <v>402</v>
      </c>
      <c r="M139" s="84" t="s">
        <v>881</v>
      </c>
      <c r="N139" s="85">
        <v>1</v>
      </c>
      <c r="O139" s="86">
        <v>1</v>
      </c>
      <c r="P139" s="86">
        <v>1</v>
      </c>
      <c r="Q139" s="87">
        <v>3</v>
      </c>
      <c r="R139" s="88">
        <v>165630</v>
      </c>
      <c r="S139" s="88">
        <v>58400</v>
      </c>
      <c r="T139" s="88">
        <v>0</v>
      </c>
      <c r="U139" s="89">
        <v>224030</v>
      </c>
      <c r="V139" s="97"/>
    </row>
    <row r="140" spans="1:22" ht="25.5" customHeight="1" x14ac:dyDescent="0.15">
      <c r="A140" s="92" t="s">
        <v>888</v>
      </c>
      <c r="B140" s="93" t="s">
        <v>889</v>
      </c>
      <c r="C140" s="94" t="s">
        <v>869</v>
      </c>
      <c r="D140" s="95" t="s">
        <v>15</v>
      </c>
      <c r="E140" s="96" t="s">
        <v>890</v>
      </c>
      <c r="F140" s="123" t="s">
        <v>4404</v>
      </c>
      <c r="G140" s="79" t="s">
        <v>880</v>
      </c>
      <c r="H140" s="80">
        <f t="shared" si="2"/>
        <v>2</v>
      </c>
      <c r="I140" s="81">
        <v>45099</v>
      </c>
      <c r="J140" s="82">
        <v>45100</v>
      </c>
      <c r="K140" s="82"/>
      <c r="L140" s="83" t="s">
        <v>402</v>
      </c>
      <c r="M140" s="84" t="s">
        <v>881</v>
      </c>
      <c r="N140" s="85">
        <v>1</v>
      </c>
      <c r="O140" s="86">
        <v>1</v>
      </c>
      <c r="P140" s="86">
        <v>0</v>
      </c>
      <c r="Q140" s="87">
        <v>2</v>
      </c>
      <c r="R140" s="88">
        <v>110420</v>
      </c>
      <c r="S140" s="88">
        <v>6842</v>
      </c>
      <c r="T140" s="88">
        <v>0</v>
      </c>
      <c r="U140" s="89">
        <v>117262</v>
      </c>
      <c r="V140" s="97"/>
    </row>
    <row r="141" spans="1:22" ht="25.5" customHeight="1" x14ac:dyDescent="0.15">
      <c r="A141" s="92" t="s">
        <v>891</v>
      </c>
      <c r="B141" s="93" t="s">
        <v>892</v>
      </c>
      <c r="C141" s="94" t="s">
        <v>869</v>
      </c>
      <c r="D141" s="95" t="s">
        <v>15</v>
      </c>
      <c r="E141" s="96" t="s">
        <v>893</v>
      </c>
      <c r="F141" s="123" t="s">
        <v>4405</v>
      </c>
      <c r="G141" s="79" t="s">
        <v>880</v>
      </c>
      <c r="H141" s="80">
        <f t="shared" si="2"/>
        <v>2</v>
      </c>
      <c r="I141" s="81">
        <v>45106</v>
      </c>
      <c r="J141" s="82">
        <v>45107</v>
      </c>
      <c r="K141" s="82"/>
      <c r="L141" s="83" t="s">
        <v>402</v>
      </c>
      <c r="M141" s="84" t="s">
        <v>881</v>
      </c>
      <c r="N141" s="85">
        <v>1</v>
      </c>
      <c r="O141" s="86">
        <v>1</v>
      </c>
      <c r="P141" s="86">
        <v>0</v>
      </c>
      <c r="Q141" s="87">
        <v>2</v>
      </c>
      <c r="R141" s="88">
        <v>110420</v>
      </c>
      <c r="S141" s="88">
        <v>592</v>
      </c>
      <c r="T141" s="88">
        <v>0</v>
      </c>
      <c r="U141" s="89">
        <v>111012</v>
      </c>
      <c r="V141" s="97"/>
    </row>
    <row r="142" spans="1:22" ht="25.5" customHeight="1" x14ac:dyDescent="0.15">
      <c r="A142" s="92" t="s">
        <v>894</v>
      </c>
      <c r="B142" s="93" t="s">
        <v>895</v>
      </c>
      <c r="C142" s="94" t="s">
        <v>869</v>
      </c>
      <c r="D142" s="95" t="s">
        <v>15</v>
      </c>
      <c r="E142" s="96" t="s">
        <v>896</v>
      </c>
      <c r="F142" s="123" t="s">
        <v>4406</v>
      </c>
      <c r="G142" s="79" t="s">
        <v>880</v>
      </c>
      <c r="H142" s="80">
        <f t="shared" si="2"/>
        <v>3</v>
      </c>
      <c r="I142" s="81">
        <v>45110</v>
      </c>
      <c r="J142" s="82">
        <v>45111</v>
      </c>
      <c r="K142" s="82">
        <v>45112</v>
      </c>
      <c r="L142" s="83" t="s">
        <v>402</v>
      </c>
      <c r="M142" s="84" t="s">
        <v>881</v>
      </c>
      <c r="N142" s="85">
        <v>1</v>
      </c>
      <c r="O142" s="86">
        <v>1</v>
      </c>
      <c r="P142" s="86">
        <v>1</v>
      </c>
      <c r="Q142" s="87">
        <v>3</v>
      </c>
      <c r="R142" s="88">
        <v>159110</v>
      </c>
      <c r="S142" s="88">
        <v>61938</v>
      </c>
      <c r="T142" s="88">
        <v>0</v>
      </c>
      <c r="U142" s="89">
        <v>221048</v>
      </c>
      <c r="V142" s="97"/>
    </row>
    <row r="143" spans="1:22" ht="25.5" customHeight="1" x14ac:dyDescent="0.15">
      <c r="A143" s="92" t="s">
        <v>897</v>
      </c>
      <c r="B143" s="93" t="s">
        <v>898</v>
      </c>
      <c r="C143" s="94" t="s">
        <v>869</v>
      </c>
      <c r="D143" s="95" t="s">
        <v>15</v>
      </c>
      <c r="E143" s="96" t="s">
        <v>899</v>
      </c>
      <c r="F143" s="123" t="s">
        <v>4407</v>
      </c>
      <c r="G143" s="79" t="s">
        <v>880</v>
      </c>
      <c r="H143" s="80">
        <f t="shared" si="2"/>
        <v>1</v>
      </c>
      <c r="I143" s="81">
        <v>45113</v>
      </c>
      <c r="J143" s="82"/>
      <c r="K143" s="82"/>
      <c r="L143" s="83" t="s">
        <v>402</v>
      </c>
      <c r="M143" s="84" t="s">
        <v>881</v>
      </c>
      <c r="N143" s="85">
        <v>1</v>
      </c>
      <c r="O143" s="86">
        <v>0</v>
      </c>
      <c r="P143" s="86">
        <v>0</v>
      </c>
      <c r="Q143" s="87">
        <v>1</v>
      </c>
      <c r="R143" s="88">
        <v>55210</v>
      </c>
      <c r="S143" s="88">
        <v>740</v>
      </c>
      <c r="T143" s="88">
        <v>0</v>
      </c>
      <c r="U143" s="89">
        <v>55950</v>
      </c>
      <c r="V143" s="97"/>
    </row>
    <row r="144" spans="1:22" ht="25.5" customHeight="1" x14ac:dyDescent="0.15">
      <c r="A144" s="92" t="s">
        <v>900</v>
      </c>
      <c r="B144" s="93" t="s">
        <v>901</v>
      </c>
      <c r="C144" s="94" t="s">
        <v>869</v>
      </c>
      <c r="D144" s="95" t="s">
        <v>15</v>
      </c>
      <c r="E144" s="96" t="s">
        <v>902</v>
      </c>
      <c r="F144" s="123" t="s">
        <v>4408</v>
      </c>
      <c r="G144" s="79" t="s">
        <v>880</v>
      </c>
      <c r="H144" s="80">
        <f t="shared" si="2"/>
        <v>1</v>
      </c>
      <c r="I144" s="81">
        <v>45125</v>
      </c>
      <c r="J144" s="82"/>
      <c r="K144" s="82"/>
      <c r="L144" s="83" t="s">
        <v>402</v>
      </c>
      <c r="M144" s="84" t="s">
        <v>881</v>
      </c>
      <c r="N144" s="85">
        <v>1</v>
      </c>
      <c r="O144" s="86">
        <v>0</v>
      </c>
      <c r="P144" s="86">
        <v>0</v>
      </c>
      <c r="Q144" s="87">
        <v>1</v>
      </c>
      <c r="R144" s="88">
        <v>55210</v>
      </c>
      <c r="S144" s="88">
        <v>6085</v>
      </c>
      <c r="T144" s="88">
        <v>0</v>
      </c>
      <c r="U144" s="89">
        <v>61295</v>
      </c>
      <c r="V144" s="97"/>
    </row>
    <row r="145" spans="1:22" ht="25.5" customHeight="1" x14ac:dyDescent="0.15">
      <c r="A145" s="92" t="s">
        <v>903</v>
      </c>
      <c r="B145" s="93" t="s">
        <v>904</v>
      </c>
      <c r="C145" s="94" t="s">
        <v>869</v>
      </c>
      <c r="D145" s="95" t="s">
        <v>15</v>
      </c>
      <c r="E145" s="96" t="s">
        <v>905</v>
      </c>
      <c r="F145" s="123" t="s">
        <v>4409</v>
      </c>
      <c r="G145" s="79" t="s">
        <v>880</v>
      </c>
      <c r="H145" s="80">
        <f t="shared" si="2"/>
        <v>1</v>
      </c>
      <c r="I145" s="81">
        <v>45173</v>
      </c>
      <c r="J145" s="82"/>
      <c r="K145" s="82"/>
      <c r="L145" s="83" t="s">
        <v>402</v>
      </c>
      <c r="M145" s="84" t="s">
        <v>881</v>
      </c>
      <c r="N145" s="85">
        <v>1</v>
      </c>
      <c r="O145" s="86">
        <v>0</v>
      </c>
      <c r="P145" s="86">
        <v>0</v>
      </c>
      <c r="Q145" s="87">
        <v>1</v>
      </c>
      <c r="R145" s="88">
        <v>55210</v>
      </c>
      <c r="S145" s="88">
        <v>14893</v>
      </c>
      <c r="T145" s="88">
        <v>0</v>
      </c>
      <c r="U145" s="89">
        <v>70103</v>
      </c>
      <c r="V145" s="97"/>
    </row>
    <row r="146" spans="1:22" ht="25.5" customHeight="1" x14ac:dyDescent="0.15">
      <c r="A146" s="92" t="s">
        <v>906</v>
      </c>
      <c r="B146" s="93" t="s">
        <v>907</v>
      </c>
      <c r="C146" s="94" t="s">
        <v>869</v>
      </c>
      <c r="D146" s="95" t="s">
        <v>15</v>
      </c>
      <c r="E146" s="96" t="s">
        <v>908</v>
      </c>
      <c r="F146" s="123" t="s">
        <v>4410</v>
      </c>
      <c r="G146" s="79" t="s">
        <v>880</v>
      </c>
      <c r="H146" s="80">
        <f t="shared" si="2"/>
        <v>2</v>
      </c>
      <c r="I146" s="81">
        <v>45175</v>
      </c>
      <c r="J146" s="82">
        <v>45176</v>
      </c>
      <c r="K146" s="82"/>
      <c r="L146" s="83" t="s">
        <v>402</v>
      </c>
      <c r="M146" s="84" t="s">
        <v>881</v>
      </c>
      <c r="N146" s="85">
        <v>1</v>
      </c>
      <c r="O146" s="86">
        <v>1</v>
      </c>
      <c r="P146" s="86">
        <v>0</v>
      </c>
      <c r="Q146" s="87">
        <v>2</v>
      </c>
      <c r="R146" s="88">
        <v>110420</v>
      </c>
      <c r="S146" s="88">
        <v>7360</v>
      </c>
      <c r="T146" s="88">
        <v>0</v>
      </c>
      <c r="U146" s="89">
        <v>117780</v>
      </c>
      <c r="V146" s="97"/>
    </row>
    <row r="147" spans="1:22" ht="25.5" customHeight="1" x14ac:dyDescent="0.15">
      <c r="A147" s="92" t="s">
        <v>909</v>
      </c>
      <c r="B147" s="93" t="s">
        <v>910</v>
      </c>
      <c r="C147" s="94" t="s">
        <v>869</v>
      </c>
      <c r="D147" s="95" t="s">
        <v>15</v>
      </c>
      <c r="E147" s="96" t="s">
        <v>911</v>
      </c>
      <c r="F147" s="123" t="s">
        <v>4411</v>
      </c>
      <c r="G147" s="79" t="s">
        <v>880</v>
      </c>
      <c r="H147" s="80">
        <f t="shared" si="2"/>
        <v>1</v>
      </c>
      <c r="I147" s="81">
        <v>45191</v>
      </c>
      <c r="J147" s="82"/>
      <c r="K147" s="82"/>
      <c r="L147" s="83" t="s">
        <v>402</v>
      </c>
      <c r="M147" s="84" t="s">
        <v>881</v>
      </c>
      <c r="N147" s="85">
        <v>1</v>
      </c>
      <c r="O147" s="86">
        <v>0</v>
      </c>
      <c r="P147" s="86">
        <v>0</v>
      </c>
      <c r="Q147" s="87">
        <v>1</v>
      </c>
      <c r="R147" s="88">
        <v>55210</v>
      </c>
      <c r="S147" s="88">
        <v>3828</v>
      </c>
      <c r="T147" s="88">
        <v>0</v>
      </c>
      <c r="U147" s="89">
        <v>59038</v>
      </c>
      <c r="V147" s="97"/>
    </row>
    <row r="148" spans="1:22" ht="25.5" customHeight="1" x14ac:dyDescent="0.15">
      <c r="A148" s="92" t="s">
        <v>912</v>
      </c>
      <c r="B148" s="93" t="s">
        <v>913</v>
      </c>
      <c r="C148" s="94" t="s">
        <v>869</v>
      </c>
      <c r="D148" s="95" t="s">
        <v>15</v>
      </c>
      <c r="E148" s="96" t="s">
        <v>914</v>
      </c>
      <c r="F148" s="123" t="s">
        <v>4412</v>
      </c>
      <c r="G148" s="79" t="s">
        <v>880</v>
      </c>
      <c r="H148" s="80">
        <f t="shared" si="2"/>
        <v>2</v>
      </c>
      <c r="I148" s="81">
        <v>45196</v>
      </c>
      <c r="J148" s="82">
        <v>45197</v>
      </c>
      <c r="K148" s="82"/>
      <c r="L148" s="83" t="s">
        <v>402</v>
      </c>
      <c r="M148" s="84" t="s">
        <v>881</v>
      </c>
      <c r="N148" s="85">
        <v>1</v>
      </c>
      <c r="O148" s="86">
        <v>1</v>
      </c>
      <c r="P148" s="86">
        <v>0</v>
      </c>
      <c r="Q148" s="87">
        <v>2</v>
      </c>
      <c r="R148" s="88">
        <v>110420</v>
      </c>
      <c r="S148" s="88">
        <v>13720</v>
      </c>
      <c r="T148" s="88">
        <v>0</v>
      </c>
      <c r="U148" s="89">
        <v>124140</v>
      </c>
      <c r="V148" s="97"/>
    </row>
    <row r="149" spans="1:22" ht="25.5" customHeight="1" x14ac:dyDescent="0.15">
      <c r="A149" s="92" t="s">
        <v>915</v>
      </c>
      <c r="B149" s="93" t="s">
        <v>916</v>
      </c>
      <c r="C149" s="94" t="s">
        <v>869</v>
      </c>
      <c r="D149" s="95" t="s">
        <v>15</v>
      </c>
      <c r="E149" s="96" t="s">
        <v>917</v>
      </c>
      <c r="F149" s="123" t="s">
        <v>4413</v>
      </c>
      <c r="G149" s="79" t="s">
        <v>880</v>
      </c>
      <c r="H149" s="80">
        <f t="shared" si="2"/>
        <v>1</v>
      </c>
      <c r="I149" s="81">
        <v>45201</v>
      </c>
      <c r="J149" s="82"/>
      <c r="K149" s="82"/>
      <c r="L149" s="83" t="s">
        <v>402</v>
      </c>
      <c r="M149" s="84" t="s">
        <v>881</v>
      </c>
      <c r="N149" s="85">
        <v>1</v>
      </c>
      <c r="O149" s="86">
        <v>0</v>
      </c>
      <c r="P149" s="86">
        <v>0</v>
      </c>
      <c r="Q149" s="87">
        <v>1</v>
      </c>
      <c r="R149" s="88">
        <v>55210</v>
      </c>
      <c r="S149" s="88">
        <v>14328</v>
      </c>
      <c r="T149" s="88">
        <v>0</v>
      </c>
      <c r="U149" s="89">
        <v>69538</v>
      </c>
      <c r="V149" s="97"/>
    </row>
    <row r="150" spans="1:22" ht="25.5" customHeight="1" x14ac:dyDescent="0.15">
      <c r="A150" s="92" t="s">
        <v>918</v>
      </c>
      <c r="B150" s="93" t="s">
        <v>919</v>
      </c>
      <c r="C150" s="94" t="s">
        <v>869</v>
      </c>
      <c r="D150" s="95" t="s">
        <v>15</v>
      </c>
      <c r="E150" s="96" t="s">
        <v>920</v>
      </c>
      <c r="F150" s="123" t="s">
        <v>4414</v>
      </c>
      <c r="G150" s="79" t="s">
        <v>880</v>
      </c>
      <c r="H150" s="80">
        <f t="shared" si="2"/>
        <v>1</v>
      </c>
      <c r="I150" s="81">
        <v>45211</v>
      </c>
      <c r="J150" s="82"/>
      <c r="K150" s="82"/>
      <c r="L150" s="83" t="s">
        <v>402</v>
      </c>
      <c r="M150" s="84" t="s">
        <v>881</v>
      </c>
      <c r="N150" s="85">
        <v>1</v>
      </c>
      <c r="O150" s="86">
        <v>0</v>
      </c>
      <c r="P150" s="86">
        <v>0</v>
      </c>
      <c r="Q150" s="87">
        <v>1</v>
      </c>
      <c r="R150" s="88">
        <v>55210</v>
      </c>
      <c r="S150" s="88">
        <v>4420</v>
      </c>
      <c r="T150" s="88">
        <v>0</v>
      </c>
      <c r="U150" s="89">
        <v>59630</v>
      </c>
      <c r="V150" s="97"/>
    </row>
    <row r="151" spans="1:22" ht="25.5" customHeight="1" x14ac:dyDescent="0.15">
      <c r="A151" s="92" t="s">
        <v>921</v>
      </c>
      <c r="B151" s="93" t="s">
        <v>922</v>
      </c>
      <c r="C151" s="94" t="s">
        <v>869</v>
      </c>
      <c r="D151" s="95" t="s">
        <v>15</v>
      </c>
      <c r="E151" s="96" t="s">
        <v>923</v>
      </c>
      <c r="F151" s="123" t="s">
        <v>4415</v>
      </c>
      <c r="G151" s="79" t="s">
        <v>880</v>
      </c>
      <c r="H151" s="80">
        <f t="shared" si="2"/>
        <v>2</v>
      </c>
      <c r="I151" s="81">
        <v>45215</v>
      </c>
      <c r="J151" s="82">
        <v>45216</v>
      </c>
      <c r="K151" s="82"/>
      <c r="L151" s="83" t="s">
        <v>402</v>
      </c>
      <c r="M151" s="84" t="s">
        <v>881</v>
      </c>
      <c r="N151" s="85">
        <v>1</v>
      </c>
      <c r="O151" s="86">
        <v>1</v>
      </c>
      <c r="P151" s="86">
        <v>0</v>
      </c>
      <c r="Q151" s="87">
        <v>2</v>
      </c>
      <c r="R151" s="88">
        <v>110420</v>
      </c>
      <c r="S151" s="88">
        <v>1591</v>
      </c>
      <c r="T151" s="88">
        <v>0</v>
      </c>
      <c r="U151" s="89">
        <v>112011</v>
      </c>
      <c r="V151" s="97"/>
    </row>
    <row r="152" spans="1:22" ht="25.5" customHeight="1" x14ac:dyDescent="0.15">
      <c r="A152" s="92" t="s">
        <v>924</v>
      </c>
      <c r="B152" s="93" t="s">
        <v>925</v>
      </c>
      <c r="C152" s="94" t="s">
        <v>869</v>
      </c>
      <c r="D152" s="95" t="s">
        <v>15</v>
      </c>
      <c r="E152" s="96" t="s">
        <v>926</v>
      </c>
      <c r="F152" s="123" t="s">
        <v>4416</v>
      </c>
      <c r="G152" s="79" t="s">
        <v>880</v>
      </c>
      <c r="H152" s="80">
        <f t="shared" si="2"/>
        <v>2</v>
      </c>
      <c r="I152" s="81">
        <v>45217</v>
      </c>
      <c r="J152" s="82">
        <v>45218</v>
      </c>
      <c r="K152" s="82"/>
      <c r="L152" s="83" t="s">
        <v>402</v>
      </c>
      <c r="M152" s="84" t="s">
        <v>881</v>
      </c>
      <c r="N152" s="85">
        <v>1</v>
      </c>
      <c r="O152" s="86">
        <v>1</v>
      </c>
      <c r="P152" s="86">
        <v>0</v>
      </c>
      <c r="Q152" s="87">
        <v>2</v>
      </c>
      <c r="R152" s="88">
        <v>110420</v>
      </c>
      <c r="S152" s="88">
        <v>15667</v>
      </c>
      <c r="T152" s="88">
        <v>0</v>
      </c>
      <c r="U152" s="89">
        <v>126087</v>
      </c>
      <c r="V152" s="97"/>
    </row>
    <row r="153" spans="1:22" ht="25.5" customHeight="1" x14ac:dyDescent="0.15">
      <c r="A153" s="92" t="s">
        <v>927</v>
      </c>
      <c r="B153" s="93" t="s">
        <v>928</v>
      </c>
      <c r="C153" s="94" t="s">
        <v>869</v>
      </c>
      <c r="D153" s="95" t="s">
        <v>15</v>
      </c>
      <c r="E153" s="96" t="s">
        <v>929</v>
      </c>
      <c r="F153" s="123" t="s">
        <v>4417</v>
      </c>
      <c r="G153" s="79" t="s">
        <v>880</v>
      </c>
      <c r="H153" s="80">
        <f t="shared" si="2"/>
        <v>1</v>
      </c>
      <c r="I153" s="81">
        <v>45226</v>
      </c>
      <c r="J153" s="82"/>
      <c r="K153" s="82"/>
      <c r="L153" s="83" t="s">
        <v>402</v>
      </c>
      <c r="M153" s="84" t="s">
        <v>881</v>
      </c>
      <c r="N153" s="85">
        <v>1</v>
      </c>
      <c r="O153" s="86">
        <v>0</v>
      </c>
      <c r="P153" s="86">
        <v>0</v>
      </c>
      <c r="Q153" s="87">
        <v>1</v>
      </c>
      <c r="R153" s="88">
        <v>55210</v>
      </c>
      <c r="S153" s="88">
        <v>2099</v>
      </c>
      <c r="T153" s="88">
        <v>0</v>
      </c>
      <c r="U153" s="89">
        <v>57309</v>
      </c>
      <c r="V153" s="97"/>
    </row>
    <row r="154" spans="1:22" ht="25.5" customHeight="1" x14ac:dyDescent="0.15">
      <c r="A154" s="92" t="s">
        <v>930</v>
      </c>
      <c r="B154" s="93" t="s">
        <v>931</v>
      </c>
      <c r="C154" s="94" t="s">
        <v>869</v>
      </c>
      <c r="D154" s="95" t="s">
        <v>15</v>
      </c>
      <c r="E154" s="96" t="s">
        <v>932</v>
      </c>
      <c r="F154" s="123" t="s">
        <v>4418</v>
      </c>
      <c r="G154" s="79" t="s">
        <v>880</v>
      </c>
      <c r="H154" s="80">
        <f t="shared" si="2"/>
        <v>1</v>
      </c>
      <c r="I154" s="81">
        <v>45232</v>
      </c>
      <c r="J154" s="82"/>
      <c r="K154" s="82"/>
      <c r="L154" s="83" t="s">
        <v>402</v>
      </c>
      <c r="M154" s="84" t="s">
        <v>881</v>
      </c>
      <c r="N154" s="85">
        <v>1</v>
      </c>
      <c r="O154" s="86">
        <v>0</v>
      </c>
      <c r="P154" s="86">
        <v>0</v>
      </c>
      <c r="Q154" s="87">
        <v>1</v>
      </c>
      <c r="R154" s="88">
        <v>55210</v>
      </c>
      <c r="S154" s="88">
        <v>2210</v>
      </c>
      <c r="T154" s="88">
        <v>0</v>
      </c>
      <c r="U154" s="89">
        <v>57420</v>
      </c>
      <c r="V154" s="97"/>
    </row>
    <row r="155" spans="1:22" ht="25.5" customHeight="1" x14ac:dyDescent="0.15">
      <c r="A155" s="92" t="s">
        <v>933</v>
      </c>
      <c r="B155" s="93" t="s">
        <v>934</v>
      </c>
      <c r="C155" s="94" t="s">
        <v>869</v>
      </c>
      <c r="D155" s="95" t="s">
        <v>15</v>
      </c>
      <c r="E155" s="96" t="s">
        <v>935</v>
      </c>
      <c r="F155" s="123" t="s">
        <v>4419</v>
      </c>
      <c r="G155" s="79" t="s">
        <v>880</v>
      </c>
      <c r="H155" s="80">
        <f t="shared" si="2"/>
        <v>1</v>
      </c>
      <c r="I155" s="81">
        <v>45237</v>
      </c>
      <c r="J155" s="82"/>
      <c r="K155" s="82"/>
      <c r="L155" s="83" t="s">
        <v>402</v>
      </c>
      <c r="M155" s="84" t="s">
        <v>881</v>
      </c>
      <c r="N155" s="85">
        <v>1</v>
      </c>
      <c r="O155" s="86">
        <v>0</v>
      </c>
      <c r="P155" s="86">
        <v>0</v>
      </c>
      <c r="Q155" s="87">
        <v>1</v>
      </c>
      <c r="R155" s="88">
        <v>55210</v>
      </c>
      <c r="S155" s="88">
        <v>740</v>
      </c>
      <c r="T155" s="88">
        <v>0</v>
      </c>
      <c r="U155" s="89">
        <v>55950</v>
      </c>
      <c r="V155" s="97"/>
    </row>
    <row r="156" spans="1:22" ht="25.5" customHeight="1" x14ac:dyDescent="0.15">
      <c r="A156" s="92" t="s">
        <v>936</v>
      </c>
      <c r="B156" s="93" t="s">
        <v>937</v>
      </c>
      <c r="C156" s="94" t="s">
        <v>869</v>
      </c>
      <c r="D156" s="95" t="s">
        <v>15</v>
      </c>
      <c r="E156" s="96" t="s">
        <v>938</v>
      </c>
      <c r="F156" s="123" t="s">
        <v>4420</v>
      </c>
      <c r="G156" s="79" t="s">
        <v>880</v>
      </c>
      <c r="H156" s="80">
        <f t="shared" si="2"/>
        <v>3</v>
      </c>
      <c r="I156" s="81">
        <v>45244</v>
      </c>
      <c r="J156" s="82">
        <v>45245</v>
      </c>
      <c r="K156" s="82">
        <v>45247</v>
      </c>
      <c r="L156" s="83" t="s">
        <v>402</v>
      </c>
      <c r="M156" s="84" t="s">
        <v>881</v>
      </c>
      <c r="N156" s="85">
        <v>1</v>
      </c>
      <c r="O156" s="86">
        <v>1</v>
      </c>
      <c r="P156" s="86">
        <v>1</v>
      </c>
      <c r="Q156" s="87">
        <v>3</v>
      </c>
      <c r="R156" s="88">
        <v>146070</v>
      </c>
      <c r="S156" s="88">
        <v>6741</v>
      </c>
      <c r="T156" s="88">
        <v>0</v>
      </c>
      <c r="U156" s="89">
        <v>152811</v>
      </c>
      <c r="V156" s="97"/>
    </row>
    <row r="157" spans="1:22" ht="25.5" customHeight="1" x14ac:dyDescent="0.15">
      <c r="A157" s="92" t="s">
        <v>939</v>
      </c>
      <c r="B157" s="93" t="s">
        <v>940</v>
      </c>
      <c r="C157" s="94" t="s">
        <v>869</v>
      </c>
      <c r="D157" s="95" t="s">
        <v>15</v>
      </c>
      <c r="E157" s="96" t="s">
        <v>941</v>
      </c>
      <c r="F157" s="123" t="s">
        <v>4421</v>
      </c>
      <c r="G157" s="79" t="s">
        <v>880</v>
      </c>
      <c r="H157" s="80">
        <f t="shared" si="2"/>
        <v>2</v>
      </c>
      <c r="I157" s="81">
        <v>45252</v>
      </c>
      <c r="J157" s="82">
        <v>45254</v>
      </c>
      <c r="K157" s="82"/>
      <c r="L157" s="83" t="s">
        <v>402</v>
      </c>
      <c r="M157" s="84" t="s">
        <v>881</v>
      </c>
      <c r="N157" s="85">
        <v>1</v>
      </c>
      <c r="O157" s="86">
        <v>1</v>
      </c>
      <c r="P157" s="86">
        <v>0</v>
      </c>
      <c r="Q157" s="87">
        <v>2</v>
      </c>
      <c r="R157" s="88">
        <v>110420</v>
      </c>
      <c r="S157" s="88">
        <v>1406</v>
      </c>
      <c r="T157" s="88">
        <v>0</v>
      </c>
      <c r="U157" s="89">
        <v>111826</v>
      </c>
      <c r="V157" s="97"/>
    </row>
    <row r="158" spans="1:22" ht="25.5" customHeight="1" x14ac:dyDescent="0.15">
      <c r="A158" s="92" t="s">
        <v>942</v>
      </c>
      <c r="B158" s="93" t="s">
        <v>943</v>
      </c>
      <c r="C158" s="94" t="s">
        <v>869</v>
      </c>
      <c r="D158" s="95" t="s">
        <v>15</v>
      </c>
      <c r="E158" s="96" t="s">
        <v>944</v>
      </c>
      <c r="F158" s="123" t="s">
        <v>4422</v>
      </c>
      <c r="G158" s="79" t="s">
        <v>880</v>
      </c>
      <c r="H158" s="80">
        <f t="shared" si="2"/>
        <v>2</v>
      </c>
      <c r="I158" s="81">
        <v>45259</v>
      </c>
      <c r="J158" s="82">
        <v>45260</v>
      </c>
      <c r="K158" s="82"/>
      <c r="L158" s="83" t="s">
        <v>402</v>
      </c>
      <c r="M158" s="84" t="s">
        <v>881</v>
      </c>
      <c r="N158" s="85">
        <v>1</v>
      </c>
      <c r="O158" s="86">
        <v>1</v>
      </c>
      <c r="P158" s="86">
        <v>0</v>
      </c>
      <c r="Q158" s="87">
        <v>2</v>
      </c>
      <c r="R158" s="88">
        <v>103900</v>
      </c>
      <c r="S158" s="88">
        <v>8655</v>
      </c>
      <c r="T158" s="88">
        <v>0</v>
      </c>
      <c r="U158" s="89">
        <v>112555</v>
      </c>
      <c r="V158" s="97"/>
    </row>
    <row r="159" spans="1:22" ht="25.5" customHeight="1" x14ac:dyDescent="0.15">
      <c r="A159" s="92" t="s">
        <v>945</v>
      </c>
      <c r="B159" s="93" t="s">
        <v>946</v>
      </c>
      <c r="C159" s="94" t="s">
        <v>869</v>
      </c>
      <c r="D159" s="95" t="s">
        <v>15</v>
      </c>
      <c r="E159" s="96" t="s">
        <v>947</v>
      </c>
      <c r="F159" s="123" t="s">
        <v>4423</v>
      </c>
      <c r="G159" s="79" t="s">
        <v>880</v>
      </c>
      <c r="H159" s="80">
        <f t="shared" si="2"/>
        <v>2</v>
      </c>
      <c r="I159" s="81">
        <v>45261</v>
      </c>
      <c r="J159" s="82">
        <v>45268</v>
      </c>
      <c r="K159" s="82"/>
      <c r="L159" s="83" t="s">
        <v>402</v>
      </c>
      <c r="M159" s="84" t="s">
        <v>881</v>
      </c>
      <c r="N159" s="85">
        <v>1</v>
      </c>
      <c r="O159" s="86">
        <v>1</v>
      </c>
      <c r="P159" s="86">
        <v>0</v>
      </c>
      <c r="Q159" s="87">
        <v>2</v>
      </c>
      <c r="R159" s="88">
        <v>110420</v>
      </c>
      <c r="S159" s="88">
        <v>1332</v>
      </c>
      <c r="T159" s="88">
        <v>0</v>
      </c>
      <c r="U159" s="89">
        <v>111752</v>
      </c>
      <c r="V159" s="97"/>
    </row>
    <row r="160" spans="1:22" ht="25.5" customHeight="1" x14ac:dyDescent="0.15">
      <c r="A160" s="92" t="s">
        <v>948</v>
      </c>
      <c r="B160" s="93" t="s">
        <v>949</v>
      </c>
      <c r="C160" s="94" t="s">
        <v>869</v>
      </c>
      <c r="D160" s="95" t="s">
        <v>15</v>
      </c>
      <c r="E160" s="96" t="s">
        <v>950</v>
      </c>
      <c r="F160" s="123" t="s">
        <v>4424</v>
      </c>
      <c r="G160" s="79" t="s">
        <v>880</v>
      </c>
      <c r="H160" s="80">
        <f t="shared" si="2"/>
        <v>3</v>
      </c>
      <c r="I160" s="81">
        <v>45267</v>
      </c>
      <c r="J160" s="82">
        <v>45271</v>
      </c>
      <c r="K160" s="82">
        <v>45272</v>
      </c>
      <c r="L160" s="83" t="s">
        <v>402</v>
      </c>
      <c r="M160" s="84" t="s">
        <v>881</v>
      </c>
      <c r="N160" s="85">
        <v>1</v>
      </c>
      <c r="O160" s="86">
        <v>1</v>
      </c>
      <c r="P160" s="86">
        <v>1</v>
      </c>
      <c r="Q160" s="87">
        <v>3</v>
      </c>
      <c r="R160" s="88">
        <v>165630</v>
      </c>
      <c r="S160" s="88">
        <v>6593</v>
      </c>
      <c r="T160" s="88">
        <v>0</v>
      </c>
      <c r="U160" s="89">
        <v>172223</v>
      </c>
      <c r="V160" s="97"/>
    </row>
    <row r="161" spans="1:22" ht="25.5" customHeight="1" x14ac:dyDescent="0.15">
      <c r="A161" s="92" t="s">
        <v>951</v>
      </c>
      <c r="B161" s="93" t="s">
        <v>952</v>
      </c>
      <c r="C161" s="94" t="s">
        <v>869</v>
      </c>
      <c r="D161" s="95" t="s">
        <v>15</v>
      </c>
      <c r="E161" s="96" t="s">
        <v>953</v>
      </c>
      <c r="F161" s="123" t="s">
        <v>4425</v>
      </c>
      <c r="G161" s="79" t="s">
        <v>880</v>
      </c>
      <c r="H161" s="80">
        <f t="shared" si="2"/>
        <v>2</v>
      </c>
      <c r="I161" s="81">
        <v>45306</v>
      </c>
      <c r="J161" s="82">
        <v>45307</v>
      </c>
      <c r="K161" s="82"/>
      <c r="L161" s="83" t="s">
        <v>402</v>
      </c>
      <c r="M161" s="84" t="s">
        <v>881</v>
      </c>
      <c r="N161" s="85">
        <v>1</v>
      </c>
      <c r="O161" s="86">
        <v>1</v>
      </c>
      <c r="P161" s="86">
        <v>0</v>
      </c>
      <c r="Q161" s="87">
        <v>2</v>
      </c>
      <c r="R161" s="88">
        <v>110420</v>
      </c>
      <c r="S161" s="88">
        <v>1073</v>
      </c>
      <c r="T161" s="88">
        <v>0</v>
      </c>
      <c r="U161" s="89">
        <v>111493</v>
      </c>
      <c r="V161" s="97"/>
    </row>
    <row r="162" spans="1:22" ht="25.5" customHeight="1" x14ac:dyDescent="0.15">
      <c r="A162" s="92" t="s">
        <v>954</v>
      </c>
      <c r="B162" s="93" t="s">
        <v>955</v>
      </c>
      <c r="C162" s="94" t="s">
        <v>869</v>
      </c>
      <c r="D162" s="95" t="s">
        <v>15</v>
      </c>
      <c r="E162" s="96" t="s">
        <v>956</v>
      </c>
      <c r="F162" s="123" t="s">
        <v>4426</v>
      </c>
      <c r="G162" s="79" t="s">
        <v>419</v>
      </c>
      <c r="H162" s="80">
        <f t="shared" si="2"/>
        <v>3</v>
      </c>
      <c r="I162" s="81">
        <v>45247</v>
      </c>
      <c r="J162" s="82">
        <v>45252</v>
      </c>
      <c r="K162" s="82">
        <v>45259</v>
      </c>
      <c r="L162" s="83" t="s">
        <v>414</v>
      </c>
      <c r="M162" s="84" t="s">
        <v>420</v>
      </c>
      <c r="N162" s="85">
        <v>5</v>
      </c>
      <c r="O162" s="86">
        <v>5</v>
      </c>
      <c r="P162" s="86">
        <v>5</v>
      </c>
      <c r="Q162" s="87">
        <v>15</v>
      </c>
      <c r="R162" s="88">
        <v>400350</v>
      </c>
      <c r="S162" s="88">
        <v>36960</v>
      </c>
      <c r="T162" s="88">
        <v>50000</v>
      </c>
      <c r="U162" s="89">
        <v>487310</v>
      </c>
      <c r="V162" s="97"/>
    </row>
    <row r="163" spans="1:22" ht="25.5" customHeight="1" x14ac:dyDescent="0.15">
      <c r="A163" s="92" t="s">
        <v>957</v>
      </c>
      <c r="B163" s="93" t="s">
        <v>958</v>
      </c>
      <c r="C163" s="94" t="s">
        <v>869</v>
      </c>
      <c r="D163" s="95" t="s">
        <v>15</v>
      </c>
      <c r="E163" s="96" t="s">
        <v>959</v>
      </c>
      <c r="F163" s="123" t="s">
        <v>4427</v>
      </c>
      <c r="G163" s="79" t="s">
        <v>419</v>
      </c>
      <c r="H163" s="80">
        <f t="shared" si="2"/>
        <v>3</v>
      </c>
      <c r="I163" s="81">
        <v>45247</v>
      </c>
      <c r="J163" s="82">
        <v>45252</v>
      </c>
      <c r="K163" s="82">
        <v>45259</v>
      </c>
      <c r="L163" s="83" t="s">
        <v>414</v>
      </c>
      <c r="M163" s="84" t="s">
        <v>420</v>
      </c>
      <c r="N163" s="85">
        <v>5</v>
      </c>
      <c r="O163" s="86">
        <v>5</v>
      </c>
      <c r="P163" s="86">
        <v>5</v>
      </c>
      <c r="Q163" s="87">
        <v>15</v>
      </c>
      <c r="R163" s="88">
        <v>400350</v>
      </c>
      <c r="S163" s="88">
        <v>0</v>
      </c>
      <c r="T163" s="88">
        <v>50000</v>
      </c>
      <c r="U163" s="89">
        <v>450350</v>
      </c>
      <c r="V163" s="97"/>
    </row>
    <row r="164" spans="1:22" ht="25.5" customHeight="1" x14ac:dyDescent="0.15">
      <c r="A164" s="92" t="s">
        <v>960</v>
      </c>
      <c r="B164" s="93" t="s">
        <v>961</v>
      </c>
      <c r="C164" s="94" t="s">
        <v>869</v>
      </c>
      <c r="D164" s="95" t="s">
        <v>15</v>
      </c>
      <c r="E164" s="96" t="s">
        <v>962</v>
      </c>
      <c r="F164" s="123" t="s">
        <v>4428</v>
      </c>
      <c r="G164" s="79" t="s">
        <v>671</v>
      </c>
      <c r="H164" s="80">
        <f t="shared" si="2"/>
        <v>3</v>
      </c>
      <c r="I164" s="81">
        <v>45303</v>
      </c>
      <c r="J164" s="82">
        <v>45306</v>
      </c>
      <c r="K164" s="82">
        <v>45307</v>
      </c>
      <c r="L164" s="83" t="s">
        <v>550</v>
      </c>
      <c r="M164" s="84" t="s">
        <v>672</v>
      </c>
      <c r="N164" s="85">
        <v>5</v>
      </c>
      <c r="O164" s="86">
        <v>5</v>
      </c>
      <c r="P164" s="86">
        <v>5</v>
      </c>
      <c r="Q164" s="87">
        <v>15</v>
      </c>
      <c r="R164" s="88">
        <v>400350</v>
      </c>
      <c r="S164" s="88">
        <v>252274</v>
      </c>
      <c r="T164" s="88">
        <v>0</v>
      </c>
      <c r="U164" s="89">
        <v>652624</v>
      </c>
      <c r="V164" s="97"/>
    </row>
    <row r="165" spans="1:22" ht="25.5" customHeight="1" x14ac:dyDescent="0.15">
      <c r="A165" s="92" t="s">
        <v>963</v>
      </c>
      <c r="B165" s="93" t="s">
        <v>964</v>
      </c>
      <c r="C165" s="94" t="s">
        <v>869</v>
      </c>
      <c r="D165" s="95" t="s">
        <v>15</v>
      </c>
      <c r="E165" s="96" t="s">
        <v>965</v>
      </c>
      <c r="F165" s="123" t="s">
        <v>4429</v>
      </c>
      <c r="G165" s="79" t="s">
        <v>671</v>
      </c>
      <c r="H165" s="80">
        <f t="shared" si="2"/>
        <v>3</v>
      </c>
      <c r="I165" s="81">
        <v>45308</v>
      </c>
      <c r="J165" s="82">
        <v>45309</v>
      </c>
      <c r="K165" s="82">
        <v>45310</v>
      </c>
      <c r="L165" s="83" t="s">
        <v>550</v>
      </c>
      <c r="M165" s="84" t="s">
        <v>672</v>
      </c>
      <c r="N165" s="85">
        <v>5</v>
      </c>
      <c r="O165" s="86">
        <v>5</v>
      </c>
      <c r="P165" s="86">
        <v>5</v>
      </c>
      <c r="Q165" s="87">
        <v>15</v>
      </c>
      <c r="R165" s="88">
        <v>400350</v>
      </c>
      <c r="S165" s="88">
        <v>220020</v>
      </c>
      <c r="T165" s="88">
        <v>0</v>
      </c>
      <c r="U165" s="89">
        <v>620370</v>
      </c>
      <c r="V165" s="97"/>
    </row>
    <row r="166" spans="1:22" ht="25.5" customHeight="1" x14ac:dyDescent="0.15">
      <c r="A166" s="92" t="s">
        <v>966</v>
      </c>
      <c r="B166" s="93" t="s">
        <v>967</v>
      </c>
      <c r="C166" s="94" t="s">
        <v>869</v>
      </c>
      <c r="D166" s="95" t="s">
        <v>15</v>
      </c>
      <c r="E166" s="96" t="s">
        <v>968</v>
      </c>
      <c r="F166" s="123" t="s">
        <v>4430</v>
      </c>
      <c r="G166" s="79" t="s">
        <v>969</v>
      </c>
      <c r="H166" s="80">
        <f t="shared" si="2"/>
        <v>1</v>
      </c>
      <c r="I166" s="81">
        <v>45247</v>
      </c>
      <c r="J166" s="82"/>
      <c r="K166" s="82"/>
      <c r="L166" s="83" t="s">
        <v>240</v>
      </c>
      <c r="M166" s="84" t="s">
        <v>461</v>
      </c>
      <c r="N166" s="85">
        <v>5</v>
      </c>
      <c r="O166" s="86">
        <v>0</v>
      </c>
      <c r="P166" s="86">
        <v>0</v>
      </c>
      <c r="Q166" s="87">
        <v>5</v>
      </c>
      <c r="R166" s="88">
        <v>133450</v>
      </c>
      <c r="S166" s="88">
        <v>44767</v>
      </c>
      <c r="T166" s="88">
        <v>0</v>
      </c>
      <c r="U166" s="89">
        <v>178217</v>
      </c>
      <c r="V166" s="97"/>
    </row>
    <row r="167" spans="1:22" ht="25.5" customHeight="1" x14ac:dyDescent="0.15">
      <c r="A167" s="92" t="s">
        <v>970</v>
      </c>
      <c r="B167" s="93" t="s">
        <v>971</v>
      </c>
      <c r="C167" s="94" t="s">
        <v>869</v>
      </c>
      <c r="D167" s="95" t="s">
        <v>15</v>
      </c>
      <c r="E167" s="96" t="s">
        <v>972</v>
      </c>
      <c r="F167" s="123" t="s">
        <v>4431</v>
      </c>
      <c r="G167" s="79" t="s">
        <v>690</v>
      </c>
      <c r="H167" s="80">
        <f t="shared" si="2"/>
        <v>1</v>
      </c>
      <c r="I167" s="81">
        <v>45084</v>
      </c>
      <c r="J167" s="82"/>
      <c r="K167" s="82"/>
      <c r="L167" s="83" t="s">
        <v>240</v>
      </c>
      <c r="M167" s="84" t="s">
        <v>461</v>
      </c>
      <c r="N167" s="85">
        <v>3</v>
      </c>
      <c r="O167" s="86">
        <v>0</v>
      </c>
      <c r="P167" s="86">
        <v>0</v>
      </c>
      <c r="Q167" s="87">
        <v>3</v>
      </c>
      <c r="R167" s="88">
        <v>84400</v>
      </c>
      <c r="S167" s="88">
        <v>46495</v>
      </c>
      <c r="T167" s="88">
        <v>23100</v>
      </c>
      <c r="U167" s="89">
        <v>153995</v>
      </c>
      <c r="V167" s="97"/>
    </row>
    <row r="168" spans="1:22" ht="25.5" customHeight="1" x14ac:dyDescent="0.15">
      <c r="A168" s="92" t="s">
        <v>973</v>
      </c>
      <c r="B168" s="93" t="s">
        <v>974</v>
      </c>
      <c r="C168" s="94" t="s">
        <v>869</v>
      </c>
      <c r="D168" s="95" t="s">
        <v>15</v>
      </c>
      <c r="E168" s="96" t="s">
        <v>975</v>
      </c>
      <c r="F168" s="123" t="s">
        <v>4432</v>
      </c>
      <c r="G168" s="79" t="s">
        <v>690</v>
      </c>
      <c r="H168" s="80">
        <f t="shared" si="2"/>
        <v>1</v>
      </c>
      <c r="I168" s="81">
        <v>45085</v>
      </c>
      <c r="J168" s="82"/>
      <c r="K168" s="82"/>
      <c r="L168" s="83" t="s">
        <v>240</v>
      </c>
      <c r="M168" s="84" t="s">
        <v>504</v>
      </c>
      <c r="N168" s="85">
        <v>4</v>
      </c>
      <c r="O168" s="86">
        <v>0</v>
      </c>
      <c r="P168" s="86">
        <v>0</v>
      </c>
      <c r="Q168" s="87">
        <v>4</v>
      </c>
      <c r="R168" s="88">
        <v>107170</v>
      </c>
      <c r="S168" s="88">
        <v>80968</v>
      </c>
      <c r="T168" s="88">
        <v>6600</v>
      </c>
      <c r="U168" s="89">
        <v>194738</v>
      </c>
      <c r="V168" s="97"/>
    </row>
    <row r="169" spans="1:22" ht="25.5" customHeight="1" x14ac:dyDescent="0.15">
      <c r="A169" s="92" t="s">
        <v>976</v>
      </c>
      <c r="B169" s="93" t="s">
        <v>977</v>
      </c>
      <c r="C169" s="94" t="s">
        <v>869</v>
      </c>
      <c r="D169" s="95" t="s">
        <v>15</v>
      </c>
      <c r="E169" s="96" t="s">
        <v>978</v>
      </c>
      <c r="F169" s="123" t="s">
        <v>4433</v>
      </c>
      <c r="G169" s="79" t="s">
        <v>690</v>
      </c>
      <c r="H169" s="80">
        <f t="shared" si="2"/>
        <v>1</v>
      </c>
      <c r="I169" s="81">
        <v>45086</v>
      </c>
      <c r="J169" s="82"/>
      <c r="K169" s="82"/>
      <c r="L169" s="83" t="s">
        <v>240</v>
      </c>
      <c r="M169" s="84" t="s">
        <v>377</v>
      </c>
      <c r="N169" s="85">
        <v>4</v>
      </c>
      <c r="O169" s="86">
        <v>0</v>
      </c>
      <c r="P169" s="86">
        <v>0</v>
      </c>
      <c r="Q169" s="87">
        <v>4</v>
      </c>
      <c r="R169" s="88">
        <v>107170</v>
      </c>
      <c r="S169" s="88">
        <v>88207</v>
      </c>
      <c r="T169" s="88">
        <v>6600</v>
      </c>
      <c r="U169" s="89">
        <v>201977</v>
      </c>
      <c r="V169" s="97"/>
    </row>
    <row r="170" spans="1:22" ht="25.5" customHeight="1" x14ac:dyDescent="0.15">
      <c r="A170" s="92" t="s">
        <v>979</v>
      </c>
      <c r="B170" s="93" t="s">
        <v>980</v>
      </c>
      <c r="C170" s="94" t="s">
        <v>869</v>
      </c>
      <c r="D170" s="95" t="s">
        <v>15</v>
      </c>
      <c r="E170" s="96" t="s">
        <v>981</v>
      </c>
      <c r="F170" s="123" t="s">
        <v>4434</v>
      </c>
      <c r="G170" s="79" t="s">
        <v>690</v>
      </c>
      <c r="H170" s="80">
        <f t="shared" si="2"/>
        <v>1</v>
      </c>
      <c r="I170" s="81">
        <v>45105</v>
      </c>
      <c r="J170" s="82"/>
      <c r="K170" s="82"/>
      <c r="L170" s="83" t="s">
        <v>240</v>
      </c>
      <c r="M170" s="84" t="s">
        <v>504</v>
      </c>
      <c r="N170" s="85">
        <v>4</v>
      </c>
      <c r="O170" s="86">
        <v>0</v>
      </c>
      <c r="P170" s="86">
        <v>0</v>
      </c>
      <c r="Q170" s="87">
        <v>4</v>
      </c>
      <c r="R170" s="88">
        <v>107170</v>
      </c>
      <c r="S170" s="88">
        <v>119192</v>
      </c>
      <c r="T170" s="88">
        <v>6600</v>
      </c>
      <c r="U170" s="89">
        <v>232962</v>
      </c>
      <c r="V170" s="97" t="s">
        <v>513</v>
      </c>
    </row>
    <row r="171" spans="1:22" ht="25.5" customHeight="1" x14ac:dyDescent="0.15">
      <c r="A171" s="92" t="s">
        <v>982</v>
      </c>
      <c r="B171" s="93" t="s">
        <v>983</v>
      </c>
      <c r="C171" s="94" t="s">
        <v>869</v>
      </c>
      <c r="D171" s="95" t="s">
        <v>15</v>
      </c>
      <c r="E171" s="96" t="s">
        <v>984</v>
      </c>
      <c r="F171" s="123" t="s">
        <v>4435</v>
      </c>
      <c r="G171" s="79" t="s">
        <v>690</v>
      </c>
      <c r="H171" s="80">
        <f t="shared" si="2"/>
        <v>1</v>
      </c>
      <c r="I171" s="81">
        <v>45108</v>
      </c>
      <c r="J171" s="82"/>
      <c r="K171" s="82"/>
      <c r="L171" s="83" t="s">
        <v>240</v>
      </c>
      <c r="M171" s="84" t="s">
        <v>461</v>
      </c>
      <c r="N171" s="85">
        <v>3</v>
      </c>
      <c r="O171" s="86">
        <v>0</v>
      </c>
      <c r="P171" s="86">
        <v>0</v>
      </c>
      <c r="Q171" s="87">
        <v>3</v>
      </c>
      <c r="R171" s="88">
        <v>84400</v>
      </c>
      <c r="S171" s="88">
        <v>36658</v>
      </c>
      <c r="T171" s="88">
        <v>23100</v>
      </c>
      <c r="U171" s="89">
        <v>144158</v>
      </c>
      <c r="V171" s="97"/>
    </row>
    <row r="172" spans="1:22" ht="25.5" customHeight="1" x14ac:dyDescent="0.15">
      <c r="A172" s="92" t="s">
        <v>985</v>
      </c>
      <c r="B172" s="93" t="s">
        <v>986</v>
      </c>
      <c r="C172" s="94" t="s">
        <v>869</v>
      </c>
      <c r="D172" s="95" t="s">
        <v>15</v>
      </c>
      <c r="E172" s="96" t="s">
        <v>987</v>
      </c>
      <c r="F172" s="123" t="s">
        <v>4436</v>
      </c>
      <c r="G172" s="79" t="s">
        <v>690</v>
      </c>
      <c r="H172" s="80">
        <f t="shared" si="2"/>
        <v>2</v>
      </c>
      <c r="I172" s="81">
        <v>45125</v>
      </c>
      <c r="J172" s="82">
        <v>45126</v>
      </c>
      <c r="K172" s="82"/>
      <c r="L172" s="83" t="s">
        <v>240</v>
      </c>
      <c r="M172" s="84" t="s">
        <v>504</v>
      </c>
      <c r="N172" s="85">
        <v>4</v>
      </c>
      <c r="O172" s="86">
        <v>4</v>
      </c>
      <c r="P172" s="86">
        <v>0</v>
      </c>
      <c r="Q172" s="87">
        <v>8</v>
      </c>
      <c r="R172" s="88">
        <v>214340</v>
      </c>
      <c r="S172" s="88">
        <v>133089</v>
      </c>
      <c r="T172" s="88">
        <v>13200</v>
      </c>
      <c r="U172" s="89">
        <v>360629</v>
      </c>
      <c r="V172" s="97"/>
    </row>
    <row r="173" spans="1:22" ht="25.5" customHeight="1" x14ac:dyDescent="0.15">
      <c r="A173" s="92" t="s">
        <v>988</v>
      </c>
      <c r="B173" s="93" t="s">
        <v>989</v>
      </c>
      <c r="C173" s="94" t="s">
        <v>869</v>
      </c>
      <c r="D173" s="95" t="s">
        <v>15</v>
      </c>
      <c r="E173" s="96" t="s">
        <v>990</v>
      </c>
      <c r="F173" s="123" t="s">
        <v>4437</v>
      </c>
      <c r="G173" s="79" t="s">
        <v>690</v>
      </c>
      <c r="H173" s="80">
        <f t="shared" si="2"/>
        <v>1</v>
      </c>
      <c r="I173" s="81">
        <v>45175</v>
      </c>
      <c r="J173" s="82"/>
      <c r="K173" s="82"/>
      <c r="L173" s="83" t="s">
        <v>240</v>
      </c>
      <c r="M173" s="84" t="s">
        <v>377</v>
      </c>
      <c r="N173" s="85">
        <v>4</v>
      </c>
      <c r="O173" s="86">
        <v>0</v>
      </c>
      <c r="P173" s="86">
        <v>0</v>
      </c>
      <c r="Q173" s="87">
        <v>4</v>
      </c>
      <c r="R173" s="88">
        <v>107170</v>
      </c>
      <c r="S173" s="88">
        <v>22709</v>
      </c>
      <c r="T173" s="88">
        <v>6600</v>
      </c>
      <c r="U173" s="89">
        <v>136479</v>
      </c>
      <c r="V173" s="97"/>
    </row>
    <row r="174" spans="1:22" ht="25.5" customHeight="1" x14ac:dyDescent="0.15">
      <c r="A174" s="92" t="s">
        <v>991</v>
      </c>
      <c r="B174" s="93" t="s">
        <v>992</v>
      </c>
      <c r="C174" s="94" t="s">
        <v>869</v>
      </c>
      <c r="D174" s="95" t="s">
        <v>15</v>
      </c>
      <c r="E174" s="96" t="s">
        <v>993</v>
      </c>
      <c r="F174" s="123" t="s">
        <v>4438</v>
      </c>
      <c r="G174" s="79" t="s">
        <v>690</v>
      </c>
      <c r="H174" s="80">
        <f t="shared" si="2"/>
        <v>1</v>
      </c>
      <c r="I174" s="81">
        <v>45182</v>
      </c>
      <c r="J174" s="82"/>
      <c r="K174" s="82"/>
      <c r="L174" s="83" t="s">
        <v>240</v>
      </c>
      <c r="M174" s="84" t="s">
        <v>461</v>
      </c>
      <c r="N174" s="85">
        <v>3</v>
      </c>
      <c r="O174" s="86">
        <v>0</v>
      </c>
      <c r="P174" s="86">
        <v>0</v>
      </c>
      <c r="Q174" s="87">
        <v>3</v>
      </c>
      <c r="R174" s="88">
        <v>84400</v>
      </c>
      <c r="S174" s="88">
        <v>26574</v>
      </c>
      <c r="T174" s="88">
        <v>23100</v>
      </c>
      <c r="U174" s="89">
        <v>134074</v>
      </c>
      <c r="V174" s="97"/>
    </row>
    <row r="175" spans="1:22" ht="25.5" customHeight="1" x14ac:dyDescent="0.15">
      <c r="A175" s="92" t="s">
        <v>994</v>
      </c>
      <c r="B175" s="93" t="s">
        <v>995</v>
      </c>
      <c r="C175" s="94" t="s">
        <v>869</v>
      </c>
      <c r="D175" s="95" t="s">
        <v>15</v>
      </c>
      <c r="E175" s="96" t="s">
        <v>996</v>
      </c>
      <c r="F175" s="123" t="s">
        <v>4439</v>
      </c>
      <c r="G175" s="79" t="s">
        <v>690</v>
      </c>
      <c r="H175" s="80">
        <f t="shared" si="2"/>
        <v>1</v>
      </c>
      <c r="I175" s="81">
        <v>45196</v>
      </c>
      <c r="J175" s="82"/>
      <c r="K175" s="82"/>
      <c r="L175" s="83" t="s">
        <v>240</v>
      </c>
      <c r="M175" s="84" t="s">
        <v>504</v>
      </c>
      <c r="N175" s="85">
        <v>4</v>
      </c>
      <c r="O175" s="86">
        <v>0</v>
      </c>
      <c r="P175" s="86">
        <v>0</v>
      </c>
      <c r="Q175" s="87">
        <v>4</v>
      </c>
      <c r="R175" s="88">
        <v>107170</v>
      </c>
      <c r="S175" s="88">
        <v>73539</v>
      </c>
      <c r="T175" s="88">
        <v>6600</v>
      </c>
      <c r="U175" s="89">
        <v>187309</v>
      </c>
      <c r="V175" s="97"/>
    </row>
    <row r="176" spans="1:22" ht="25.5" customHeight="1" x14ac:dyDescent="0.15">
      <c r="A176" s="92" t="s">
        <v>997</v>
      </c>
      <c r="B176" s="93" t="s">
        <v>998</v>
      </c>
      <c r="C176" s="94" t="s">
        <v>869</v>
      </c>
      <c r="D176" s="95" t="s">
        <v>15</v>
      </c>
      <c r="E176" s="96" t="s">
        <v>999</v>
      </c>
      <c r="F176" s="123" t="s">
        <v>4440</v>
      </c>
      <c r="G176" s="79" t="s">
        <v>690</v>
      </c>
      <c r="H176" s="80">
        <f t="shared" si="2"/>
        <v>2</v>
      </c>
      <c r="I176" s="81">
        <v>45203</v>
      </c>
      <c r="J176" s="82">
        <v>45204</v>
      </c>
      <c r="K176" s="82"/>
      <c r="L176" s="83" t="s">
        <v>240</v>
      </c>
      <c r="M176" s="84" t="s">
        <v>504</v>
      </c>
      <c r="N176" s="85">
        <v>5</v>
      </c>
      <c r="O176" s="86">
        <v>5</v>
      </c>
      <c r="P176" s="86">
        <v>0</v>
      </c>
      <c r="Q176" s="87">
        <v>10</v>
      </c>
      <c r="R176" s="88">
        <v>259880</v>
      </c>
      <c r="S176" s="88">
        <v>100125</v>
      </c>
      <c r="T176" s="88">
        <v>13200</v>
      </c>
      <c r="U176" s="89">
        <v>373205</v>
      </c>
      <c r="V176" s="97"/>
    </row>
    <row r="177" spans="1:22" ht="25.5" customHeight="1" x14ac:dyDescent="0.15">
      <c r="A177" s="92" t="s">
        <v>1000</v>
      </c>
      <c r="B177" s="93" t="s">
        <v>1001</v>
      </c>
      <c r="C177" s="94" t="s">
        <v>869</v>
      </c>
      <c r="D177" s="95" t="s">
        <v>15</v>
      </c>
      <c r="E177" s="96" t="s">
        <v>1002</v>
      </c>
      <c r="F177" s="123" t="s">
        <v>4441</v>
      </c>
      <c r="G177" s="79" t="s">
        <v>690</v>
      </c>
      <c r="H177" s="80">
        <f t="shared" si="2"/>
        <v>2</v>
      </c>
      <c r="I177" s="81">
        <v>45210</v>
      </c>
      <c r="J177" s="82">
        <v>45231</v>
      </c>
      <c r="K177" s="82"/>
      <c r="L177" s="83" t="s">
        <v>240</v>
      </c>
      <c r="M177" s="84" t="s">
        <v>377</v>
      </c>
      <c r="N177" s="85">
        <v>4</v>
      </c>
      <c r="O177" s="86">
        <v>4</v>
      </c>
      <c r="P177" s="86">
        <v>0</v>
      </c>
      <c r="Q177" s="87">
        <v>8</v>
      </c>
      <c r="R177" s="88">
        <v>214340</v>
      </c>
      <c r="S177" s="88">
        <v>162443</v>
      </c>
      <c r="T177" s="88">
        <v>13200</v>
      </c>
      <c r="U177" s="89">
        <v>389983</v>
      </c>
      <c r="V177" s="97"/>
    </row>
    <row r="178" spans="1:22" ht="25.5" customHeight="1" x14ac:dyDescent="0.15">
      <c r="A178" s="92" t="s">
        <v>1003</v>
      </c>
      <c r="B178" s="93" t="s">
        <v>1004</v>
      </c>
      <c r="C178" s="94" t="s">
        <v>869</v>
      </c>
      <c r="D178" s="95" t="s">
        <v>15</v>
      </c>
      <c r="E178" s="96" t="s">
        <v>1005</v>
      </c>
      <c r="F178" s="123" t="s">
        <v>4442</v>
      </c>
      <c r="G178" s="79" t="s">
        <v>1006</v>
      </c>
      <c r="H178" s="80">
        <f t="shared" si="2"/>
        <v>1</v>
      </c>
      <c r="I178" s="81">
        <v>45217</v>
      </c>
      <c r="J178" s="82"/>
      <c r="K178" s="82"/>
      <c r="L178" s="83" t="s">
        <v>240</v>
      </c>
      <c r="M178" s="84" t="s">
        <v>461</v>
      </c>
      <c r="N178" s="85">
        <v>3</v>
      </c>
      <c r="O178" s="86">
        <v>0</v>
      </c>
      <c r="P178" s="86">
        <v>0</v>
      </c>
      <c r="Q178" s="87">
        <v>3</v>
      </c>
      <c r="R178" s="88">
        <v>84400</v>
      </c>
      <c r="S178" s="88">
        <v>40381</v>
      </c>
      <c r="T178" s="88">
        <v>23100</v>
      </c>
      <c r="U178" s="89">
        <v>147881</v>
      </c>
      <c r="V178" s="97"/>
    </row>
    <row r="179" spans="1:22" ht="25.5" customHeight="1" x14ac:dyDescent="0.15">
      <c r="A179" s="92" t="s">
        <v>1007</v>
      </c>
      <c r="B179" s="93" t="s">
        <v>1008</v>
      </c>
      <c r="C179" s="94" t="s">
        <v>869</v>
      </c>
      <c r="D179" s="95" t="s">
        <v>15</v>
      </c>
      <c r="E179" s="96" t="s">
        <v>1009</v>
      </c>
      <c r="F179" s="123" t="s">
        <v>4443</v>
      </c>
      <c r="G179" s="79" t="s">
        <v>690</v>
      </c>
      <c r="H179" s="80">
        <f t="shared" si="2"/>
        <v>1</v>
      </c>
      <c r="I179" s="81">
        <v>45218</v>
      </c>
      <c r="J179" s="82"/>
      <c r="K179" s="82"/>
      <c r="L179" s="83" t="s">
        <v>240</v>
      </c>
      <c r="M179" s="84" t="s">
        <v>504</v>
      </c>
      <c r="N179" s="85">
        <v>4</v>
      </c>
      <c r="O179" s="86">
        <v>0</v>
      </c>
      <c r="P179" s="86">
        <v>0</v>
      </c>
      <c r="Q179" s="87">
        <v>4</v>
      </c>
      <c r="R179" s="88">
        <v>107170</v>
      </c>
      <c r="S179" s="88">
        <v>73348</v>
      </c>
      <c r="T179" s="88">
        <v>6600</v>
      </c>
      <c r="U179" s="89">
        <v>187118</v>
      </c>
      <c r="V179" s="97"/>
    </row>
    <row r="180" spans="1:22" ht="25.5" customHeight="1" x14ac:dyDescent="0.15">
      <c r="A180" s="92" t="s">
        <v>1010</v>
      </c>
      <c r="B180" s="93" t="s">
        <v>1011</v>
      </c>
      <c r="C180" s="94" t="s">
        <v>869</v>
      </c>
      <c r="D180" s="95" t="s">
        <v>15</v>
      </c>
      <c r="E180" s="96" t="s">
        <v>1012</v>
      </c>
      <c r="F180" s="123" t="s">
        <v>4444</v>
      </c>
      <c r="G180" s="79" t="s">
        <v>690</v>
      </c>
      <c r="H180" s="80">
        <f t="shared" si="2"/>
        <v>1</v>
      </c>
      <c r="I180" s="81">
        <v>45219</v>
      </c>
      <c r="J180" s="82"/>
      <c r="K180" s="82"/>
      <c r="L180" s="83" t="s">
        <v>240</v>
      </c>
      <c r="M180" s="84" t="s">
        <v>504</v>
      </c>
      <c r="N180" s="85">
        <v>5</v>
      </c>
      <c r="O180" s="86">
        <v>0</v>
      </c>
      <c r="P180" s="86">
        <v>0</v>
      </c>
      <c r="Q180" s="87">
        <v>5</v>
      </c>
      <c r="R180" s="88">
        <v>129940</v>
      </c>
      <c r="S180" s="88">
        <v>75995</v>
      </c>
      <c r="T180" s="88">
        <v>6600</v>
      </c>
      <c r="U180" s="89">
        <v>212535</v>
      </c>
      <c r="V180" s="97"/>
    </row>
    <row r="181" spans="1:22" ht="25.5" customHeight="1" x14ac:dyDescent="0.15">
      <c r="A181" s="92" t="s">
        <v>1013</v>
      </c>
      <c r="B181" s="93" t="s">
        <v>1014</v>
      </c>
      <c r="C181" s="94" t="s">
        <v>869</v>
      </c>
      <c r="D181" s="95" t="s">
        <v>15</v>
      </c>
      <c r="E181" s="96" t="s">
        <v>1015</v>
      </c>
      <c r="F181" s="123" t="s">
        <v>4445</v>
      </c>
      <c r="G181" s="79" t="s">
        <v>690</v>
      </c>
      <c r="H181" s="80">
        <f t="shared" si="2"/>
        <v>1</v>
      </c>
      <c r="I181" s="81">
        <v>45227</v>
      </c>
      <c r="J181" s="82"/>
      <c r="K181" s="82"/>
      <c r="L181" s="83" t="s">
        <v>240</v>
      </c>
      <c r="M181" s="84" t="s">
        <v>504</v>
      </c>
      <c r="N181" s="85">
        <v>5</v>
      </c>
      <c r="O181" s="86">
        <v>0</v>
      </c>
      <c r="P181" s="86">
        <v>0</v>
      </c>
      <c r="Q181" s="87">
        <v>5</v>
      </c>
      <c r="R181" s="88">
        <v>129940</v>
      </c>
      <c r="S181" s="88">
        <v>149948</v>
      </c>
      <c r="T181" s="88">
        <v>6600</v>
      </c>
      <c r="U181" s="89">
        <v>286488</v>
      </c>
      <c r="V181" s="97"/>
    </row>
    <row r="182" spans="1:22" ht="25.5" customHeight="1" x14ac:dyDescent="0.15">
      <c r="A182" s="92" t="s">
        <v>1016</v>
      </c>
      <c r="B182" s="93" t="s">
        <v>1017</v>
      </c>
      <c r="C182" s="94" t="s">
        <v>869</v>
      </c>
      <c r="D182" s="95" t="s">
        <v>15</v>
      </c>
      <c r="E182" s="96" t="s">
        <v>1018</v>
      </c>
      <c r="F182" s="123" t="s">
        <v>4446</v>
      </c>
      <c r="G182" s="79" t="s">
        <v>690</v>
      </c>
      <c r="H182" s="80">
        <f t="shared" si="2"/>
        <v>1</v>
      </c>
      <c r="I182" s="81">
        <v>45228</v>
      </c>
      <c r="J182" s="82"/>
      <c r="K182" s="82"/>
      <c r="L182" s="83" t="s">
        <v>240</v>
      </c>
      <c r="M182" s="84" t="s">
        <v>504</v>
      </c>
      <c r="N182" s="85">
        <v>4</v>
      </c>
      <c r="O182" s="86">
        <v>0</v>
      </c>
      <c r="P182" s="86">
        <v>0</v>
      </c>
      <c r="Q182" s="87">
        <v>4</v>
      </c>
      <c r="R182" s="88">
        <v>107170</v>
      </c>
      <c r="S182" s="88">
        <v>72949</v>
      </c>
      <c r="T182" s="88">
        <v>4400</v>
      </c>
      <c r="U182" s="89">
        <v>184519</v>
      </c>
      <c r="V182" s="97"/>
    </row>
    <row r="183" spans="1:22" ht="25.5" customHeight="1" x14ac:dyDescent="0.15">
      <c r="A183" s="92" t="s">
        <v>1019</v>
      </c>
      <c r="B183" s="93" t="s">
        <v>1020</v>
      </c>
      <c r="C183" s="94" t="s">
        <v>869</v>
      </c>
      <c r="D183" s="95" t="s">
        <v>15</v>
      </c>
      <c r="E183" s="96" t="s">
        <v>1021</v>
      </c>
      <c r="F183" s="123" t="s">
        <v>4447</v>
      </c>
      <c r="G183" s="79" t="s">
        <v>690</v>
      </c>
      <c r="H183" s="80">
        <f t="shared" si="2"/>
        <v>1</v>
      </c>
      <c r="I183" s="81">
        <v>45232</v>
      </c>
      <c r="J183" s="82"/>
      <c r="K183" s="82"/>
      <c r="L183" s="83" t="s">
        <v>240</v>
      </c>
      <c r="M183" s="84" t="s">
        <v>504</v>
      </c>
      <c r="N183" s="85">
        <v>5</v>
      </c>
      <c r="O183" s="86">
        <v>0</v>
      </c>
      <c r="P183" s="86">
        <v>0</v>
      </c>
      <c r="Q183" s="87">
        <v>5</v>
      </c>
      <c r="R183" s="88">
        <v>129940</v>
      </c>
      <c r="S183" s="88">
        <v>77945</v>
      </c>
      <c r="T183" s="88">
        <v>6600</v>
      </c>
      <c r="U183" s="89">
        <v>214485</v>
      </c>
      <c r="V183" s="97"/>
    </row>
    <row r="184" spans="1:22" ht="25.5" customHeight="1" x14ac:dyDescent="0.15">
      <c r="A184" s="92" t="s">
        <v>1022</v>
      </c>
      <c r="B184" s="93" t="s">
        <v>1023</v>
      </c>
      <c r="C184" s="94" t="s">
        <v>869</v>
      </c>
      <c r="D184" s="95" t="s">
        <v>15</v>
      </c>
      <c r="E184" s="96" t="s">
        <v>1024</v>
      </c>
      <c r="F184" s="123" t="s">
        <v>4448</v>
      </c>
      <c r="G184" s="79" t="s">
        <v>690</v>
      </c>
      <c r="H184" s="80">
        <f t="shared" si="2"/>
        <v>1</v>
      </c>
      <c r="I184" s="81">
        <v>45238</v>
      </c>
      <c r="J184" s="82"/>
      <c r="K184" s="82"/>
      <c r="L184" s="83" t="s">
        <v>240</v>
      </c>
      <c r="M184" s="84" t="s">
        <v>461</v>
      </c>
      <c r="N184" s="85">
        <v>3</v>
      </c>
      <c r="O184" s="86">
        <v>0</v>
      </c>
      <c r="P184" s="86">
        <v>0</v>
      </c>
      <c r="Q184" s="87">
        <v>3</v>
      </c>
      <c r="R184" s="88">
        <v>84400</v>
      </c>
      <c r="S184" s="88">
        <v>24334</v>
      </c>
      <c r="T184" s="88">
        <v>23100</v>
      </c>
      <c r="U184" s="89">
        <v>131834</v>
      </c>
      <c r="V184" s="97"/>
    </row>
    <row r="185" spans="1:22" ht="25.5" customHeight="1" x14ac:dyDescent="0.15">
      <c r="A185" s="92" t="s">
        <v>1025</v>
      </c>
      <c r="B185" s="93" t="s">
        <v>1026</v>
      </c>
      <c r="C185" s="94" t="s">
        <v>869</v>
      </c>
      <c r="D185" s="95" t="s">
        <v>15</v>
      </c>
      <c r="E185" s="96" t="s">
        <v>1027</v>
      </c>
      <c r="F185" s="123" t="s">
        <v>4449</v>
      </c>
      <c r="G185" s="79" t="s">
        <v>690</v>
      </c>
      <c r="H185" s="80">
        <f t="shared" si="2"/>
        <v>1</v>
      </c>
      <c r="I185" s="81">
        <v>45239</v>
      </c>
      <c r="J185" s="82"/>
      <c r="K185" s="82"/>
      <c r="L185" s="83" t="s">
        <v>240</v>
      </c>
      <c r="M185" s="84" t="s">
        <v>461</v>
      </c>
      <c r="N185" s="85">
        <v>3</v>
      </c>
      <c r="O185" s="86">
        <v>0</v>
      </c>
      <c r="P185" s="86">
        <v>0</v>
      </c>
      <c r="Q185" s="87">
        <v>3</v>
      </c>
      <c r="R185" s="88">
        <v>84400</v>
      </c>
      <c r="S185" s="88">
        <v>39022</v>
      </c>
      <c r="T185" s="88">
        <v>23100</v>
      </c>
      <c r="U185" s="89">
        <v>146522</v>
      </c>
      <c r="V185" s="97"/>
    </row>
    <row r="186" spans="1:22" ht="25.5" customHeight="1" x14ac:dyDescent="0.15">
      <c r="A186" s="92" t="s">
        <v>1028</v>
      </c>
      <c r="B186" s="93" t="s">
        <v>1029</v>
      </c>
      <c r="C186" s="94" t="s">
        <v>869</v>
      </c>
      <c r="D186" s="95" t="s">
        <v>15</v>
      </c>
      <c r="E186" s="96" t="s">
        <v>1030</v>
      </c>
      <c r="F186" s="123" t="s">
        <v>4450</v>
      </c>
      <c r="G186" s="79" t="s">
        <v>690</v>
      </c>
      <c r="H186" s="80">
        <f t="shared" si="2"/>
        <v>1</v>
      </c>
      <c r="I186" s="81">
        <v>45240</v>
      </c>
      <c r="J186" s="82"/>
      <c r="K186" s="82"/>
      <c r="L186" s="83" t="s">
        <v>240</v>
      </c>
      <c r="M186" s="84" t="s">
        <v>377</v>
      </c>
      <c r="N186" s="85">
        <v>4</v>
      </c>
      <c r="O186" s="86">
        <v>0</v>
      </c>
      <c r="P186" s="86">
        <v>0</v>
      </c>
      <c r="Q186" s="87">
        <v>4</v>
      </c>
      <c r="R186" s="88">
        <v>107170</v>
      </c>
      <c r="S186" s="88">
        <v>58943</v>
      </c>
      <c r="T186" s="88">
        <v>6600</v>
      </c>
      <c r="U186" s="89">
        <v>172713</v>
      </c>
      <c r="V186" s="97"/>
    </row>
    <row r="187" spans="1:22" ht="25.5" customHeight="1" x14ac:dyDescent="0.15">
      <c r="A187" s="92" t="s">
        <v>1031</v>
      </c>
      <c r="B187" s="93" t="s">
        <v>1032</v>
      </c>
      <c r="C187" s="94" t="s">
        <v>869</v>
      </c>
      <c r="D187" s="95" t="s">
        <v>15</v>
      </c>
      <c r="E187" s="96" t="s">
        <v>1033</v>
      </c>
      <c r="F187" s="123" t="s">
        <v>4451</v>
      </c>
      <c r="G187" s="79" t="s">
        <v>690</v>
      </c>
      <c r="H187" s="80">
        <f t="shared" si="2"/>
        <v>1</v>
      </c>
      <c r="I187" s="81">
        <v>45246</v>
      </c>
      <c r="J187" s="82"/>
      <c r="K187" s="82"/>
      <c r="L187" s="83" t="s">
        <v>240</v>
      </c>
      <c r="M187" s="84" t="s">
        <v>504</v>
      </c>
      <c r="N187" s="85">
        <v>4</v>
      </c>
      <c r="O187" s="86">
        <v>0</v>
      </c>
      <c r="P187" s="86">
        <v>0</v>
      </c>
      <c r="Q187" s="87">
        <v>4</v>
      </c>
      <c r="R187" s="88">
        <v>107170</v>
      </c>
      <c r="S187" s="88">
        <v>58136</v>
      </c>
      <c r="T187" s="88">
        <v>6600</v>
      </c>
      <c r="U187" s="89">
        <v>171906</v>
      </c>
      <c r="V187" s="97"/>
    </row>
    <row r="188" spans="1:22" ht="25.5" customHeight="1" x14ac:dyDescent="0.15">
      <c r="A188" s="92" t="s">
        <v>1034</v>
      </c>
      <c r="B188" s="93" t="s">
        <v>1035</v>
      </c>
      <c r="C188" s="94" t="s">
        <v>869</v>
      </c>
      <c r="D188" s="95" t="s">
        <v>15</v>
      </c>
      <c r="E188" s="96" t="s">
        <v>1036</v>
      </c>
      <c r="F188" s="123" t="s">
        <v>4452</v>
      </c>
      <c r="G188" s="79" t="s">
        <v>690</v>
      </c>
      <c r="H188" s="80">
        <f t="shared" si="2"/>
        <v>1</v>
      </c>
      <c r="I188" s="81">
        <v>45252</v>
      </c>
      <c r="J188" s="82"/>
      <c r="K188" s="82"/>
      <c r="L188" s="83" t="s">
        <v>240</v>
      </c>
      <c r="M188" s="84" t="s">
        <v>461</v>
      </c>
      <c r="N188" s="85">
        <v>3</v>
      </c>
      <c r="O188" s="86">
        <v>0</v>
      </c>
      <c r="P188" s="86">
        <v>0</v>
      </c>
      <c r="Q188" s="87">
        <v>3</v>
      </c>
      <c r="R188" s="88">
        <v>84400</v>
      </c>
      <c r="S188" s="88">
        <v>31914</v>
      </c>
      <c r="T188" s="88">
        <v>23100</v>
      </c>
      <c r="U188" s="89">
        <v>139414</v>
      </c>
      <c r="V188" s="97"/>
    </row>
    <row r="189" spans="1:22" ht="25.5" customHeight="1" x14ac:dyDescent="0.15">
      <c r="A189" s="92" t="s">
        <v>1037</v>
      </c>
      <c r="B189" s="93" t="s">
        <v>1038</v>
      </c>
      <c r="C189" s="94" t="s">
        <v>869</v>
      </c>
      <c r="D189" s="95" t="s">
        <v>15</v>
      </c>
      <c r="E189" s="96" t="s">
        <v>1039</v>
      </c>
      <c r="F189" s="123" t="s">
        <v>4453</v>
      </c>
      <c r="G189" s="79" t="s">
        <v>1006</v>
      </c>
      <c r="H189" s="80">
        <f t="shared" si="2"/>
        <v>1</v>
      </c>
      <c r="I189" s="81">
        <v>45254</v>
      </c>
      <c r="J189" s="82"/>
      <c r="K189" s="82"/>
      <c r="L189" s="83" t="s">
        <v>240</v>
      </c>
      <c r="M189" s="84" t="s">
        <v>461</v>
      </c>
      <c r="N189" s="85">
        <v>3</v>
      </c>
      <c r="O189" s="86">
        <v>0</v>
      </c>
      <c r="P189" s="86">
        <v>0</v>
      </c>
      <c r="Q189" s="87">
        <v>3</v>
      </c>
      <c r="R189" s="88">
        <v>84400</v>
      </c>
      <c r="S189" s="88">
        <v>78788</v>
      </c>
      <c r="T189" s="88">
        <v>23100</v>
      </c>
      <c r="U189" s="89">
        <v>186288</v>
      </c>
      <c r="V189" s="97"/>
    </row>
    <row r="190" spans="1:22" ht="25.5" customHeight="1" x14ac:dyDescent="0.15">
      <c r="A190" s="92" t="s">
        <v>1040</v>
      </c>
      <c r="B190" s="93" t="s">
        <v>1041</v>
      </c>
      <c r="C190" s="94" t="s">
        <v>869</v>
      </c>
      <c r="D190" s="95" t="s">
        <v>15</v>
      </c>
      <c r="E190" s="96" t="s">
        <v>1042</v>
      </c>
      <c r="F190" s="123" t="s">
        <v>4454</v>
      </c>
      <c r="G190" s="79" t="s">
        <v>690</v>
      </c>
      <c r="H190" s="80">
        <f t="shared" si="2"/>
        <v>1</v>
      </c>
      <c r="I190" s="81">
        <v>45260</v>
      </c>
      <c r="J190" s="82"/>
      <c r="K190" s="82"/>
      <c r="L190" s="83" t="s">
        <v>240</v>
      </c>
      <c r="M190" s="84" t="s">
        <v>504</v>
      </c>
      <c r="N190" s="85">
        <v>4</v>
      </c>
      <c r="O190" s="86">
        <v>0</v>
      </c>
      <c r="P190" s="86">
        <v>0</v>
      </c>
      <c r="Q190" s="87">
        <v>4</v>
      </c>
      <c r="R190" s="88">
        <v>107170</v>
      </c>
      <c r="S190" s="88">
        <v>73652</v>
      </c>
      <c r="T190" s="88">
        <v>6600</v>
      </c>
      <c r="U190" s="89">
        <v>187422</v>
      </c>
      <c r="V190" s="97"/>
    </row>
    <row r="191" spans="1:22" ht="25.5" customHeight="1" x14ac:dyDescent="0.15">
      <c r="A191" s="92" t="s">
        <v>1043</v>
      </c>
      <c r="B191" s="93" t="s">
        <v>1044</v>
      </c>
      <c r="C191" s="94" t="s">
        <v>869</v>
      </c>
      <c r="D191" s="95" t="s">
        <v>15</v>
      </c>
      <c r="E191" s="96" t="s">
        <v>1045</v>
      </c>
      <c r="F191" s="123" t="s">
        <v>4455</v>
      </c>
      <c r="G191" s="79" t="s">
        <v>690</v>
      </c>
      <c r="H191" s="80">
        <f t="shared" si="2"/>
        <v>1</v>
      </c>
      <c r="I191" s="81">
        <v>45268</v>
      </c>
      <c r="J191" s="82"/>
      <c r="K191" s="82"/>
      <c r="L191" s="83" t="s">
        <v>240</v>
      </c>
      <c r="M191" s="84" t="s">
        <v>504</v>
      </c>
      <c r="N191" s="85">
        <v>4</v>
      </c>
      <c r="O191" s="86">
        <v>0</v>
      </c>
      <c r="P191" s="86">
        <v>0</v>
      </c>
      <c r="Q191" s="87">
        <v>4</v>
      </c>
      <c r="R191" s="88">
        <v>107170</v>
      </c>
      <c r="S191" s="88">
        <v>78905</v>
      </c>
      <c r="T191" s="88">
        <v>6600</v>
      </c>
      <c r="U191" s="89">
        <v>192675</v>
      </c>
      <c r="V191" s="97"/>
    </row>
    <row r="192" spans="1:22" ht="25.5" customHeight="1" x14ac:dyDescent="0.15">
      <c r="A192" s="92" t="s">
        <v>1046</v>
      </c>
      <c r="B192" s="93" t="s">
        <v>1047</v>
      </c>
      <c r="C192" s="94" t="s">
        <v>869</v>
      </c>
      <c r="D192" s="95" t="s">
        <v>15</v>
      </c>
      <c r="E192" s="96" t="s">
        <v>1048</v>
      </c>
      <c r="F192" s="123" t="s">
        <v>4456</v>
      </c>
      <c r="G192" s="79" t="s">
        <v>690</v>
      </c>
      <c r="H192" s="80">
        <f t="shared" si="2"/>
        <v>1</v>
      </c>
      <c r="I192" s="81">
        <v>45274</v>
      </c>
      <c r="J192" s="82"/>
      <c r="K192" s="82"/>
      <c r="L192" s="83" t="s">
        <v>240</v>
      </c>
      <c r="M192" s="84" t="s">
        <v>461</v>
      </c>
      <c r="N192" s="85">
        <v>3</v>
      </c>
      <c r="O192" s="86">
        <v>0</v>
      </c>
      <c r="P192" s="86">
        <v>0</v>
      </c>
      <c r="Q192" s="87">
        <v>3</v>
      </c>
      <c r="R192" s="88">
        <v>84400</v>
      </c>
      <c r="S192" s="88">
        <v>39868</v>
      </c>
      <c r="T192" s="88">
        <v>23100</v>
      </c>
      <c r="U192" s="89">
        <v>147368</v>
      </c>
      <c r="V192" s="97"/>
    </row>
    <row r="193" spans="1:22" ht="25.5" customHeight="1" x14ac:dyDescent="0.15">
      <c r="A193" s="92" t="s">
        <v>1049</v>
      </c>
      <c r="B193" s="93" t="s">
        <v>1050</v>
      </c>
      <c r="C193" s="94" t="s">
        <v>869</v>
      </c>
      <c r="D193" s="95" t="s">
        <v>15</v>
      </c>
      <c r="E193" s="96" t="s">
        <v>1051</v>
      </c>
      <c r="F193" s="123" t="s">
        <v>4457</v>
      </c>
      <c r="G193" s="79" t="s">
        <v>690</v>
      </c>
      <c r="H193" s="80">
        <f t="shared" si="2"/>
        <v>1</v>
      </c>
      <c r="I193" s="81">
        <v>45275</v>
      </c>
      <c r="J193" s="82"/>
      <c r="K193" s="82"/>
      <c r="L193" s="83" t="s">
        <v>240</v>
      </c>
      <c r="M193" s="84" t="s">
        <v>461</v>
      </c>
      <c r="N193" s="85">
        <v>3</v>
      </c>
      <c r="O193" s="86">
        <v>0</v>
      </c>
      <c r="P193" s="86">
        <v>0</v>
      </c>
      <c r="Q193" s="87">
        <v>3</v>
      </c>
      <c r="R193" s="88">
        <v>84400</v>
      </c>
      <c r="S193" s="88">
        <v>26295</v>
      </c>
      <c r="T193" s="88">
        <v>23100</v>
      </c>
      <c r="U193" s="89">
        <v>133795</v>
      </c>
      <c r="V193" s="97"/>
    </row>
    <row r="194" spans="1:22" ht="25.5" customHeight="1" x14ac:dyDescent="0.15">
      <c r="A194" s="92" t="s">
        <v>1052</v>
      </c>
      <c r="B194" s="93" t="s">
        <v>1053</v>
      </c>
      <c r="C194" s="94" t="s">
        <v>869</v>
      </c>
      <c r="D194" s="95" t="s">
        <v>15</v>
      </c>
      <c r="E194" s="96" t="s">
        <v>1054</v>
      </c>
      <c r="F194" s="123" t="s">
        <v>4458</v>
      </c>
      <c r="G194" s="79" t="s">
        <v>690</v>
      </c>
      <c r="H194" s="80">
        <f t="shared" si="2"/>
        <v>1</v>
      </c>
      <c r="I194" s="81">
        <v>45281</v>
      </c>
      <c r="J194" s="82"/>
      <c r="K194" s="82"/>
      <c r="L194" s="83" t="s">
        <v>240</v>
      </c>
      <c r="M194" s="84" t="s">
        <v>461</v>
      </c>
      <c r="N194" s="85">
        <v>3</v>
      </c>
      <c r="O194" s="86">
        <v>0</v>
      </c>
      <c r="P194" s="86">
        <v>0</v>
      </c>
      <c r="Q194" s="87">
        <v>3</v>
      </c>
      <c r="R194" s="88">
        <v>84400</v>
      </c>
      <c r="S194" s="88">
        <v>39430</v>
      </c>
      <c r="T194" s="88">
        <v>23100</v>
      </c>
      <c r="U194" s="89">
        <v>146930</v>
      </c>
      <c r="V194" s="97"/>
    </row>
    <row r="195" spans="1:22" ht="25.5" customHeight="1" x14ac:dyDescent="0.15">
      <c r="A195" s="92" t="s">
        <v>1055</v>
      </c>
      <c r="B195" s="93" t="s">
        <v>1056</v>
      </c>
      <c r="C195" s="94" t="s">
        <v>869</v>
      </c>
      <c r="D195" s="95" t="s">
        <v>15</v>
      </c>
      <c r="E195" s="96" t="s">
        <v>1057</v>
      </c>
      <c r="F195" s="123" t="s">
        <v>4459</v>
      </c>
      <c r="G195" s="79" t="s">
        <v>690</v>
      </c>
      <c r="H195" s="80">
        <f t="shared" si="2"/>
        <v>1</v>
      </c>
      <c r="I195" s="81">
        <v>45310</v>
      </c>
      <c r="J195" s="82"/>
      <c r="K195" s="82"/>
      <c r="L195" s="83" t="s">
        <v>240</v>
      </c>
      <c r="M195" s="84" t="s">
        <v>504</v>
      </c>
      <c r="N195" s="85">
        <v>4</v>
      </c>
      <c r="O195" s="86">
        <v>0</v>
      </c>
      <c r="P195" s="86">
        <v>0</v>
      </c>
      <c r="Q195" s="87">
        <v>4</v>
      </c>
      <c r="R195" s="88">
        <v>107170</v>
      </c>
      <c r="S195" s="88">
        <v>84215</v>
      </c>
      <c r="T195" s="88">
        <v>6600</v>
      </c>
      <c r="U195" s="89">
        <v>197985</v>
      </c>
      <c r="V195" s="97"/>
    </row>
    <row r="196" spans="1:22" ht="25.5" customHeight="1" x14ac:dyDescent="0.15">
      <c r="A196" s="92" t="s">
        <v>1058</v>
      </c>
      <c r="B196" s="93" t="s">
        <v>1059</v>
      </c>
      <c r="C196" s="94" t="s">
        <v>869</v>
      </c>
      <c r="D196" s="95" t="s">
        <v>15</v>
      </c>
      <c r="E196" s="96" t="s">
        <v>1060</v>
      </c>
      <c r="F196" s="123" t="s">
        <v>4460</v>
      </c>
      <c r="G196" s="79" t="s">
        <v>612</v>
      </c>
      <c r="H196" s="80">
        <f t="shared" si="2"/>
        <v>1</v>
      </c>
      <c r="I196" s="81">
        <v>45112</v>
      </c>
      <c r="J196" s="82"/>
      <c r="K196" s="82"/>
      <c r="L196" s="83" t="s">
        <v>240</v>
      </c>
      <c r="M196" s="84" t="s">
        <v>426</v>
      </c>
      <c r="N196" s="85">
        <v>5</v>
      </c>
      <c r="O196" s="86">
        <v>0</v>
      </c>
      <c r="P196" s="86">
        <v>0</v>
      </c>
      <c r="Q196" s="87">
        <v>5</v>
      </c>
      <c r="R196" s="88">
        <v>133450</v>
      </c>
      <c r="S196" s="88">
        <v>123970</v>
      </c>
      <c r="T196" s="88">
        <v>0</v>
      </c>
      <c r="U196" s="89">
        <v>257420</v>
      </c>
      <c r="V196" s="97"/>
    </row>
    <row r="197" spans="1:22" ht="25.5" customHeight="1" x14ac:dyDescent="0.15">
      <c r="A197" s="92" t="s">
        <v>1061</v>
      </c>
      <c r="B197" s="93" t="s">
        <v>1062</v>
      </c>
      <c r="C197" s="94" t="s">
        <v>869</v>
      </c>
      <c r="D197" s="95" t="s">
        <v>15</v>
      </c>
      <c r="E197" s="96" t="s">
        <v>1063</v>
      </c>
      <c r="F197" s="123" t="s">
        <v>4461</v>
      </c>
      <c r="G197" s="79" t="s">
        <v>612</v>
      </c>
      <c r="H197" s="80">
        <f t="shared" ref="H197:H260" si="3">COUNTA(I197:K197)</f>
        <v>1</v>
      </c>
      <c r="I197" s="81">
        <v>45210</v>
      </c>
      <c r="J197" s="82"/>
      <c r="K197" s="82"/>
      <c r="L197" s="83" t="s">
        <v>240</v>
      </c>
      <c r="M197" s="84" t="s">
        <v>426</v>
      </c>
      <c r="N197" s="85">
        <v>5</v>
      </c>
      <c r="O197" s="86">
        <v>0</v>
      </c>
      <c r="P197" s="86">
        <v>0</v>
      </c>
      <c r="Q197" s="87">
        <v>5</v>
      </c>
      <c r="R197" s="88">
        <v>133450</v>
      </c>
      <c r="S197" s="88">
        <v>123720</v>
      </c>
      <c r="T197" s="88">
        <v>0</v>
      </c>
      <c r="U197" s="89">
        <v>257170</v>
      </c>
      <c r="V197" s="97"/>
    </row>
    <row r="198" spans="1:22" ht="25.5" customHeight="1" x14ac:dyDescent="0.15">
      <c r="A198" s="92" t="s">
        <v>1064</v>
      </c>
      <c r="B198" s="93" t="s">
        <v>1065</v>
      </c>
      <c r="C198" s="94" t="s">
        <v>869</v>
      </c>
      <c r="D198" s="95" t="s">
        <v>15</v>
      </c>
      <c r="E198" s="96" t="s">
        <v>1066</v>
      </c>
      <c r="F198" s="123" t="s">
        <v>4462</v>
      </c>
      <c r="G198" s="79" t="s">
        <v>612</v>
      </c>
      <c r="H198" s="80">
        <f t="shared" si="3"/>
        <v>1</v>
      </c>
      <c r="I198" s="81">
        <v>45267</v>
      </c>
      <c r="J198" s="82"/>
      <c r="K198" s="82"/>
      <c r="L198" s="83" t="s">
        <v>240</v>
      </c>
      <c r="M198" s="84" t="s">
        <v>426</v>
      </c>
      <c r="N198" s="85">
        <v>5</v>
      </c>
      <c r="O198" s="86">
        <v>0</v>
      </c>
      <c r="P198" s="86">
        <v>0</v>
      </c>
      <c r="Q198" s="87">
        <v>5</v>
      </c>
      <c r="R198" s="88">
        <v>133450</v>
      </c>
      <c r="S198" s="88">
        <v>112560</v>
      </c>
      <c r="T198" s="88">
        <v>0</v>
      </c>
      <c r="U198" s="89">
        <v>246010</v>
      </c>
      <c r="V198" s="97"/>
    </row>
    <row r="199" spans="1:22" ht="25.5" customHeight="1" x14ac:dyDescent="0.15">
      <c r="A199" s="92" t="s">
        <v>1067</v>
      </c>
      <c r="B199" s="93" t="s">
        <v>1068</v>
      </c>
      <c r="C199" s="94" t="s">
        <v>869</v>
      </c>
      <c r="D199" s="95" t="s">
        <v>15</v>
      </c>
      <c r="E199" s="96" t="s">
        <v>1069</v>
      </c>
      <c r="F199" s="123" t="s">
        <v>4463</v>
      </c>
      <c r="G199" s="79" t="s">
        <v>612</v>
      </c>
      <c r="H199" s="80">
        <f t="shared" si="3"/>
        <v>1</v>
      </c>
      <c r="I199" s="81">
        <v>45310</v>
      </c>
      <c r="J199" s="82"/>
      <c r="K199" s="82"/>
      <c r="L199" s="83" t="s">
        <v>240</v>
      </c>
      <c r="M199" s="84" t="s">
        <v>426</v>
      </c>
      <c r="N199" s="85">
        <v>5</v>
      </c>
      <c r="O199" s="86">
        <v>0</v>
      </c>
      <c r="P199" s="86">
        <v>0</v>
      </c>
      <c r="Q199" s="87">
        <v>5</v>
      </c>
      <c r="R199" s="88">
        <v>133450</v>
      </c>
      <c r="S199" s="88">
        <v>104760</v>
      </c>
      <c r="T199" s="88">
        <v>0</v>
      </c>
      <c r="U199" s="89">
        <v>238210</v>
      </c>
      <c r="V199" s="97"/>
    </row>
    <row r="200" spans="1:22" ht="25.5" customHeight="1" x14ac:dyDescent="0.15">
      <c r="A200" s="92" t="s">
        <v>1070</v>
      </c>
      <c r="B200" s="93" t="s">
        <v>1071</v>
      </c>
      <c r="C200" s="94" t="s">
        <v>869</v>
      </c>
      <c r="D200" s="95" t="s">
        <v>15</v>
      </c>
      <c r="E200" s="96" t="s">
        <v>1072</v>
      </c>
      <c r="F200" s="123" t="s">
        <v>4464</v>
      </c>
      <c r="G200" s="79" t="s">
        <v>1073</v>
      </c>
      <c r="H200" s="80">
        <f t="shared" si="3"/>
        <v>1</v>
      </c>
      <c r="I200" s="81">
        <v>45237</v>
      </c>
      <c r="J200" s="82"/>
      <c r="K200" s="82"/>
      <c r="L200" s="83" t="s">
        <v>240</v>
      </c>
      <c r="M200" s="84" t="s">
        <v>426</v>
      </c>
      <c r="N200" s="85">
        <v>5</v>
      </c>
      <c r="O200" s="86">
        <v>0</v>
      </c>
      <c r="P200" s="86">
        <v>0</v>
      </c>
      <c r="Q200" s="87">
        <v>5</v>
      </c>
      <c r="R200" s="88">
        <v>133450</v>
      </c>
      <c r="S200" s="88">
        <v>71918</v>
      </c>
      <c r="T200" s="88">
        <v>0</v>
      </c>
      <c r="U200" s="89">
        <v>205368</v>
      </c>
      <c r="V200" s="97"/>
    </row>
    <row r="201" spans="1:22" ht="25.5" customHeight="1" x14ac:dyDescent="0.15">
      <c r="A201" s="92" t="s">
        <v>1074</v>
      </c>
      <c r="B201" s="93" t="s">
        <v>1075</v>
      </c>
      <c r="C201" s="94" t="s">
        <v>869</v>
      </c>
      <c r="D201" s="95" t="s">
        <v>15</v>
      </c>
      <c r="E201" s="96" t="s">
        <v>1076</v>
      </c>
      <c r="F201" s="123" t="s">
        <v>4465</v>
      </c>
      <c r="G201" s="79" t="s">
        <v>1077</v>
      </c>
      <c r="H201" s="80">
        <f t="shared" si="3"/>
        <v>2</v>
      </c>
      <c r="I201" s="81">
        <v>45267</v>
      </c>
      <c r="J201" s="82">
        <v>45268</v>
      </c>
      <c r="K201" s="82"/>
      <c r="L201" s="83" t="s">
        <v>240</v>
      </c>
      <c r="M201" s="84" t="s">
        <v>377</v>
      </c>
      <c r="N201" s="85">
        <v>5</v>
      </c>
      <c r="O201" s="86">
        <v>5</v>
      </c>
      <c r="P201" s="86">
        <v>0</v>
      </c>
      <c r="Q201" s="87">
        <v>10</v>
      </c>
      <c r="R201" s="88">
        <v>266900</v>
      </c>
      <c r="S201" s="88">
        <v>113920</v>
      </c>
      <c r="T201" s="88">
        <v>0</v>
      </c>
      <c r="U201" s="89">
        <v>380820</v>
      </c>
      <c r="V201" s="97"/>
    </row>
    <row r="202" spans="1:22" ht="25.5" customHeight="1" x14ac:dyDescent="0.15">
      <c r="A202" s="92" t="s">
        <v>1078</v>
      </c>
      <c r="B202" s="93" t="s">
        <v>1079</v>
      </c>
      <c r="C202" s="94" t="s">
        <v>869</v>
      </c>
      <c r="D202" s="95" t="s">
        <v>15</v>
      </c>
      <c r="E202" s="96" t="s">
        <v>1080</v>
      </c>
      <c r="F202" s="123" t="s">
        <v>4466</v>
      </c>
      <c r="G202" s="79" t="s">
        <v>1081</v>
      </c>
      <c r="H202" s="80">
        <f t="shared" si="3"/>
        <v>2</v>
      </c>
      <c r="I202" s="81">
        <v>45177</v>
      </c>
      <c r="J202" s="82">
        <v>45184</v>
      </c>
      <c r="K202" s="82"/>
      <c r="L202" s="83" t="s">
        <v>1082</v>
      </c>
      <c r="M202" s="84" t="s">
        <v>1083</v>
      </c>
      <c r="N202" s="85">
        <v>1</v>
      </c>
      <c r="O202" s="86">
        <v>1</v>
      </c>
      <c r="P202" s="86">
        <v>0</v>
      </c>
      <c r="Q202" s="87">
        <v>2</v>
      </c>
      <c r="R202" s="88">
        <v>92100</v>
      </c>
      <c r="S202" s="88">
        <v>0</v>
      </c>
      <c r="T202" s="88">
        <v>8481</v>
      </c>
      <c r="U202" s="89">
        <v>100581</v>
      </c>
      <c r="V202" s="97"/>
    </row>
    <row r="203" spans="1:22" ht="25.5" customHeight="1" x14ac:dyDescent="0.15">
      <c r="A203" s="92" t="s">
        <v>1084</v>
      </c>
      <c r="B203" s="93" t="s">
        <v>1085</v>
      </c>
      <c r="C203" s="94" t="s">
        <v>869</v>
      </c>
      <c r="D203" s="95" t="s">
        <v>15</v>
      </c>
      <c r="E203" s="96" t="s">
        <v>1086</v>
      </c>
      <c r="F203" s="123" t="s">
        <v>4467</v>
      </c>
      <c r="G203" s="79" t="s">
        <v>1087</v>
      </c>
      <c r="H203" s="80">
        <f t="shared" si="3"/>
        <v>2</v>
      </c>
      <c r="I203" s="81">
        <v>45191</v>
      </c>
      <c r="J203" s="82">
        <v>45198</v>
      </c>
      <c r="K203" s="82"/>
      <c r="L203" s="83" t="s">
        <v>1082</v>
      </c>
      <c r="M203" s="84" t="s">
        <v>1083</v>
      </c>
      <c r="N203" s="85">
        <v>1</v>
      </c>
      <c r="O203" s="86">
        <v>1</v>
      </c>
      <c r="P203" s="86">
        <v>0</v>
      </c>
      <c r="Q203" s="87">
        <v>2</v>
      </c>
      <c r="R203" s="88">
        <v>102500</v>
      </c>
      <c r="S203" s="88">
        <v>0</v>
      </c>
      <c r="T203" s="88">
        <v>13772</v>
      </c>
      <c r="U203" s="89">
        <v>116272</v>
      </c>
      <c r="V203" s="97"/>
    </row>
    <row r="204" spans="1:22" ht="25.5" customHeight="1" x14ac:dyDescent="0.15">
      <c r="A204" s="92" t="s">
        <v>1088</v>
      </c>
      <c r="B204" s="93" t="s">
        <v>1089</v>
      </c>
      <c r="C204" s="94" t="s">
        <v>869</v>
      </c>
      <c r="D204" s="95" t="s">
        <v>15</v>
      </c>
      <c r="E204" s="96" t="s">
        <v>1090</v>
      </c>
      <c r="F204" s="123" t="s">
        <v>4468</v>
      </c>
      <c r="G204" s="79" t="s">
        <v>1091</v>
      </c>
      <c r="H204" s="80">
        <f t="shared" si="3"/>
        <v>1</v>
      </c>
      <c r="I204" s="81">
        <v>45247</v>
      </c>
      <c r="J204" s="82"/>
      <c r="K204" s="82"/>
      <c r="L204" s="83" t="s">
        <v>240</v>
      </c>
      <c r="M204" s="84" t="s">
        <v>504</v>
      </c>
      <c r="N204" s="85">
        <v>5</v>
      </c>
      <c r="O204" s="86">
        <v>0</v>
      </c>
      <c r="P204" s="86">
        <v>0</v>
      </c>
      <c r="Q204" s="87">
        <v>5</v>
      </c>
      <c r="R204" s="88">
        <v>138800</v>
      </c>
      <c r="S204" s="88">
        <v>50124</v>
      </c>
      <c r="T204" s="88">
        <v>0</v>
      </c>
      <c r="U204" s="89">
        <v>188924</v>
      </c>
      <c r="V204" s="97"/>
    </row>
    <row r="205" spans="1:22" ht="25.5" customHeight="1" x14ac:dyDescent="0.15">
      <c r="A205" s="92" t="s">
        <v>1092</v>
      </c>
      <c r="B205" s="93" t="s">
        <v>1093</v>
      </c>
      <c r="C205" s="94" t="s">
        <v>869</v>
      </c>
      <c r="D205" s="95" t="s">
        <v>15</v>
      </c>
      <c r="E205" s="96" t="s">
        <v>1094</v>
      </c>
      <c r="F205" s="123" t="s">
        <v>4469</v>
      </c>
      <c r="G205" s="79" t="s">
        <v>1095</v>
      </c>
      <c r="H205" s="80">
        <f t="shared" si="3"/>
        <v>1</v>
      </c>
      <c r="I205" s="81">
        <v>45238</v>
      </c>
      <c r="J205" s="82"/>
      <c r="K205" s="82"/>
      <c r="L205" s="83" t="s">
        <v>414</v>
      </c>
      <c r="M205" s="84" t="s">
        <v>477</v>
      </c>
      <c r="N205" s="85">
        <v>5</v>
      </c>
      <c r="O205" s="86">
        <v>0</v>
      </c>
      <c r="P205" s="86">
        <v>0</v>
      </c>
      <c r="Q205" s="87">
        <v>5</v>
      </c>
      <c r="R205" s="88">
        <v>133450</v>
      </c>
      <c r="S205" s="88">
        <v>77943</v>
      </c>
      <c r="T205" s="88">
        <v>46800</v>
      </c>
      <c r="U205" s="89">
        <v>258193</v>
      </c>
      <c r="V205" s="97"/>
    </row>
    <row r="206" spans="1:22" ht="25.5" customHeight="1" x14ac:dyDescent="0.15">
      <c r="A206" s="92" t="s">
        <v>1096</v>
      </c>
      <c r="B206" s="93" t="s">
        <v>1097</v>
      </c>
      <c r="C206" s="94" t="s">
        <v>869</v>
      </c>
      <c r="D206" s="95" t="s">
        <v>15</v>
      </c>
      <c r="E206" s="96" t="s">
        <v>1098</v>
      </c>
      <c r="F206" s="123" t="s">
        <v>4470</v>
      </c>
      <c r="G206" s="79" t="s">
        <v>1099</v>
      </c>
      <c r="H206" s="80">
        <f t="shared" si="3"/>
        <v>1</v>
      </c>
      <c r="I206" s="81">
        <v>45199</v>
      </c>
      <c r="J206" s="82"/>
      <c r="K206" s="82"/>
      <c r="L206" s="83" t="s">
        <v>240</v>
      </c>
      <c r="M206" s="84" t="s">
        <v>426</v>
      </c>
      <c r="N206" s="85">
        <v>3</v>
      </c>
      <c r="O206" s="86">
        <v>0</v>
      </c>
      <c r="P206" s="86">
        <v>0</v>
      </c>
      <c r="Q206" s="87">
        <v>3</v>
      </c>
      <c r="R206" s="88">
        <v>94330</v>
      </c>
      <c r="S206" s="88">
        <v>79380</v>
      </c>
      <c r="T206" s="88">
        <v>49500</v>
      </c>
      <c r="U206" s="89">
        <v>223210</v>
      </c>
      <c r="V206" s="97"/>
    </row>
    <row r="207" spans="1:22" ht="25.5" customHeight="1" x14ac:dyDescent="0.15">
      <c r="A207" s="92" t="s">
        <v>1100</v>
      </c>
      <c r="B207" s="93" t="s">
        <v>1101</v>
      </c>
      <c r="C207" s="94" t="s">
        <v>869</v>
      </c>
      <c r="D207" s="95" t="s">
        <v>15</v>
      </c>
      <c r="E207" s="96" t="s">
        <v>1102</v>
      </c>
      <c r="F207" s="123" t="s">
        <v>4471</v>
      </c>
      <c r="G207" s="79" t="s">
        <v>1099</v>
      </c>
      <c r="H207" s="80">
        <f t="shared" si="3"/>
        <v>3</v>
      </c>
      <c r="I207" s="81">
        <v>45265</v>
      </c>
      <c r="J207" s="82">
        <v>45266</v>
      </c>
      <c r="K207" s="82">
        <v>45267</v>
      </c>
      <c r="L207" s="83" t="s">
        <v>240</v>
      </c>
      <c r="M207" s="84" t="s">
        <v>426</v>
      </c>
      <c r="N207" s="85">
        <v>3</v>
      </c>
      <c r="O207" s="86">
        <v>3</v>
      </c>
      <c r="P207" s="86">
        <v>3</v>
      </c>
      <c r="Q207" s="87">
        <v>9</v>
      </c>
      <c r="R207" s="88">
        <v>224310</v>
      </c>
      <c r="S207" s="88">
        <v>56340</v>
      </c>
      <c r="T207" s="88">
        <v>49500</v>
      </c>
      <c r="U207" s="89">
        <v>330150</v>
      </c>
      <c r="V207" s="97"/>
    </row>
    <row r="208" spans="1:22" ht="25.5" customHeight="1" x14ac:dyDescent="0.15">
      <c r="A208" s="92" t="s">
        <v>1103</v>
      </c>
      <c r="B208" s="93" t="s">
        <v>1104</v>
      </c>
      <c r="C208" s="94" t="s">
        <v>869</v>
      </c>
      <c r="D208" s="95" t="s">
        <v>15</v>
      </c>
      <c r="E208" s="96" t="s">
        <v>1105</v>
      </c>
      <c r="F208" s="123" t="s">
        <v>4472</v>
      </c>
      <c r="G208" s="79" t="s">
        <v>1099</v>
      </c>
      <c r="H208" s="80">
        <f t="shared" si="3"/>
        <v>3</v>
      </c>
      <c r="I208" s="81">
        <v>45237</v>
      </c>
      <c r="J208" s="82">
        <v>45238</v>
      </c>
      <c r="K208" s="82">
        <v>45239</v>
      </c>
      <c r="L208" s="83" t="s">
        <v>240</v>
      </c>
      <c r="M208" s="84" t="s">
        <v>426</v>
      </c>
      <c r="N208" s="85">
        <v>3</v>
      </c>
      <c r="O208" s="86">
        <v>3</v>
      </c>
      <c r="P208" s="86">
        <v>3</v>
      </c>
      <c r="Q208" s="87">
        <v>9</v>
      </c>
      <c r="R208" s="88">
        <v>224310</v>
      </c>
      <c r="S208" s="88">
        <v>189480</v>
      </c>
      <c r="T208" s="88">
        <v>49500</v>
      </c>
      <c r="U208" s="89">
        <v>463290</v>
      </c>
      <c r="V208" s="97"/>
    </row>
    <row r="209" spans="1:22" ht="25.5" customHeight="1" x14ac:dyDescent="0.15">
      <c r="A209" s="92" t="s">
        <v>1106</v>
      </c>
      <c r="B209" s="93" t="s">
        <v>1107</v>
      </c>
      <c r="C209" s="94" t="s">
        <v>869</v>
      </c>
      <c r="D209" s="95" t="s">
        <v>15</v>
      </c>
      <c r="E209" s="96" t="s">
        <v>1108</v>
      </c>
      <c r="F209" s="123" t="s">
        <v>4473</v>
      </c>
      <c r="G209" s="79" t="s">
        <v>1099</v>
      </c>
      <c r="H209" s="80">
        <f t="shared" si="3"/>
        <v>3</v>
      </c>
      <c r="I209" s="81">
        <v>45237</v>
      </c>
      <c r="J209" s="82">
        <v>45238</v>
      </c>
      <c r="K209" s="82">
        <v>45239</v>
      </c>
      <c r="L209" s="83" t="s">
        <v>240</v>
      </c>
      <c r="M209" s="84" t="s">
        <v>426</v>
      </c>
      <c r="N209" s="85">
        <v>3</v>
      </c>
      <c r="O209" s="86">
        <v>3</v>
      </c>
      <c r="P209" s="86">
        <v>3</v>
      </c>
      <c r="Q209" s="87">
        <v>9</v>
      </c>
      <c r="R209" s="88">
        <v>224310</v>
      </c>
      <c r="S209" s="88">
        <v>0</v>
      </c>
      <c r="T209" s="88">
        <v>49500</v>
      </c>
      <c r="U209" s="89">
        <v>273810</v>
      </c>
      <c r="V209" s="97"/>
    </row>
    <row r="210" spans="1:22" ht="25.5" customHeight="1" x14ac:dyDescent="0.15">
      <c r="A210" s="92" t="s">
        <v>1109</v>
      </c>
      <c r="B210" s="93" t="s">
        <v>1110</v>
      </c>
      <c r="C210" s="94" t="s">
        <v>869</v>
      </c>
      <c r="D210" s="95" t="s">
        <v>15</v>
      </c>
      <c r="E210" s="96" t="s">
        <v>1111</v>
      </c>
      <c r="F210" s="123" t="s">
        <v>4474</v>
      </c>
      <c r="G210" s="79" t="s">
        <v>1099</v>
      </c>
      <c r="H210" s="80">
        <f t="shared" si="3"/>
        <v>1</v>
      </c>
      <c r="I210" s="81">
        <v>45240</v>
      </c>
      <c r="J210" s="82"/>
      <c r="K210" s="82"/>
      <c r="L210" s="83" t="s">
        <v>240</v>
      </c>
      <c r="M210" s="84" t="s">
        <v>426</v>
      </c>
      <c r="N210" s="85">
        <v>3</v>
      </c>
      <c r="O210" s="86">
        <v>0</v>
      </c>
      <c r="P210" s="86">
        <v>0</v>
      </c>
      <c r="Q210" s="87">
        <v>3</v>
      </c>
      <c r="R210" s="88">
        <v>94330</v>
      </c>
      <c r="S210" s="88">
        <v>0</v>
      </c>
      <c r="T210" s="88">
        <v>49500</v>
      </c>
      <c r="U210" s="89">
        <v>143830</v>
      </c>
      <c r="V210" s="97"/>
    </row>
    <row r="211" spans="1:22" ht="25.5" customHeight="1" x14ac:dyDescent="0.15">
      <c r="A211" s="92" t="s">
        <v>1112</v>
      </c>
      <c r="B211" s="93" t="s">
        <v>1113</v>
      </c>
      <c r="C211" s="94" t="s">
        <v>869</v>
      </c>
      <c r="D211" s="95" t="s">
        <v>15</v>
      </c>
      <c r="E211" s="96" t="s">
        <v>1114</v>
      </c>
      <c r="F211" s="123" t="s">
        <v>4475</v>
      </c>
      <c r="G211" s="79" t="s">
        <v>1099</v>
      </c>
      <c r="H211" s="80">
        <f t="shared" si="3"/>
        <v>2</v>
      </c>
      <c r="I211" s="81">
        <v>45264</v>
      </c>
      <c r="J211" s="82">
        <v>45265</v>
      </c>
      <c r="K211" s="82"/>
      <c r="L211" s="83" t="s">
        <v>240</v>
      </c>
      <c r="M211" s="84" t="s">
        <v>426</v>
      </c>
      <c r="N211" s="85">
        <v>3</v>
      </c>
      <c r="O211" s="86">
        <v>3</v>
      </c>
      <c r="P211" s="86">
        <v>0</v>
      </c>
      <c r="Q211" s="87">
        <v>6</v>
      </c>
      <c r="R211" s="88">
        <v>188660</v>
      </c>
      <c r="S211" s="88">
        <v>60560</v>
      </c>
      <c r="T211" s="88">
        <v>49500</v>
      </c>
      <c r="U211" s="89">
        <v>298720</v>
      </c>
      <c r="V211" s="97"/>
    </row>
    <row r="212" spans="1:22" ht="25.5" customHeight="1" x14ac:dyDescent="0.15">
      <c r="A212" s="92" t="s">
        <v>1115</v>
      </c>
      <c r="B212" s="93" t="s">
        <v>1116</v>
      </c>
      <c r="C212" s="94" t="s">
        <v>869</v>
      </c>
      <c r="D212" s="95" t="s">
        <v>15</v>
      </c>
      <c r="E212" s="96" t="s">
        <v>1117</v>
      </c>
      <c r="F212" s="123" t="s">
        <v>4476</v>
      </c>
      <c r="G212" s="79" t="s">
        <v>1099</v>
      </c>
      <c r="H212" s="80">
        <f t="shared" si="3"/>
        <v>3</v>
      </c>
      <c r="I212" s="81">
        <v>45272</v>
      </c>
      <c r="J212" s="82">
        <v>45273</v>
      </c>
      <c r="K212" s="82">
        <v>45274</v>
      </c>
      <c r="L212" s="83" t="s">
        <v>240</v>
      </c>
      <c r="M212" s="84" t="s">
        <v>426</v>
      </c>
      <c r="N212" s="85">
        <v>3</v>
      </c>
      <c r="O212" s="86">
        <v>3</v>
      </c>
      <c r="P212" s="86">
        <v>3</v>
      </c>
      <c r="Q212" s="87">
        <v>9</v>
      </c>
      <c r="R212" s="88">
        <v>224310</v>
      </c>
      <c r="S212" s="88">
        <v>83000</v>
      </c>
      <c r="T212" s="88">
        <v>49500</v>
      </c>
      <c r="U212" s="89">
        <v>356810</v>
      </c>
      <c r="V212" s="97"/>
    </row>
    <row r="213" spans="1:22" ht="25.5" customHeight="1" x14ac:dyDescent="0.15">
      <c r="A213" s="92" t="s">
        <v>1118</v>
      </c>
      <c r="B213" s="93" t="s">
        <v>1119</v>
      </c>
      <c r="C213" s="94" t="s">
        <v>869</v>
      </c>
      <c r="D213" s="95" t="s">
        <v>15</v>
      </c>
      <c r="E213" s="96" t="s">
        <v>1120</v>
      </c>
      <c r="F213" s="123" t="s">
        <v>4477</v>
      </c>
      <c r="G213" s="79" t="s">
        <v>1121</v>
      </c>
      <c r="H213" s="80">
        <f t="shared" si="3"/>
        <v>1</v>
      </c>
      <c r="I213" s="81">
        <v>45245</v>
      </c>
      <c r="J213" s="82"/>
      <c r="K213" s="82"/>
      <c r="L213" s="83" t="s">
        <v>240</v>
      </c>
      <c r="M213" s="84" t="s">
        <v>371</v>
      </c>
      <c r="N213" s="85">
        <v>5</v>
      </c>
      <c r="O213" s="86">
        <v>0</v>
      </c>
      <c r="P213" s="86">
        <v>0</v>
      </c>
      <c r="Q213" s="87">
        <v>5</v>
      </c>
      <c r="R213" s="88">
        <v>133450</v>
      </c>
      <c r="S213" s="88">
        <v>83880</v>
      </c>
      <c r="T213" s="88">
        <v>50000</v>
      </c>
      <c r="U213" s="89">
        <v>267330</v>
      </c>
      <c r="V213" s="97"/>
    </row>
    <row r="214" spans="1:22" ht="25.5" customHeight="1" x14ac:dyDescent="0.15">
      <c r="A214" s="92" t="s">
        <v>1122</v>
      </c>
      <c r="B214" s="93" t="s">
        <v>1123</v>
      </c>
      <c r="C214" s="94" t="s">
        <v>869</v>
      </c>
      <c r="D214" s="95" t="s">
        <v>15</v>
      </c>
      <c r="E214" s="96" t="s">
        <v>1124</v>
      </c>
      <c r="F214" s="123" t="s">
        <v>4478</v>
      </c>
      <c r="G214" s="79" t="s">
        <v>1125</v>
      </c>
      <c r="H214" s="80">
        <f t="shared" si="3"/>
        <v>3</v>
      </c>
      <c r="I214" s="81">
        <v>45177</v>
      </c>
      <c r="J214" s="82">
        <v>45191</v>
      </c>
      <c r="K214" s="82">
        <v>45233</v>
      </c>
      <c r="L214" s="83" t="s">
        <v>240</v>
      </c>
      <c r="M214" s="84" t="s">
        <v>624</v>
      </c>
      <c r="N214" s="85">
        <v>0</v>
      </c>
      <c r="O214" s="86">
        <v>0</v>
      </c>
      <c r="P214" s="86">
        <v>0</v>
      </c>
      <c r="Q214" s="87">
        <v>0</v>
      </c>
      <c r="R214" s="88">
        <v>106950</v>
      </c>
      <c r="S214" s="88">
        <v>184320</v>
      </c>
      <c r="T214" s="88">
        <v>49900</v>
      </c>
      <c r="U214" s="89">
        <v>341170</v>
      </c>
      <c r="V214" s="97"/>
    </row>
    <row r="215" spans="1:22" ht="25.5" customHeight="1" x14ac:dyDescent="0.15">
      <c r="A215" s="92" t="s">
        <v>1126</v>
      </c>
      <c r="B215" s="93" t="s">
        <v>1127</v>
      </c>
      <c r="C215" s="94" t="s">
        <v>869</v>
      </c>
      <c r="D215" s="95" t="s">
        <v>15</v>
      </c>
      <c r="E215" s="96" t="s">
        <v>1128</v>
      </c>
      <c r="F215" s="123" t="s">
        <v>4479</v>
      </c>
      <c r="G215" s="79" t="s">
        <v>1129</v>
      </c>
      <c r="H215" s="80">
        <f t="shared" si="3"/>
        <v>3</v>
      </c>
      <c r="I215" s="81">
        <v>45176</v>
      </c>
      <c r="J215" s="82">
        <v>45216</v>
      </c>
      <c r="K215" s="82">
        <v>45236</v>
      </c>
      <c r="L215" s="83" t="s">
        <v>240</v>
      </c>
      <c r="M215" s="84" t="s">
        <v>624</v>
      </c>
      <c r="N215" s="85">
        <v>0</v>
      </c>
      <c r="O215" s="86">
        <v>0</v>
      </c>
      <c r="P215" s="86">
        <v>0</v>
      </c>
      <c r="Q215" s="87">
        <v>0</v>
      </c>
      <c r="R215" s="88">
        <v>106950</v>
      </c>
      <c r="S215" s="88">
        <v>65628</v>
      </c>
      <c r="T215" s="88">
        <v>46600</v>
      </c>
      <c r="U215" s="89">
        <v>219178</v>
      </c>
      <c r="V215" s="97"/>
    </row>
    <row r="216" spans="1:22" ht="25.5" customHeight="1" x14ac:dyDescent="0.15">
      <c r="A216" s="92" t="s">
        <v>1130</v>
      </c>
      <c r="B216" s="93" t="s">
        <v>1131</v>
      </c>
      <c r="C216" s="94" t="s">
        <v>869</v>
      </c>
      <c r="D216" s="95" t="s">
        <v>15</v>
      </c>
      <c r="E216" s="96" t="s">
        <v>1132</v>
      </c>
      <c r="F216" s="123" t="s">
        <v>4480</v>
      </c>
      <c r="G216" s="79" t="s">
        <v>1129</v>
      </c>
      <c r="H216" s="80">
        <f t="shared" si="3"/>
        <v>3</v>
      </c>
      <c r="I216" s="81">
        <v>45182</v>
      </c>
      <c r="J216" s="82">
        <v>45218</v>
      </c>
      <c r="K216" s="82">
        <v>45243</v>
      </c>
      <c r="L216" s="83" t="s">
        <v>240</v>
      </c>
      <c r="M216" s="84" t="s">
        <v>624</v>
      </c>
      <c r="N216" s="85">
        <v>0</v>
      </c>
      <c r="O216" s="86">
        <v>0</v>
      </c>
      <c r="P216" s="86">
        <v>0</v>
      </c>
      <c r="Q216" s="87">
        <v>0</v>
      </c>
      <c r="R216" s="88">
        <v>106950</v>
      </c>
      <c r="S216" s="88">
        <v>65628</v>
      </c>
      <c r="T216" s="88">
        <v>46600</v>
      </c>
      <c r="U216" s="89">
        <v>219178</v>
      </c>
      <c r="V216" s="97"/>
    </row>
    <row r="217" spans="1:22" ht="25.5" customHeight="1" x14ac:dyDescent="0.15">
      <c r="A217" s="92" t="s">
        <v>1133</v>
      </c>
      <c r="B217" s="93" t="s">
        <v>1134</v>
      </c>
      <c r="C217" s="94" t="s">
        <v>869</v>
      </c>
      <c r="D217" s="95" t="s">
        <v>15</v>
      </c>
      <c r="E217" s="96" t="s">
        <v>1135</v>
      </c>
      <c r="F217" s="123" t="s">
        <v>4481</v>
      </c>
      <c r="G217" s="79" t="s">
        <v>1129</v>
      </c>
      <c r="H217" s="80">
        <f t="shared" si="3"/>
        <v>3</v>
      </c>
      <c r="I217" s="81">
        <v>45191</v>
      </c>
      <c r="J217" s="82">
        <v>45212</v>
      </c>
      <c r="K217" s="82">
        <v>45233</v>
      </c>
      <c r="L217" s="83" t="s">
        <v>240</v>
      </c>
      <c r="M217" s="84" t="s">
        <v>624</v>
      </c>
      <c r="N217" s="85">
        <v>0</v>
      </c>
      <c r="O217" s="86">
        <v>0</v>
      </c>
      <c r="P217" s="86">
        <v>0</v>
      </c>
      <c r="Q217" s="87">
        <v>0</v>
      </c>
      <c r="R217" s="88">
        <v>106950</v>
      </c>
      <c r="S217" s="88">
        <v>60865</v>
      </c>
      <c r="T217" s="88">
        <v>46600</v>
      </c>
      <c r="U217" s="89">
        <v>214415</v>
      </c>
      <c r="V217" s="97"/>
    </row>
    <row r="218" spans="1:22" ht="25.5" customHeight="1" x14ac:dyDescent="0.15">
      <c r="A218" s="92" t="s">
        <v>1136</v>
      </c>
      <c r="B218" s="93" t="s">
        <v>1137</v>
      </c>
      <c r="C218" s="94" t="s">
        <v>869</v>
      </c>
      <c r="D218" s="95" t="s">
        <v>15</v>
      </c>
      <c r="E218" s="96" t="s">
        <v>1138</v>
      </c>
      <c r="F218" s="123" t="s">
        <v>4482</v>
      </c>
      <c r="G218" s="79" t="s">
        <v>1129</v>
      </c>
      <c r="H218" s="80">
        <f t="shared" si="3"/>
        <v>3</v>
      </c>
      <c r="I218" s="81">
        <v>45230</v>
      </c>
      <c r="J218" s="82">
        <v>45246</v>
      </c>
      <c r="K218" s="82">
        <v>45251</v>
      </c>
      <c r="L218" s="83" t="s">
        <v>240</v>
      </c>
      <c r="M218" s="84" t="s">
        <v>624</v>
      </c>
      <c r="N218" s="85">
        <v>0</v>
      </c>
      <c r="O218" s="86">
        <v>0</v>
      </c>
      <c r="P218" s="86">
        <v>0</v>
      </c>
      <c r="Q218" s="87">
        <v>0</v>
      </c>
      <c r="R218" s="88">
        <v>106950</v>
      </c>
      <c r="S218" s="88">
        <v>65628</v>
      </c>
      <c r="T218" s="88">
        <v>46600</v>
      </c>
      <c r="U218" s="89">
        <v>219178</v>
      </c>
      <c r="V218" s="97"/>
    </row>
    <row r="219" spans="1:22" ht="25.5" customHeight="1" x14ac:dyDescent="0.15">
      <c r="A219" s="92" t="s">
        <v>1139</v>
      </c>
      <c r="B219" s="93" t="s">
        <v>1140</v>
      </c>
      <c r="C219" s="94" t="s">
        <v>869</v>
      </c>
      <c r="D219" s="95" t="s">
        <v>15</v>
      </c>
      <c r="E219" s="96" t="s">
        <v>1141</v>
      </c>
      <c r="F219" s="123" t="s">
        <v>4483</v>
      </c>
      <c r="G219" s="79" t="s">
        <v>1129</v>
      </c>
      <c r="H219" s="80">
        <f t="shared" si="3"/>
        <v>1</v>
      </c>
      <c r="I219" s="81">
        <v>45232</v>
      </c>
      <c r="J219" s="82"/>
      <c r="K219" s="82"/>
      <c r="L219" s="83" t="s">
        <v>240</v>
      </c>
      <c r="M219" s="84" t="s">
        <v>624</v>
      </c>
      <c r="N219" s="85">
        <v>0</v>
      </c>
      <c r="O219" s="86">
        <v>0</v>
      </c>
      <c r="P219" s="86">
        <v>0</v>
      </c>
      <c r="Q219" s="87">
        <v>0</v>
      </c>
      <c r="R219" s="88">
        <v>35650</v>
      </c>
      <c r="S219" s="88">
        <v>16763</v>
      </c>
      <c r="T219" s="88">
        <v>47640</v>
      </c>
      <c r="U219" s="89">
        <v>100053</v>
      </c>
      <c r="V219" s="97"/>
    </row>
    <row r="220" spans="1:22" ht="25.5" customHeight="1" x14ac:dyDescent="0.15">
      <c r="A220" s="92" t="s">
        <v>1142</v>
      </c>
      <c r="B220" s="93" t="s">
        <v>1143</v>
      </c>
      <c r="C220" s="94" t="s">
        <v>869</v>
      </c>
      <c r="D220" s="95" t="s">
        <v>15</v>
      </c>
      <c r="E220" s="96" t="s">
        <v>1144</v>
      </c>
      <c r="F220" s="123" t="s">
        <v>4484</v>
      </c>
      <c r="G220" s="79" t="s">
        <v>1129</v>
      </c>
      <c r="H220" s="80">
        <f t="shared" si="3"/>
        <v>2</v>
      </c>
      <c r="I220" s="81">
        <v>45239</v>
      </c>
      <c r="J220" s="82">
        <v>45267</v>
      </c>
      <c r="K220" s="82"/>
      <c r="L220" s="83" t="s">
        <v>240</v>
      </c>
      <c r="M220" s="84" t="s">
        <v>624</v>
      </c>
      <c r="N220" s="85">
        <v>0</v>
      </c>
      <c r="O220" s="86">
        <v>0</v>
      </c>
      <c r="P220" s="86">
        <v>0</v>
      </c>
      <c r="Q220" s="87">
        <v>0</v>
      </c>
      <c r="R220" s="88">
        <v>71300</v>
      </c>
      <c r="S220" s="88">
        <v>43752</v>
      </c>
      <c r="T220" s="88">
        <v>44400</v>
      </c>
      <c r="U220" s="89">
        <v>159452</v>
      </c>
      <c r="V220" s="97"/>
    </row>
    <row r="221" spans="1:22" ht="25.5" customHeight="1" x14ac:dyDescent="0.15">
      <c r="A221" s="92" t="s">
        <v>1145</v>
      </c>
      <c r="B221" s="93" t="s">
        <v>1146</v>
      </c>
      <c r="C221" s="94" t="s">
        <v>869</v>
      </c>
      <c r="D221" s="95" t="s">
        <v>15</v>
      </c>
      <c r="E221" s="96" t="s">
        <v>1147</v>
      </c>
      <c r="F221" s="123" t="s">
        <v>4485</v>
      </c>
      <c r="G221" s="79" t="s">
        <v>1148</v>
      </c>
      <c r="H221" s="80">
        <f t="shared" si="3"/>
        <v>1</v>
      </c>
      <c r="I221" s="81">
        <v>45219</v>
      </c>
      <c r="J221" s="82"/>
      <c r="K221" s="82"/>
      <c r="L221" s="83" t="s">
        <v>414</v>
      </c>
      <c r="M221" s="84" t="s">
        <v>1149</v>
      </c>
      <c r="N221" s="85">
        <v>3</v>
      </c>
      <c r="O221" s="86">
        <v>0</v>
      </c>
      <c r="P221" s="86">
        <v>0</v>
      </c>
      <c r="Q221" s="87">
        <v>3</v>
      </c>
      <c r="R221" s="88">
        <v>66850</v>
      </c>
      <c r="S221" s="88">
        <v>39920</v>
      </c>
      <c r="T221" s="88">
        <v>4800</v>
      </c>
      <c r="U221" s="89">
        <v>111570</v>
      </c>
      <c r="V221" s="97"/>
    </row>
    <row r="222" spans="1:22" ht="25.5" customHeight="1" x14ac:dyDescent="0.15">
      <c r="A222" s="92" t="s">
        <v>1150</v>
      </c>
      <c r="B222" s="93" t="s">
        <v>1151</v>
      </c>
      <c r="C222" s="94" t="s">
        <v>869</v>
      </c>
      <c r="D222" s="95" t="s">
        <v>15</v>
      </c>
      <c r="E222" s="96" t="s">
        <v>1152</v>
      </c>
      <c r="F222" s="123" t="s">
        <v>4486</v>
      </c>
      <c r="G222" s="79" t="s">
        <v>1153</v>
      </c>
      <c r="H222" s="80">
        <f t="shared" si="3"/>
        <v>2</v>
      </c>
      <c r="I222" s="81">
        <v>45244</v>
      </c>
      <c r="J222" s="82">
        <v>45245</v>
      </c>
      <c r="K222" s="82"/>
      <c r="L222" s="83" t="s">
        <v>240</v>
      </c>
      <c r="M222" s="84" t="s">
        <v>461</v>
      </c>
      <c r="N222" s="85">
        <v>5</v>
      </c>
      <c r="O222" s="86">
        <v>5</v>
      </c>
      <c r="P222" s="86">
        <v>0</v>
      </c>
      <c r="Q222" s="87">
        <v>10</v>
      </c>
      <c r="R222" s="88">
        <v>266900</v>
      </c>
      <c r="S222" s="88">
        <v>180971</v>
      </c>
      <c r="T222" s="88">
        <v>50000</v>
      </c>
      <c r="U222" s="89">
        <v>497871</v>
      </c>
      <c r="V222" s="97"/>
    </row>
    <row r="223" spans="1:22" ht="25.5" customHeight="1" x14ac:dyDescent="0.15">
      <c r="A223" s="92" t="s">
        <v>1154</v>
      </c>
      <c r="B223" s="93" t="s">
        <v>1155</v>
      </c>
      <c r="C223" s="94" t="s">
        <v>869</v>
      </c>
      <c r="D223" s="95" t="s">
        <v>15</v>
      </c>
      <c r="E223" s="96" t="s">
        <v>1156</v>
      </c>
      <c r="F223" s="123" t="s">
        <v>4487</v>
      </c>
      <c r="G223" s="79" t="s">
        <v>1153</v>
      </c>
      <c r="H223" s="80">
        <f t="shared" si="3"/>
        <v>1</v>
      </c>
      <c r="I223" s="81">
        <v>45266</v>
      </c>
      <c r="J223" s="82"/>
      <c r="K223" s="82"/>
      <c r="L223" s="83" t="s">
        <v>240</v>
      </c>
      <c r="M223" s="84" t="s">
        <v>461</v>
      </c>
      <c r="N223" s="85">
        <v>5</v>
      </c>
      <c r="O223" s="86">
        <v>0</v>
      </c>
      <c r="P223" s="86">
        <v>0</v>
      </c>
      <c r="Q223" s="87">
        <v>5</v>
      </c>
      <c r="R223" s="88">
        <v>133450</v>
      </c>
      <c r="S223" s="88">
        <v>59523</v>
      </c>
      <c r="T223" s="88">
        <v>50000</v>
      </c>
      <c r="U223" s="89">
        <v>242973</v>
      </c>
      <c r="V223" s="97"/>
    </row>
    <row r="224" spans="1:22" ht="25.5" customHeight="1" x14ac:dyDescent="0.15">
      <c r="A224" s="92" t="s">
        <v>1157</v>
      </c>
      <c r="B224" s="93" t="s">
        <v>1158</v>
      </c>
      <c r="C224" s="94" t="s">
        <v>1159</v>
      </c>
      <c r="D224" s="95" t="s">
        <v>16</v>
      </c>
      <c r="E224" s="96" t="s">
        <v>1160</v>
      </c>
      <c r="F224" s="123" t="s">
        <v>4488</v>
      </c>
      <c r="G224" s="79" t="s">
        <v>880</v>
      </c>
      <c r="H224" s="80">
        <f t="shared" si="3"/>
        <v>1</v>
      </c>
      <c r="I224" s="81">
        <v>45121</v>
      </c>
      <c r="J224" s="82"/>
      <c r="K224" s="82"/>
      <c r="L224" s="83" t="s">
        <v>402</v>
      </c>
      <c r="M224" s="84" t="s">
        <v>881</v>
      </c>
      <c r="N224" s="85">
        <v>1</v>
      </c>
      <c r="O224" s="86">
        <v>0</v>
      </c>
      <c r="P224" s="86">
        <v>0</v>
      </c>
      <c r="Q224" s="87">
        <v>1</v>
      </c>
      <c r="R224" s="88">
        <v>55210</v>
      </c>
      <c r="S224" s="88">
        <v>20454</v>
      </c>
      <c r="T224" s="88">
        <v>0</v>
      </c>
      <c r="U224" s="89">
        <v>75664</v>
      </c>
      <c r="V224" s="97"/>
    </row>
    <row r="225" spans="1:22" ht="25.5" customHeight="1" x14ac:dyDescent="0.15">
      <c r="A225" s="92" t="s">
        <v>1161</v>
      </c>
      <c r="B225" s="93" t="s">
        <v>1162</v>
      </c>
      <c r="C225" s="94" t="s">
        <v>1159</v>
      </c>
      <c r="D225" s="95" t="s">
        <v>16</v>
      </c>
      <c r="E225" s="96" t="s">
        <v>1163</v>
      </c>
      <c r="F225" s="123" t="s">
        <v>4489</v>
      </c>
      <c r="G225" s="79" t="s">
        <v>880</v>
      </c>
      <c r="H225" s="80">
        <f t="shared" si="3"/>
        <v>1</v>
      </c>
      <c r="I225" s="81">
        <v>45126</v>
      </c>
      <c r="J225" s="82"/>
      <c r="K225" s="82"/>
      <c r="L225" s="83" t="s">
        <v>402</v>
      </c>
      <c r="M225" s="84" t="s">
        <v>881</v>
      </c>
      <c r="N225" s="85">
        <v>1</v>
      </c>
      <c r="O225" s="86">
        <v>0</v>
      </c>
      <c r="P225" s="86">
        <v>0</v>
      </c>
      <c r="Q225" s="87">
        <v>1</v>
      </c>
      <c r="R225" s="88">
        <v>55210</v>
      </c>
      <c r="S225" s="88">
        <v>16958</v>
      </c>
      <c r="T225" s="88">
        <v>0</v>
      </c>
      <c r="U225" s="89">
        <v>72168</v>
      </c>
      <c r="V225" s="97"/>
    </row>
    <row r="226" spans="1:22" ht="25.5" customHeight="1" x14ac:dyDescent="0.15">
      <c r="A226" s="92" t="s">
        <v>1164</v>
      </c>
      <c r="B226" s="93" t="s">
        <v>1165</v>
      </c>
      <c r="C226" s="94" t="s">
        <v>1159</v>
      </c>
      <c r="D226" s="95" t="s">
        <v>16</v>
      </c>
      <c r="E226" s="96" t="s">
        <v>1166</v>
      </c>
      <c r="F226" s="123" t="s">
        <v>4490</v>
      </c>
      <c r="G226" s="79" t="s">
        <v>880</v>
      </c>
      <c r="H226" s="80">
        <f t="shared" si="3"/>
        <v>1</v>
      </c>
      <c r="I226" s="81">
        <v>45281</v>
      </c>
      <c r="J226" s="82"/>
      <c r="K226" s="82"/>
      <c r="L226" s="83" t="s">
        <v>402</v>
      </c>
      <c r="M226" s="84" t="s">
        <v>881</v>
      </c>
      <c r="N226" s="85">
        <v>1</v>
      </c>
      <c r="O226" s="86">
        <v>0</v>
      </c>
      <c r="P226" s="86">
        <v>0</v>
      </c>
      <c r="Q226" s="87">
        <v>1</v>
      </c>
      <c r="R226" s="88">
        <v>55210</v>
      </c>
      <c r="S226" s="88">
        <v>21590</v>
      </c>
      <c r="T226" s="88">
        <v>0</v>
      </c>
      <c r="U226" s="89">
        <v>76800</v>
      </c>
      <c r="V226" s="97"/>
    </row>
    <row r="227" spans="1:22" ht="25.5" customHeight="1" x14ac:dyDescent="0.15">
      <c r="A227" s="92" t="s">
        <v>1167</v>
      </c>
      <c r="B227" s="93" t="s">
        <v>1168</v>
      </c>
      <c r="C227" s="94" t="s">
        <v>1159</v>
      </c>
      <c r="D227" s="95" t="s">
        <v>16</v>
      </c>
      <c r="E227" s="96" t="s">
        <v>1169</v>
      </c>
      <c r="F227" s="123" t="s">
        <v>4491</v>
      </c>
      <c r="G227" s="79" t="s">
        <v>1170</v>
      </c>
      <c r="H227" s="80">
        <f t="shared" si="3"/>
        <v>3</v>
      </c>
      <c r="I227" s="81">
        <v>45090</v>
      </c>
      <c r="J227" s="82">
        <v>45231</v>
      </c>
      <c r="K227" s="82">
        <v>45232</v>
      </c>
      <c r="L227" s="83" t="s">
        <v>402</v>
      </c>
      <c r="M227" s="84" t="s">
        <v>1171</v>
      </c>
      <c r="N227" s="85">
        <v>2</v>
      </c>
      <c r="O227" s="86">
        <v>1</v>
      </c>
      <c r="P227" s="86">
        <v>1</v>
      </c>
      <c r="Q227" s="87">
        <v>4</v>
      </c>
      <c r="R227" s="88">
        <v>174630</v>
      </c>
      <c r="S227" s="88">
        <v>4181</v>
      </c>
      <c r="T227" s="88">
        <v>0</v>
      </c>
      <c r="U227" s="89">
        <v>178811</v>
      </c>
      <c r="V227" s="97"/>
    </row>
    <row r="228" spans="1:22" ht="25.5" customHeight="1" x14ac:dyDescent="0.15">
      <c r="A228" s="92" t="s">
        <v>1172</v>
      </c>
      <c r="B228" s="93" t="s">
        <v>1173</v>
      </c>
      <c r="C228" s="94" t="s">
        <v>1159</v>
      </c>
      <c r="D228" s="95" t="s">
        <v>16</v>
      </c>
      <c r="E228" s="96" t="s">
        <v>1174</v>
      </c>
      <c r="F228" s="123" t="s">
        <v>4492</v>
      </c>
      <c r="G228" s="79" t="s">
        <v>1175</v>
      </c>
      <c r="H228" s="80">
        <f t="shared" si="3"/>
        <v>1</v>
      </c>
      <c r="I228" s="81">
        <v>45230</v>
      </c>
      <c r="J228" s="82"/>
      <c r="K228" s="82"/>
      <c r="L228" s="83" t="s">
        <v>402</v>
      </c>
      <c r="M228" s="84" t="s">
        <v>403</v>
      </c>
      <c r="N228" s="85">
        <v>1</v>
      </c>
      <c r="O228" s="86">
        <v>0</v>
      </c>
      <c r="P228" s="86">
        <v>0</v>
      </c>
      <c r="Q228" s="87">
        <v>1</v>
      </c>
      <c r="R228" s="88">
        <v>51250</v>
      </c>
      <c r="S228" s="88">
        <v>14314</v>
      </c>
      <c r="T228" s="88">
        <v>49500</v>
      </c>
      <c r="U228" s="89">
        <v>115064</v>
      </c>
      <c r="V228" s="97"/>
    </row>
    <row r="229" spans="1:22" ht="25.5" customHeight="1" x14ac:dyDescent="0.15">
      <c r="A229" s="92" t="s">
        <v>1176</v>
      </c>
      <c r="B229" s="93" t="s">
        <v>1177</v>
      </c>
      <c r="C229" s="94" t="s">
        <v>1159</v>
      </c>
      <c r="D229" s="95" t="s">
        <v>16</v>
      </c>
      <c r="E229" s="96" t="s">
        <v>1178</v>
      </c>
      <c r="F229" s="123" t="s">
        <v>4493</v>
      </c>
      <c r="G229" s="79" t="s">
        <v>1175</v>
      </c>
      <c r="H229" s="80">
        <f t="shared" si="3"/>
        <v>2</v>
      </c>
      <c r="I229" s="81">
        <v>45244</v>
      </c>
      <c r="J229" s="82">
        <v>45245</v>
      </c>
      <c r="K229" s="82"/>
      <c r="L229" s="83" t="s">
        <v>402</v>
      </c>
      <c r="M229" s="84" t="s">
        <v>403</v>
      </c>
      <c r="N229" s="85">
        <v>1</v>
      </c>
      <c r="O229" s="86">
        <v>1</v>
      </c>
      <c r="P229" s="86">
        <v>0</v>
      </c>
      <c r="Q229" s="87">
        <v>2</v>
      </c>
      <c r="R229" s="88">
        <v>110420</v>
      </c>
      <c r="S229" s="88">
        <v>28924</v>
      </c>
      <c r="T229" s="88">
        <v>49500</v>
      </c>
      <c r="U229" s="89">
        <v>188844</v>
      </c>
      <c r="V229" s="97"/>
    </row>
    <row r="230" spans="1:22" ht="25.5" customHeight="1" x14ac:dyDescent="0.15">
      <c r="A230" s="92" t="s">
        <v>1179</v>
      </c>
      <c r="B230" s="93" t="s">
        <v>1180</v>
      </c>
      <c r="C230" s="94" t="s">
        <v>1159</v>
      </c>
      <c r="D230" s="95" t="s">
        <v>16</v>
      </c>
      <c r="E230" s="96" t="s">
        <v>1181</v>
      </c>
      <c r="F230" s="123" t="s">
        <v>4494</v>
      </c>
      <c r="G230" s="79" t="s">
        <v>1175</v>
      </c>
      <c r="H230" s="80">
        <f t="shared" si="3"/>
        <v>2</v>
      </c>
      <c r="I230" s="81">
        <v>45264</v>
      </c>
      <c r="J230" s="82">
        <v>45265</v>
      </c>
      <c r="K230" s="82"/>
      <c r="L230" s="83" t="s">
        <v>402</v>
      </c>
      <c r="M230" s="84" t="s">
        <v>403</v>
      </c>
      <c r="N230" s="85">
        <v>1</v>
      </c>
      <c r="O230" s="86">
        <v>1</v>
      </c>
      <c r="P230" s="86">
        <v>0</v>
      </c>
      <c r="Q230" s="87">
        <v>2</v>
      </c>
      <c r="R230" s="88">
        <v>97300</v>
      </c>
      <c r="S230" s="88">
        <v>28998</v>
      </c>
      <c r="T230" s="88">
        <v>49500</v>
      </c>
      <c r="U230" s="89">
        <v>175798</v>
      </c>
      <c r="V230" s="97"/>
    </row>
    <row r="231" spans="1:22" ht="25.5" customHeight="1" x14ac:dyDescent="0.15">
      <c r="A231" s="92" t="s">
        <v>1182</v>
      </c>
      <c r="B231" s="93" t="s">
        <v>1183</v>
      </c>
      <c r="C231" s="94" t="s">
        <v>1159</v>
      </c>
      <c r="D231" s="95" t="s">
        <v>16</v>
      </c>
      <c r="E231" s="96" t="s">
        <v>1184</v>
      </c>
      <c r="F231" s="123" t="s">
        <v>4495</v>
      </c>
      <c r="G231" s="79" t="s">
        <v>1175</v>
      </c>
      <c r="H231" s="80">
        <f t="shared" si="3"/>
        <v>1</v>
      </c>
      <c r="I231" s="81">
        <v>45280</v>
      </c>
      <c r="J231" s="82"/>
      <c r="K231" s="82"/>
      <c r="L231" s="83" t="s">
        <v>402</v>
      </c>
      <c r="M231" s="84" t="s">
        <v>403</v>
      </c>
      <c r="N231" s="85">
        <v>1</v>
      </c>
      <c r="O231" s="86">
        <v>0</v>
      </c>
      <c r="P231" s="86">
        <v>0</v>
      </c>
      <c r="Q231" s="87">
        <v>1</v>
      </c>
      <c r="R231" s="88">
        <v>46050</v>
      </c>
      <c r="S231" s="88">
        <v>6463</v>
      </c>
      <c r="T231" s="88">
        <v>49500</v>
      </c>
      <c r="U231" s="89">
        <v>102013</v>
      </c>
      <c r="V231" s="97"/>
    </row>
    <row r="232" spans="1:22" ht="25.5" customHeight="1" x14ac:dyDescent="0.15">
      <c r="A232" s="92" t="s">
        <v>1185</v>
      </c>
      <c r="B232" s="93" t="s">
        <v>1186</v>
      </c>
      <c r="C232" s="94" t="s">
        <v>1159</v>
      </c>
      <c r="D232" s="95" t="s">
        <v>16</v>
      </c>
      <c r="E232" s="96" t="s">
        <v>1187</v>
      </c>
      <c r="F232" s="123" t="s">
        <v>4496</v>
      </c>
      <c r="G232" s="79" t="s">
        <v>456</v>
      </c>
      <c r="H232" s="80">
        <f t="shared" si="3"/>
        <v>1</v>
      </c>
      <c r="I232" s="81">
        <v>45091</v>
      </c>
      <c r="J232" s="82"/>
      <c r="K232" s="82"/>
      <c r="L232" s="83" t="s">
        <v>240</v>
      </c>
      <c r="M232" s="84" t="s">
        <v>377</v>
      </c>
      <c r="N232" s="85">
        <v>5</v>
      </c>
      <c r="O232" s="86">
        <v>0</v>
      </c>
      <c r="P232" s="86">
        <v>0</v>
      </c>
      <c r="Q232" s="87">
        <v>5</v>
      </c>
      <c r="R232" s="88">
        <v>133450</v>
      </c>
      <c r="S232" s="88">
        <v>135180</v>
      </c>
      <c r="T232" s="88">
        <v>32960</v>
      </c>
      <c r="U232" s="89">
        <v>301590</v>
      </c>
      <c r="V232" s="97"/>
    </row>
    <row r="233" spans="1:22" ht="25.5" customHeight="1" x14ac:dyDescent="0.15">
      <c r="A233" s="92" t="s">
        <v>1188</v>
      </c>
      <c r="B233" s="93" t="s">
        <v>1189</v>
      </c>
      <c r="C233" s="94" t="s">
        <v>1159</v>
      </c>
      <c r="D233" s="95" t="s">
        <v>16</v>
      </c>
      <c r="E233" s="96" t="s">
        <v>1190</v>
      </c>
      <c r="F233" s="123" t="s">
        <v>4497</v>
      </c>
      <c r="G233" s="79" t="s">
        <v>1191</v>
      </c>
      <c r="H233" s="80">
        <f t="shared" si="3"/>
        <v>3</v>
      </c>
      <c r="I233" s="81">
        <v>45265</v>
      </c>
      <c r="J233" s="82">
        <v>45266</v>
      </c>
      <c r="K233" s="82">
        <v>45267</v>
      </c>
      <c r="L233" s="83" t="s">
        <v>402</v>
      </c>
      <c r="M233" s="84" t="s">
        <v>403</v>
      </c>
      <c r="N233" s="85">
        <v>0</v>
      </c>
      <c r="O233" s="86">
        <v>0</v>
      </c>
      <c r="P233" s="86">
        <v>0</v>
      </c>
      <c r="Q233" s="87">
        <v>0</v>
      </c>
      <c r="R233" s="88">
        <v>106950</v>
      </c>
      <c r="S233" s="88">
        <v>6889</v>
      </c>
      <c r="T233" s="88">
        <v>49500</v>
      </c>
      <c r="U233" s="89">
        <v>163339</v>
      </c>
      <c r="V233" s="97"/>
    </row>
    <row r="234" spans="1:22" ht="25.5" customHeight="1" x14ac:dyDescent="0.15">
      <c r="A234" s="92" t="s">
        <v>1192</v>
      </c>
      <c r="B234" s="93" t="s">
        <v>1193</v>
      </c>
      <c r="C234" s="94" t="s">
        <v>1159</v>
      </c>
      <c r="D234" s="95" t="s">
        <v>16</v>
      </c>
      <c r="E234" s="96" t="s">
        <v>1194</v>
      </c>
      <c r="F234" s="123" t="s">
        <v>4498</v>
      </c>
      <c r="G234" s="79" t="s">
        <v>690</v>
      </c>
      <c r="H234" s="80">
        <f t="shared" si="3"/>
        <v>1</v>
      </c>
      <c r="I234" s="81">
        <v>45106</v>
      </c>
      <c r="J234" s="82"/>
      <c r="K234" s="82"/>
      <c r="L234" s="83" t="s">
        <v>240</v>
      </c>
      <c r="M234" s="84" t="s">
        <v>504</v>
      </c>
      <c r="N234" s="85">
        <v>5</v>
      </c>
      <c r="O234" s="86">
        <v>0</v>
      </c>
      <c r="P234" s="86">
        <v>0</v>
      </c>
      <c r="Q234" s="87">
        <v>5</v>
      </c>
      <c r="R234" s="88">
        <v>129940</v>
      </c>
      <c r="S234" s="88">
        <v>83075</v>
      </c>
      <c r="T234" s="88">
        <v>6600</v>
      </c>
      <c r="U234" s="89">
        <v>219615</v>
      </c>
      <c r="V234" s="97"/>
    </row>
    <row r="235" spans="1:22" ht="25.5" customHeight="1" x14ac:dyDescent="0.15">
      <c r="A235" s="92" t="s">
        <v>1195</v>
      </c>
      <c r="B235" s="93" t="s">
        <v>1196</v>
      </c>
      <c r="C235" s="94" t="s">
        <v>1159</v>
      </c>
      <c r="D235" s="95" t="s">
        <v>16</v>
      </c>
      <c r="E235" s="96" t="s">
        <v>1197</v>
      </c>
      <c r="F235" s="123" t="s">
        <v>4499</v>
      </c>
      <c r="G235" s="79" t="s">
        <v>690</v>
      </c>
      <c r="H235" s="80">
        <f t="shared" si="3"/>
        <v>1</v>
      </c>
      <c r="I235" s="81">
        <v>45128</v>
      </c>
      <c r="J235" s="82"/>
      <c r="K235" s="82"/>
      <c r="L235" s="83" t="s">
        <v>240</v>
      </c>
      <c r="M235" s="84" t="s">
        <v>461</v>
      </c>
      <c r="N235" s="85">
        <v>3</v>
      </c>
      <c r="O235" s="86">
        <v>0</v>
      </c>
      <c r="P235" s="86">
        <v>0</v>
      </c>
      <c r="Q235" s="87">
        <v>3</v>
      </c>
      <c r="R235" s="88">
        <v>84400</v>
      </c>
      <c r="S235" s="88">
        <v>31389</v>
      </c>
      <c r="T235" s="88">
        <v>23100</v>
      </c>
      <c r="U235" s="89">
        <v>138889</v>
      </c>
      <c r="V235" s="97"/>
    </row>
    <row r="236" spans="1:22" ht="25.5" customHeight="1" x14ac:dyDescent="0.15">
      <c r="A236" s="92" t="s">
        <v>1198</v>
      </c>
      <c r="B236" s="93" t="s">
        <v>1199</v>
      </c>
      <c r="C236" s="94" t="s">
        <v>1159</v>
      </c>
      <c r="D236" s="95" t="s">
        <v>16</v>
      </c>
      <c r="E236" s="96" t="s">
        <v>1200</v>
      </c>
      <c r="F236" s="123" t="s">
        <v>4500</v>
      </c>
      <c r="G236" s="79" t="s">
        <v>1201</v>
      </c>
      <c r="H236" s="80">
        <f t="shared" si="3"/>
        <v>1</v>
      </c>
      <c r="I236" s="81">
        <v>45216</v>
      </c>
      <c r="J236" s="82"/>
      <c r="K236" s="82"/>
      <c r="L236" s="83" t="s">
        <v>240</v>
      </c>
      <c r="M236" s="84" t="s">
        <v>377</v>
      </c>
      <c r="N236" s="85">
        <v>1</v>
      </c>
      <c r="O236" s="86">
        <v>0</v>
      </c>
      <c r="P236" s="86">
        <v>0</v>
      </c>
      <c r="Q236" s="87">
        <v>1</v>
      </c>
      <c r="R236" s="88">
        <v>48690</v>
      </c>
      <c r="S236" s="88">
        <v>40999</v>
      </c>
      <c r="T236" s="88">
        <v>0</v>
      </c>
      <c r="U236" s="89">
        <v>89689</v>
      </c>
      <c r="V236" s="97"/>
    </row>
    <row r="237" spans="1:22" ht="25.5" customHeight="1" x14ac:dyDescent="0.15">
      <c r="A237" s="92" t="s">
        <v>1202</v>
      </c>
      <c r="B237" s="93" t="s">
        <v>1203</v>
      </c>
      <c r="C237" s="94" t="s">
        <v>1159</v>
      </c>
      <c r="D237" s="95" t="s">
        <v>16</v>
      </c>
      <c r="E237" s="96" t="s">
        <v>1204</v>
      </c>
      <c r="F237" s="123" t="s">
        <v>4501</v>
      </c>
      <c r="G237" s="79" t="s">
        <v>1201</v>
      </c>
      <c r="H237" s="80">
        <f t="shared" si="3"/>
        <v>1</v>
      </c>
      <c r="I237" s="81">
        <v>45219</v>
      </c>
      <c r="J237" s="82"/>
      <c r="K237" s="82"/>
      <c r="L237" s="83" t="s">
        <v>240</v>
      </c>
      <c r="M237" s="84" t="s">
        <v>377</v>
      </c>
      <c r="N237" s="85">
        <v>1</v>
      </c>
      <c r="O237" s="86">
        <v>0</v>
      </c>
      <c r="P237" s="86">
        <v>0</v>
      </c>
      <c r="Q237" s="87">
        <v>1</v>
      </c>
      <c r="R237" s="88">
        <v>42170</v>
      </c>
      <c r="S237" s="88">
        <v>42903</v>
      </c>
      <c r="T237" s="88">
        <v>0</v>
      </c>
      <c r="U237" s="89">
        <v>85073</v>
      </c>
      <c r="V237" s="97"/>
    </row>
    <row r="238" spans="1:22" ht="25.5" customHeight="1" x14ac:dyDescent="0.15">
      <c r="A238" s="92" t="s">
        <v>1205</v>
      </c>
      <c r="B238" s="93" t="s">
        <v>1206</v>
      </c>
      <c r="C238" s="94" t="s">
        <v>1159</v>
      </c>
      <c r="D238" s="95" t="s">
        <v>16</v>
      </c>
      <c r="E238" s="96" t="s">
        <v>1207</v>
      </c>
      <c r="F238" s="123" t="s">
        <v>4502</v>
      </c>
      <c r="G238" s="79" t="s">
        <v>1201</v>
      </c>
      <c r="H238" s="80">
        <f t="shared" si="3"/>
        <v>1</v>
      </c>
      <c r="I238" s="81">
        <v>45223</v>
      </c>
      <c r="J238" s="82"/>
      <c r="K238" s="82"/>
      <c r="L238" s="83" t="s">
        <v>240</v>
      </c>
      <c r="M238" s="84" t="s">
        <v>377</v>
      </c>
      <c r="N238" s="85">
        <v>1</v>
      </c>
      <c r="O238" s="86">
        <v>0</v>
      </c>
      <c r="P238" s="86">
        <v>0</v>
      </c>
      <c r="Q238" s="87">
        <v>1</v>
      </c>
      <c r="R238" s="88">
        <v>42170</v>
      </c>
      <c r="S238" s="88">
        <v>39724</v>
      </c>
      <c r="T238" s="88">
        <v>0</v>
      </c>
      <c r="U238" s="89">
        <v>81894</v>
      </c>
      <c r="V238" s="97"/>
    </row>
    <row r="239" spans="1:22" ht="25.5" customHeight="1" x14ac:dyDescent="0.15">
      <c r="A239" s="92" t="s">
        <v>1208</v>
      </c>
      <c r="B239" s="93" t="s">
        <v>1209</v>
      </c>
      <c r="C239" s="94" t="s">
        <v>1159</v>
      </c>
      <c r="D239" s="95" t="s">
        <v>16</v>
      </c>
      <c r="E239" s="96" t="s">
        <v>1210</v>
      </c>
      <c r="F239" s="123" t="s">
        <v>4503</v>
      </c>
      <c r="G239" s="79" t="s">
        <v>1201</v>
      </c>
      <c r="H239" s="80">
        <f t="shared" si="3"/>
        <v>1</v>
      </c>
      <c r="I239" s="81">
        <v>45225</v>
      </c>
      <c r="J239" s="82"/>
      <c r="K239" s="82"/>
      <c r="L239" s="83" t="s">
        <v>240</v>
      </c>
      <c r="M239" s="84" t="s">
        <v>377</v>
      </c>
      <c r="N239" s="85">
        <v>1</v>
      </c>
      <c r="O239" s="86">
        <v>0</v>
      </c>
      <c r="P239" s="86">
        <v>0</v>
      </c>
      <c r="Q239" s="87">
        <v>1</v>
      </c>
      <c r="R239" s="88">
        <v>42170</v>
      </c>
      <c r="S239" s="88">
        <v>42977</v>
      </c>
      <c r="T239" s="88">
        <v>0</v>
      </c>
      <c r="U239" s="89">
        <v>85147</v>
      </c>
      <c r="V239" s="97"/>
    </row>
    <row r="240" spans="1:22" ht="25.5" customHeight="1" x14ac:dyDescent="0.15">
      <c r="A240" s="92" t="s">
        <v>1211</v>
      </c>
      <c r="B240" s="93" t="s">
        <v>1212</v>
      </c>
      <c r="C240" s="94" t="s">
        <v>1159</v>
      </c>
      <c r="D240" s="95" t="s">
        <v>16</v>
      </c>
      <c r="E240" s="96" t="s">
        <v>1213</v>
      </c>
      <c r="F240" s="123" t="s">
        <v>4504</v>
      </c>
      <c r="G240" s="79" t="s">
        <v>1201</v>
      </c>
      <c r="H240" s="80">
        <f t="shared" si="3"/>
        <v>1</v>
      </c>
      <c r="I240" s="81">
        <v>45237</v>
      </c>
      <c r="J240" s="82"/>
      <c r="K240" s="82"/>
      <c r="L240" s="83" t="s">
        <v>240</v>
      </c>
      <c r="M240" s="84" t="s">
        <v>377</v>
      </c>
      <c r="N240" s="85">
        <v>1</v>
      </c>
      <c r="O240" s="86">
        <v>0</v>
      </c>
      <c r="P240" s="86">
        <v>0</v>
      </c>
      <c r="Q240" s="87">
        <v>1</v>
      </c>
      <c r="R240" s="88">
        <v>42170</v>
      </c>
      <c r="S240" s="88">
        <v>41332</v>
      </c>
      <c r="T240" s="88">
        <v>0</v>
      </c>
      <c r="U240" s="89">
        <v>83502</v>
      </c>
      <c r="V240" s="97"/>
    </row>
    <row r="241" spans="1:22" ht="25.5" customHeight="1" x14ac:dyDescent="0.15">
      <c r="A241" s="92" t="s">
        <v>1214</v>
      </c>
      <c r="B241" s="93" t="s">
        <v>1215</v>
      </c>
      <c r="C241" s="94" t="s">
        <v>1159</v>
      </c>
      <c r="D241" s="95" t="s">
        <v>16</v>
      </c>
      <c r="E241" s="96" t="s">
        <v>1216</v>
      </c>
      <c r="F241" s="123" t="s">
        <v>4505</v>
      </c>
      <c r="G241" s="79" t="s">
        <v>1201</v>
      </c>
      <c r="H241" s="80">
        <f t="shared" si="3"/>
        <v>1</v>
      </c>
      <c r="I241" s="81">
        <v>45239</v>
      </c>
      <c r="J241" s="82"/>
      <c r="K241" s="82"/>
      <c r="L241" s="83" t="s">
        <v>240</v>
      </c>
      <c r="M241" s="84" t="s">
        <v>377</v>
      </c>
      <c r="N241" s="85">
        <v>1</v>
      </c>
      <c r="O241" s="86">
        <v>0</v>
      </c>
      <c r="P241" s="86">
        <v>0</v>
      </c>
      <c r="Q241" s="87">
        <v>1</v>
      </c>
      <c r="R241" s="88">
        <v>42170</v>
      </c>
      <c r="S241" s="88">
        <v>43236</v>
      </c>
      <c r="T241" s="88">
        <v>0</v>
      </c>
      <c r="U241" s="89">
        <v>85406</v>
      </c>
      <c r="V241" s="97"/>
    </row>
    <row r="242" spans="1:22" ht="25.5" customHeight="1" x14ac:dyDescent="0.15">
      <c r="A242" s="92" t="s">
        <v>1217</v>
      </c>
      <c r="B242" s="93" t="s">
        <v>1218</v>
      </c>
      <c r="C242" s="94" t="s">
        <v>1159</v>
      </c>
      <c r="D242" s="95" t="s">
        <v>16</v>
      </c>
      <c r="E242" s="96" t="s">
        <v>1219</v>
      </c>
      <c r="F242" s="123" t="s">
        <v>4506</v>
      </c>
      <c r="G242" s="79" t="s">
        <v>460</v>
      </c>
      <c r="H242" s="80">
        <f t="shared" si="3"/>
        <v>2</v>
      </c>
      <c r="I242" s="81">
        <v>45209</v>
      </c>
      <c r="J242" s="82">
        <v>45210</v>
      </c>
      <c r="K242" s="82"/>
      <c r="L242" s="83" t="s">
        <v>240</v>
      </c>
      <c r="M242" s="84" t="s">
        <v>461</v>
      </c>
      <c r="N242" s="85">
        <v>5</v>
      </c>
      <c r="O242" s="86">
        <v>5</v>
      </c>
      <c r="P242" s="86">
        <v>0</v>
      </c>
      <c r="Q242" s="87">
        <v>10</v>
      </c>
      <c r="R242" s="88">
        <v>284020</v>
      </c>
      <c r="S242" s="88">
        <v>204669</v>
      </c>
      <c r="T242" s="88">
        <v>47100</v>
      </c>
      <c r="U242" s="89">
        <v>535789</v>
      </c>
      <c r="V242" s="97"/>
    </row>
    <row r="243" spans="1:22" ht="25.5" customHeight="1" x14ac:dyDescent="0.15">
      <c r="A243" s="92" t="s">
        <v>1220</v>
      </c>
      <c r="B243" s="93" t="s">
        <v>1221</v>
      </c>
      <c r="C243" s="94" t="s">
        <v>1159</v>
      </c>
      <c r="D243" s="95" t="s">
        <v>16</v>
      </c>
      <c r="E243" s="96" t="s">
        <v>1222</v>
      </c>
      <c r="F243" s="123" t="s">
        <v>4507</v>
      </c>
      <c r="G243" s="79" t="s">
        <v>1095</v>
      </c>
      <c r="H243" s="80">
        <f t="shared" si="3"/>
        <v>1</v>
      </c>
      <c r="I243" s="81">
        <v>45232</v>
      </c>
      <c r="J243" s="82"/>
      <c r="K243" s="82"/>
      <c r="L243" s="83" t="s">
        <v>414</v>
      </c>
      <c r="M243" s="84" t="s">
        <v>415</v>
      </c>
      <c r="N243" s="85">
        <v>5</v>
      </c>
      <c r="O243" s="86">
        <v>0</v>
      </c>
      <c r="P243" s="86">
        <v>0</v>
      </c>
      <c r="Q243" s="87">
        <v>5</v>
      </c>
      <c r="R243" s="88">
        <v>133450</v>
      </c>
      <c r="S243" s="88">
        <v>16738</v>
      </c>
      <c r="T243" s="88">
        <v>22600</v>
      </c>
      <c r="U243" s="89">
        <v>172788</v>
      </c>
      <c r="V243" s="97"/>
    </row>
    <row r="244" spans="1:22" ht="25.5" customHeight="1" x14ac:dyDescent="0.15">
      <c r="A244" s="92" t="s">
        <v>1223</v>
      </c>
      <c r="B244" s="93" t="s">
        <v>1224</v>
      </c>
      <c r="C244" s="94" t="s">
        <v>1159</v>
      </c>
      <c r="D244" s="95" t="s">
        <v>16</v>
      </c>
      <c r="E244" s="96" t="s">
        <v>1225</v>
      </c>
      <c r="F244" s="123" t="s">
        <v>4508</v>
      </c>
      <c r="G244" s="79" t="s">
        <v>1095</v>
      </c>
      <c r="H244" s="80">
        <f t="shared" si="3"/>
        <v>1</v>
      </c>
      <c r="I244" s="81">
        <v>45254</v>
      </c>
      <c r="J244" s="82"/>
      <c r="K244" s="82"/>
      <c r="L244" s="83" t="s">
        <v>414</v>
      </c>
      <c r="M244" s="84" t="s">
        <v>415</v>
      </c>
      <c r="N244" s="85">
        <v>5</v>
      </c>
      <c r="O244" s="86">
        <v>0</v>
      </c>
      <c r="P244" s="86">
        <v>0</v>
      </c>
      <c r="Q244" s="87">
        <v>5</v>
      </c>
      <c r="R244" s="88">
        <v>133450</v>
      </c>
      <c r="S244" s="88">
        <v>31246</v>
      </c>
      <c r="T244" s="88">
        <v>24800</v>
      </c>
      <c r="U244" s="89">
        <v>189496</v>
      </c>
      <c r="V244" s="97" t="s">
        <v>513</v>
      </c>
    </row>
    <row r="245" spans="1:22" ht="25.5" customHeight="1" x14ac:dyDescent="0.15">
      <c r="A245" s="92" t="s">
        <v>1226</v>
      </c>
      <c r="B245" s="93" t="s">
        <v>1227</v>
      </c>
      <c r="C245" s="94" t="s">
        <v>1159</v>
      </c>
      <c r="D245" s="95" t="s">
        <v>16</v>
      </c>
      <c r="E245" s="96" t="s">
        <v>1228</v>
      </c>
      <c r="F245" s="123" t="s">
        <v>4509</v>
      </c>
      <c r="G245" s="79" t="s">
        <v>1099</v>
      </c>
      <c r="H245" s="80">
        <f t="shared" si="3"/>
        <v>3</v>
      </c>
      <c r="I245" s="81">
        <v>45098</v>
      </c>
      <c r="J245" s="82">
        <v>45099</v>
      </c>
      <c r="K245" s="82">
        <v>45100</v>
      </c>
      <c r="L245" s="83" t="s">
        <v>240</v>
      </c>
      <c r="M245" s="84" t="s">
        <v>426</v>
      </c>
      <c r="N245" s="85">
        <v>3</v>
      </c>
      <c r="O245" s="86">
        <v>3</v>
      </c>
      <c r="P245" s="86">
        <v>3</v>
      </c>
      <c r="Q245" s="87">
        <v>9</v>
      </c>
      <c r="R245" s="88">
        <v>224310</v>
      </c>
      <c r="S245" s="88">
        <v>0</v>
      </c>
      <c r="T245" s="88">
        <v>49500</v>
      </c>
      <c r="U245" s="89">
        <v>273810</v>
      </c>
      <c r="V245" s="97"/>
    </row>
    <row r="246" spans="1:22" ht="25.5" customHeight="1" x14ac:dyDescent="0.15">
      <c r="A246" s="92" t="s">
        <v>1229</v>
      </c>
      <c r="B246" s="93" t="s">
        <v>1230</v>
      </c>
      <c r="C246" s="94" t="s">
        <v>1159</v>
      </c>
      <c r="D246" s="95" t="s">
        <v>16</v>
      </c>
      <c r="E246" s="96" t="s">
        <v>1231</v>
      </c>
      <c r="F246" s="123" t="s">
        <v>4510</v>
      </c>
      <c r="G246" s="79" t="s">
        <v>1099</v>
      </c>
      <c r="H246" s="80">
        <f t="shared" si="3"/>
        <v>3</v>
      </c>
      <c r="I246" s="81">
        <v>45098</v>
      </c>
      <c r="J246" s="82">
        <v>45099</v>
      </c>
      <c r="K246" s="82">
        <v>45100</v>
      </c>
      <c r="L246" s="83" t="s">
        <v>240</v>
      </c>
      <c r="M246" s="84" t="s">
        <v>426</v>
      </c>
      <c r="N246" s="85">
        <v>3</v>
      </c>
      <c r="O246" s="86">
        <v>3</v>
      </c>
      <c r="P246" s="86">
        <v>3</v>
      </c>
      <c r="Q246" s="87">
        <v>9</v>
      </c>
      <c r="R246" s="88">
        <v>224310</v>
      </c>
      <c r="S246" s="88">
        <v>186120</v>
      </c>
      <c r="T246" s="88">
        <v>49500</v>
      </c>
      <c r="U246" s="89">
        <v>459930</v>
      </c>
      <c r="V246" s="97"/>
    </row>
    <row r="247" spans="1:22" ht="25.5" customHeight="1" x14ac:dyDescent="0.15">
      <c r="A247" s="92" t="s">
        <v>1232</v>
      </c>
      <c r="B247" s="93" t="s">
        <v>1233</v>
      </c>
      <c r="C247" s="94" t="s">
        <v>1159</v>
      </c>
      <c r="D247" s="95" t="s">
        <v>16</v>
      </c>
      <c r="E247" s="96" t="s">
        <v>1234</v>
      </c>
      <c r="F247" s="123" t="s">
        <v>4511</v>
      </c>
      <c r="G247" s="79" t="s">
        <v>1099</v>
      </c>
      <c r="H247" s="80">
        <f t="shared" si="3"/>
        <v>3</v>
      </c>
      <c r="I247" s="81">
        <v>45110</v>
      </c>
      <c r="J247" s="82">
        <v>45111</v>
      </c>
      <c r="K247" s="82">
        <v>45112</v>
      </c>
      <c r="L247" s="83" t="s">
        <v>240</v>
      </c>
      <c r="M247" s="84" t="s">
        <v>426</v>
      </c>
      <c r="N247" s="85">
        <v>3</v>
      </c>
      <c r="O247" s="86">
        <v>3</v>
      </c>
      <c r="P247" s="86">
        <v>3</v>
      </c>
      <c r="Q247" s="87">
        <v>9</v>
      </c>
      <c r="R247" s="88">
        <v>224310</v>
      </c>
      <c r="S247" s="88">
        <v>189000</v>
      </c>
      <c r="T247" s="88">
        <v>49500</v>
      </c>
      <c r="U247" s="89">
        <v>462810</v>
      </c>
      <c r="V247" s="97"/>
    </row>
    <row r="248" spans="1:22" ht="25.5" customHeight="1" x14ac:dyDescent="0.15">
      <c r="A248" s="92" t="s">
        <v>1235</v>
      </c>
      <c r="B248" s="93" t="s">
        <v>1236</v>
      </c>
      <c r="C248" s="94" t="s">
        <v>1159</v>
      </c>
      <c r="D248" s="95" t="s">
        <v>16</v>
      </c>
      <c r="E248" s="96" t="s">
        <v>1237</v>
      </c>
      <c r="F248" s="123" t="s">
        <v>4512</v>
      </c>
      <c r="G248" s="79" t="s">
        <v>1238</v>
      </c>
      <c r="H248" s="80">
        <f t="shared" si="3"/>
        <v>1</v>
      </c>
      <c r="I248" s="81">
        <v>45099</v>
      </c>
      <c r="J248" s="82"/>
      <c r="K248" s="82"/>
      <c r="L248" s="83" t="s">
        <v>240</v>
      </c>
      <c r="M248" s="84" t="s">
        <v>624</v>
      </c>
      <c r="N248" s="85">
        <v>0</v>
      </c>
      <c r="O248" s="86">
        <v>0</v>
      </c>
      <c r="P248" s="86">
        <v>0</v>
      </c>
      <c r="Q248" s="87">
        <v>0</v>
      </c>
      <c r="R248" s="88">
        <v>35650</v>
      </c>
      <c r="S248" s="88">
        <v>444</v>
      </c>
      <c r="T248" s="88">
        <v>0</v>
      </c>
      <c r="U248" s="89">
        <v>36094</v>
      </c>
      <c r="V248" s="97"/>
    </row>
    <row r="249" spans="1:22" ht="25.5" customHeight="1" x14ac:dyDescent="0.15">
      <c r="A249" s="92" t="s">
        <v>1239</v>
      </c>
      <c r="B249" s="93" t="s">
        <v>1240</v>
      </c>
      <c r="C249" s="94" t="s">
        <v>1159</v>
      </c>
      <c r="D249" s="95" t="s">
        <v>16</v>
      </c>
      <c r="E249" s="96" t="s">
        <v>1241</v>
      </c>
      <c r="F249" s="123" t="s">
        <v>4513</v>
      </c>
      <c r="G249" s="79" t="s">
        <v>1238</v>
      </c>
      <c r="H249" s="80">
        <f t="shared" si="3"/>
        <v>1</v>
      </c>
      <c r="I249" s="81">
        <v>45110</v>
      </c>
      <c r="J249" s="82"/>
      <c r="K249" s="82"/>
      <c r="L249" s="83" t="s">
        <v>240</v>
      </c>
      <c r="M249" s="84" t="s">
        <v>624</v>
      </c>
      <c r="N249" s="85">
        <v>0</v>
      </c>
      <c r="O249" s="86">
        <v>0</v>
      </c>
      <c r="P249" s="86">
        <v>0</v>
      </c>
      <c r="Q249" s="87">
        <v>0</v>
      </c>
      <c r="R249" s="88">
        <v>35650</v>
      </c>
      <c r="S249" s="88">
        <v>1258</v>
      </c>
      <c r="T249" s="88">
        <v>0</v>
      </c>
      <c r="U249" s="89">
        <v>36908</v>
      </c>
      <c r="V249" s="97"/>
    </row>
    <row r="250" spans="1:22" ht="25.5" customHeight="1" x14ac:dyDescent="0.15">
      <c r="A250" s="92" t="s">
        <v>1242</v>
      </c>
      <c r="B250" s="93" t="s">
        <v>1243</v>
      </c>
      <c r="C250" s="94" t="s">
        <v>1159</v>
      </c>
      <c r="D250" s="95" t="s">
        <v>16</v>
      </c>
      <c r="E250" s="96" t="s">
        <v>1244</v>
      </c>
      <c r="F250" s="123" t="s">
        <v>4514</v>
      </c>
      <c r="G250" s="79" t="s">
        <v>1245</v>
      </c>
      <c r="H250" s="80">
        <f t="shared" si="3"/>
        <v>1</v>
      </c>
      <c r="I250" s="81">
        <v>45212</v>
      </c>
      <c r="J250" s="82"/>
      <c r="K250" s="82"/>
      <c r="L250" s="83" t="s">
        <v>240</v>
      </c>
      <c r="M250" s="84" t="s">
        <v>624</v>
      </c>
      <c r="N250" s="85">
        <v>0</v>
      </c>
      <c r="O250" s="86">
        <v>0</v>
      </c>
      <c r="P250" s="86">
        <v>0</v>
      </c>
      <c r="Q250" s="87">
        <v>0</v>
      </c>
      <c r="R250" s="88">
        <v>35650</v>
      </c>
      <c r="S250" s="88">
        <v>14342</v>
      </c>
      <c r="T250" s="88">
        <v>0</v>
      </c>
      <c r="U250" s="89">
        <v>49992</v>
      </c>
      <c r="V250" s="97"/>
    </row>
    <row r="251" spans="1:22" ht="25.5" customHeight="1" x14ac:dyDescent="0.15">
      <c r="A251" s="92" t="s">
        <v>1246</v>
      </c>
      <c r="B251" s="93" t="s">
        <v>1247</v>
      </c>
      <c r="C251" s="94" t="s">
        <v>1159</v>
      </c>
      <c r="D251" s="95" t="s">
        <v>16</v>
      </c>
      <c r="E251" s="96" t="s">
        <v>1248</v>
      </c>
      <c r="F251" s="123" t="s">
        <v>4515</v>
      </c>
      <c r="G251" s="79" t="s">
        <v>1238</v>
      </c>
      <c r="H251" s="80">
        <f t="shared" si="3"/>
        <v>1</v>
      </c>
      <c r="I251" s="81">
        <v>45281</v>
      </c>
      <c r="J251" s="82"/>
      <c r="K251" s="82"/>
      <c r="L251" s="83" t="s">
        <v>240</v>
      </c>
      <c r="M251" s="84" t="s">
        <v>624</v>
      </c>
      <c r="N251" s="85">
        <v>0</v>
      </c>
      <c r="O251" s="86">
        <v>0</v>
      </c>
      <c r="P251" s="86">
        <v>0</v>
      </c>
      <c r="Q251" s="87">
        <v>0</v>
      </c>
      <c r="R251" s="88">
        <v>35650</v>
      </c>
      <c r="S251" s="88">
        <v>2062</v>
      </c>
      <c r="T251" s="88">
        <v>0</v>
      </c>
      <c r="U251" s="89">
        <v>37712</v>
      </c>
      <c r="V251" s="97"/>
    </row>
    <row r="252" spans="1:22" ht="25.5" customHeight="1" x14ac:dyDescent="0.15">
      <c r="A252" s="92" t="s">
        <v>1249</v>
      </c>
      <c r="B252" s="93" t="s">
        <v>1250</v>
      </c>
      <c r="C252" s="94" t="s">
        <v>1159</v>
      </c>
      <c r="D252" s="95" t="s">
        <v>16</v>
      </c>
      <c r="E252" s="96" t="s">
        <v>1251</v>
      </c>
      <c r="F252" s="123" t="s">
        <v>4516</v>
      </c>
      <c r="G252" s="79" t="s">
        <v>770</v>
      </c>
      <c r="H252" s="80">
        <f t="shared" si="3"/>
        <v>3</v>
      </c>
      <c r="I252" s="81">
        <v>45089</v>
      </c>
      <c r="J252" s="82">
        <v>45194</v>
      </c>
      <c r="K252" s="82">
        <v>45201</v>
      </c>
      <c r="L252" s="83" t="s">
        <v>240</v>
      </c>
      <c r="M252" s="84" t="s">
        <v>461</v>
      </c>
      <c r="N252" s="85">
        <v>0</v>
      </c>
      <c r="O252" s="86">
        <v>0</v>
      </c>
      <c r="P252" s="86">
        <v>0</v>
      </c>
      <c r="Q252" s="87">
        <v>0</v>
      </c>
      <c r="R252" s="88">
        <v>106950</v>
      </c>
      <c r="S252" s="88">
        <v>5705</v>
      </c>
      <c r="T252" s="88">
        <v>0</v>
      </c>
      <c r="U252" s="89">
        <v>112655</v>
      </c>
      <c r="V252" s="97"/>
    </row>
    <row r="253" spans="1:22" ht="25.5" customHeight="1" x14ac:dyDescent="0.15">
      <c r="A253" s="92" t="s">
        <v>1252</v>
      </c>
      <c r="B253" s="93" t="s">
        <v>1253</v>
      </c>
      <c r="C253" s="94" t="s">
        <v>1159</v>
      </c>
      <c r="D253" s="95" t="s">
        <v>16</v>
      </c>
      <c r="E253" s="96" t="s">
        <v>1254</v>
      </c>
      <c r="F253" s="123" t="s">
        <v>4517</v>
      </c>
      <c r="G253" s="79" t="s">
        <v>770</v>
      </c>
      <c r="H253" s="80">
        <f t="shared" si="3"/>
        <v>3</v>
      </c>
      <c r="I253" s="81">
        <v>45090</v>
      </c>
      <c r="J253" s="82">
        <v>45091</v>
      </c>
      <c r="K253" s="82">
        <v>45092</v>
      </c>
      <c r="L253" s="83" t="s">
        <v>240</v>
      </c>
      <c r="M253" s="84" t="s">
        <v>426</v>
      </c>
      <c r="N253" s="85">
        <v>0</v>
      </c>
      <c r="O253" s="86">
        <v>0</v>
      </c>
      <c r="P253" s="86">
        <v>0</v>
      </c>
      <c r="Q253" s="87">
        <v>0</v>
      </c>
      <c r="R253" s="88">
        <v>106950</v>
      </c>
      <c r="S253" s="88">
        <v>6593</v>
      </c>
      <c r="T253" s="88">
        <v>0</v>
      </c>
      <c r="U253" s="89">
        <v>113543</v>
      </c>
      <c r="V253" s="97"/>
    </row>
    <row r="254" spans="1:22" ht="25.5" customHeight="1" x14ac:dyDescent="0.15">
      <c r="A254" s="92" t="s">
        <v>1255</v>
      </c>
      <c r="B254" s="93" t="s">
        <v>1256</v>
      </c>
      <c r="C254" s="94" t="s">
        <v>1159</v>
      </c>
      <c r="D254" s="95" t="s">
        <v>16</v>
      </c>
      <c r="E254" s="96" t="s">
        <v>1257</v>
      </c>
      <c r="F254" s="123" t="s">
        <v>4518</v>
      </c>
      <c r="G254" s="79" t="s">
        <v>770</v>
      </c>
      <c r="H254" s="80">
        <f t="shared" si="3"/>
        <v>3</v>
      </c>
      <c r="I254" s="81">
        <v>45127</v>
      </c>
      <c r="J254" s="82">
        <v>45174</v>
      </c>
      <c r="K254" s="82">
        <v>45183</v>
      </c>
      <c r="L254" s="83" t="s">
        <v>240</v>
      </c>
      <c r="M254" s="84" t="s">
        <v>426</v>
      </c>
      <c r="N254" s="85">
        <v>0</v>
      </c>
      <c r="O254" s="86">
        <v>0</v>
      </c>
      <c r="P254" s="86">
        <v>0</v>
      </c>
      <c r="Q254" s="87">
        <v>0</v>
      </c>
      <c r="R254" s="88">
        <v>106950</v>
      </c>
      <c r="S254" s="88">
        <v>7296</v>
      </c>
      <c r="T254" s="88">
        <v>0</v>
      </c>
      <c r="U254" s="89">
        <v>114246</v>
      </c>
      <c r="V254" s="97"/>
    </row>
    <row r="255" spans="1:22" ht="25.5" customHeight="1" x14ac:dyDescent="0.15">
      <c r="A255" s="92" t="s">
        <v>1258</v>
      </c>
      <c r="B255" s="93" t="s">
        <v>1259</v>
      </c>
      <c r="C255" s="94" t="s">
        <v>1159</v>
      </c>
      <c r="D255" s="95" t="s">
        <v>16</v>
      </c>
      <c r="E255" s="96" t="s">
        <v>1260</v>
      </c>
      <c r="F255" s="123" t="s">
        <v>4519</v>
      </c>
      <c r="G255" s="79" t="s">
        <v>770</v>
      </c>
      <c r="H255" s="80">
        <f t="shared" si="3"/>
        <v>3</v>
      </c>
      <c r="I255" s="81">
        <v>45189</v>
      </c>
      <c r="J255" s="82">
        <v>45203</v>
      </c>
      <c r="K255" s="82">
        <v>45217</v>
      </c>
      <c r="L255" s="83" t="s">
        <v>240</v>
      </c>
      <c r="M255" s="84" t="s">
        <v>426</v>
      </c>
      <c r="N255" s="85">
        <v>0</v>
      </c>
      <c r="O255" s="86">
        <v>0</v>
      </c>
      <c r="P255" s="86">
        <v>0</v>
      </c>
      <c r="Q255" s="87">
        <v>0</v>
      </c>
      <c r="R255" s="88">
        <v>106950</v>
      </c>
      <c r="S255" s="88">
        <v>6334</v>
      </c>
      <c r="T255" s="88">
        <v>0</v>
      </c>
      <c r="U255" s="89">
        <v>113284</v>
      </c>
      <c r="V255" s="97"/>
    </row>
    <row r="256" spans="1:22" ht="25.5" customHeight="1" x14ac:dyDescent="0.15">
      <c r="A256" s="92" t="s">
        <v>1261</v>
      </c>
      <c r="B256" s="93" t="s">
        <v>1262</v>
      </c>
      <c r="C256" s="94" t="s">
        <v>1159</v>
      </c>
      <c r="D256" s="95" t="s">
        <v>16</v>
      </c>
      <c r="E256" s="96" t="s">
        <v>1263</v>
      </c>
      <c r="F256" s="123" t="s">
        <v>4520</v>
      </c>
      <c r="G256" s="79" t="s">
        <v>1264</v>
      </c>
      <c r="H256" s="80">
        <f t="shared" si="3"/>
        <v>2</v>
      </c>
      <c r="I256" s="81">
        <v>45082</v>
      </c>
      <c r="J256" s="82">
        <v>45083</v>
      </c>
      <c r="K256" s="82"/>
      <c r="L256" s="83" t="s">
        <v>402</v>
      </c>
      <c r="M256" s="84" t="s">
        <v>403</v>
      </c>
      <c r="N256" s="85">
        <v>2</v>
      </c>
      <c r="O256" s="86">
        <v>2</v>
      </c>
      <c r="P256" s="86">
        <v>0</v>
      </c>
      <c r="Q256" s="87">
        <v>4</v>
      </c>
      <c r="R256" s="88">
        <v>138980</v>
      </c>
      <c r="S256" s="88">
        <v>16331</v>
      </c>
      <c r="T256" s="88">
        <v>39600</v>
      </c>
      <c r="U256" s="89">
        <v>194911</v>
      </c>
      <c r="V256" s="97"/>
    </row>
    <row r="257" spans="1:22" ht="25.5" customHeight="1" x14ac:dyDescent="0.15">
      <c r="A257" s="92" t="s">
        <v>1265</v>
      </c>
      <c r="B257" s="93" t="s">
        <v>1266</v>
      </c>
      <c r="C257" s="94" t="s">
        <v>1159</v>
      </c>
      <c r="D257" s="95" t="s">
        <v>16</v>
      </c>
      <c r="E257" s="96" t="s">
        <v>1267</v>
      </c>
      <c r="F257" s="123" t="s">
        <v>4521</v>
      </c>
      <c r="G257" s="79" t="s">
        <v>1264</v>
      </c>
      <c r="H257" s="80">
        <f t="shared" si="3"/>
        <v>3</v>
      </c>
      <c r="I257" s="81">
        <v>45110</v>
      </c>
      <c r="J257" s="82">
        <v>45113</v>
      </c>
      <c r="K257" s="82">
        <v>45120</v>
      </c>
      <c r="L257" s="83" t="s">
        <v>402</v>
      </c>
      <c r="M257" s="84" t="s">
        <v>403</v>
      </c>
      <c r="N257" s="85">
        <v>2</v>
      </c>
      <c r="O257" s="86">
        <v>2</v>
      </c>
      <c r="P257" s="86">
        <v>2</v>
      </c>
      <c r="Q257" s="87">
        <v>6</v>
      </c>
      <c r="R257" s="88">
        <v>216390</v>
      </c>
      <c r="S257" s="88">
        <v>28548</v>
      </c>
      <c r="T257" s="88">
        <v>47520</v>
      </c>
      <c r="U257" s="89">
        <v>292458</v>
      </c>
      <c r="V257" s="97"/>
    </row>
    <row r="258" spans="1:22" ht="25.5" customHeight="1" x14ac:dyDescent="0.15">
      <c r="A258" s="92" t="s">
        <v>1268</v>
      </c>
      <c r="B258" s="93" t="s">
        <v>1269</v>
      </c>
      <c r="C258" s="94" t="s">
        <v>1159</v>
      </c>
      <c r="D258" s="95" t="s">
        <v>16</v>
      </c>
      <c r="E258" s="96" t="s">
        <v>1270</v>
      </c>
      <c r="F258" s="123" t="s">
        <v>4522</v>
      </c>
      <c r="G258" s="79" t="s">
        <v>1271</v>
      </c>
      <c r="H258" s="80">
        <f t="shared" si="3"/>
        <v>3</v>
      </c>
      <c r="I258" s="81">
        <v>45194</v>
      </c>
      <c r="J258" s="82">
        <v>45195</v>
      </c>
      <c r="K258" s="82">
        <v>45197</v>
      </c>
      <c r="L258" s="83" t="s">
        <v>240</v>
      </c>
      <c r="M258" s="84" t="s">
        <v>426</v>
      </c>
      <c r="N258" s="85">
        <v>2</v>
      </c>
      <c r="O258" s="86">
        <v>2</v>
      </c>
      <c r="P258" s="86">
        <v>2</v>
      </c>
      <c r="Q258" s="87">
        <v>6</v>
      </c>
      <c r="R258" s="88">
        <v>208470</v>
      </c>
      <c r="S258" s="88">
        <v>22850</v>
      </c>
      <c r="T258" s="88">
        <v>25740</v>
      </c>
      <c r="U258" s="89">
        <v>257060</v>
      </c>
      <c r="V258" s="97"/>
    </row>
    <row r="259" spans="1:22" ht="25.5" customHeight="1" x14ac:dyDescent="0.15">
      <c r="A259" s="92" t="s">
        <v>1272</v>
      </c>
      <c r="B259" s="93" t="s">
        <v>1273</v>
      </c>
      <c r="C259" s="94" t="s">
        <v>1159</v>
      </c>
      <c r="D259" s="95" t="s">
        <v>16</v>
      </c>
      <c r="E259" s="96" t="s">
        <v>1274</v>
      </c>
      <c r="F259" s="123" t="s">
        <v>4523</v>
      </c>
      <c r="G259" s="79" t="s">
        <v>1264</v>
      </c>
      <c r="H259" s="80">
        <f t="shared" si="3"/>
        <v>2</v>
      </c>
      <c r="I259" s="81">
        <v>45243</v>
      </c>
      <c r="J259" s="82">
        <v>45244</v>
      </c>
      <c r="K259" s="82"/>
      <c r="L259" s="83" t="s">
        <v>402</v>
      </c>
      <c r="M259" s="84" t="s">
        <v>403</v>
      </c>
      <c r="N259" s="85">
        <v>2</v>
      </c>
      <c r="O259" s="86">
        <v>2</v>
      </c>
      <c r="P259" s="86">
        <v>0</v>
      </c>
      <c r="Q259" s="87">
        <v>4</v>
      </c>
      <c r="R259" s="88">
        <v>123460</v>
      </c>
      <c r="S259" s="88">
        <v>777</v>
      </c>
      <c r="T259" s="88">
        <v>29700</v>
      </c>
      <c r="U259" s="89">
        <v>153937</v>
      </c>
      <c r="V259" s="97"/>
    </row>
    <row r="260" spans="1:22" ht="25.5" customHeight="1" x14ac:dyDescent="0.15">
      <c r="A260" s="92" t="s">
        <v>1275</v>
      </c>
      <c r="B260" s="93" t="s">
        <v>1276</v>
      </c>
      <c r="C260" s="94" t="s">
        <v>1159</v>
      </c>
      <c r="D260" s="95" t="s">
        <v>16</v>
      </c>
      <c r="E260" s="96" t="s">
        <v>1277</v>
      </c>
      <c r="F260" s="123" t="s">
        <v>4524</v>
      </c>
      <c r="G260" s="79" t="s">
        <v>1271</v>
      </c>
      <c r="H260" s="80">
        <f t="shared" si="3"/>
        <v>3</v>
      </c>
      <c r="I260" s="81">
        <v>45264</v>
      </c>
      <c r="J260" s="82">
        <v>45265</v>
      </c>
      <c r="K260" s="82">
        <v>45267</v>
      </c>
      <c r="L260" s="83" t="s">
        <v>402</v>
      </c>
      <c r="M260" s="84" t="s">
        <v>403</v>
      </c>
      <c r="N260" s="85">
        <v>2</v>
      </c>
      <c r="O260" s="86">
        <v>2</v>
      </c>
      <c r="P260" s="86">
        <v>2</v>
      </c>
      <c r="Q260" s="87">
        <v>6</v>
      </c>
      <c r="R260" s="88">
        <v>208470</v>
      </c>
      <c r="S260" s="88">
        <v>27882</v>
      </c>
      <c r="T260" s="88">
        <v>35640</v>
      </c>
      <c r="U260" s="89">
        <v>271992</v>
      </c>
      <c r="V260" s="97"/>
    </row>
    <row r="261" spans="1:22" ht="25.5" customHeight="1" x14ac:dyDescent="0.15">
      <c r="A261" s="92" t="s">
        <v>1278</v>
      </c>
      <c r="B261" s="93" t="s">
        <v>1279</v>
      </c>
      <c r="C261" s="94" t="s">
        <v>1159</v>
      </c>
      <c r="D261" s="95" t="s">
        <v>16</v>
      </c>
      <c r="E261" s="96" t="s">
        <v>1280</v>
      </c>
      <c r="F261" s="123" t="s">
        <v>4525</v>
      </c>
      <c r="G261" s="79" t="s">
        <v>1271</v>
      </c>
      <c r="H261" s="80">
        <f t="shared" ref="H261:H324" si="4">COUNTA(I261:K261)</f>
        <v>2</v>
      </c>
      <c r="I261" s="81">
        <v>45271</v>
      </c>
      <c r="J261" s="82">
        <v>45272</v>
      </c>
      <c r="K261" s="82"/>
      <c r="L261" s="83" t="s">
        <v>402</v>
      </c>
      <c r="M261" s="84" t="s">
        <v>403</v>
      </c>
      <c r="N261" s="85">
        <v>2</v>
      </c>
      <c r="O261" s="86">
        <v>2</v>
      </c>
      <c r="P261" s="86">
        <v>0</v>
      </c>
      <c r="Q261" s="87">
        <v>4</v>
      </c>
      <c r="R261" s="88">
        <v>138980</v>
      </c>
      <c r="S261" s="88">
        <v>23916</v>
      </c>
      <c r="T261" s="88">
        <v>35640</v>
      </c>
      <c r="U261" s="89">
        <v>198536</v>
      </c>
      <c r="V261" s="97"/>
    </row>
    <row r="262" spans="1:22" ht="25.5" customHeight="1" x14ac:dyDescent="0.15">
      <c r="A262" s="92" t="s">
        <v>1281</v>
      </c>
      <c r="B262" s="93" t="s">
        <v>1282</v>
      </c>
      <c r="C262" s="94" t="s">
        <v>1159</v>
      </c>
      <c r="D262" s="95" t="s">
        <v>16</v>
      </c>
      <c r="E262" s="96" t="s">
        <v>1283</v>
      </c>
      <c r="F262" s="123" t="s">
        <v>4526</v>
      </c>
      <c r="G262" s="79" t="s">
        <v>1125</v>
      </c>
      <c r="H262" s="80">
        <f t="shared" si="4"/>
        <v>3</v>
      </c>
      <c r="I262" s="81">
        <v>45163</v>
      </c>
      <c r="J262" s="82">
        <v>45281</v>
      </c>
      <c r="K262" s="82">
        <v>45282</v>
      </c>
      <c r="L262" s="83" t="s">
        <v>240</v>
      </c>
      <c r="M262" s="84" t="s">
        <v>624</v>
      </c>
      <c r="N262" s="85">
        <v>0</v>
      </c>
      <c r="O262" s="86">
        <v>0</v>
      </c>
      <c r="P262" s="86">
        <v>0</v>
      </c>
      <c r="Q262" s="87">
        <v>0</v>
      </c>
      <c r="R262" s="88">
        <v>106950</v>
      </c>
      <c r="S262" s="88">
        <v>102080</v>
      </c>
      <c r="T262" s="88">
        <v>46600</v>
      </c>
      <c r="U262" s="89">
        <v>255630</v>
      </c>
      <c r="V262" s="97"/>
    </row>
    <row r="263" spans="1:22" ht="25.5" customHeight="1" x14ac:dyDescent="0.15">
      <c r="A263" s="92" t="s">
        <v>1284</v>
      </c>
      <c r="B263" s="93" t="s">
        <v>1285</v>
      </c>
      <c r="C263" s="94" t="s">
        <v>1159</v>
      </c>
      <c r="D263" s="95" t="s">
        <v>16</v>
      </c>
      <c r="E263" s="96" t="s">
        <v>1286</v>
      </c>
      <c r="F263" s="123" t="s">
        <v>4527</v>
      </c>
      <c r="G263" s="79" t="s">
        <v>1129</v>
      </c>
      <c r="H263" s="80">
        <f t="shared" si="4"/>
        <v>3</v>
      </c>
      <c r="I263" s="81">
        <v>45237</v>
      </c>
      <c r="J263" s="82">
        <v>45240</v>
      </c>
      <c r="K263" s="82">
        <v>45244</v>
      </c>
      <c r="L263" s="83" t="s">
        <v>240</v>
      </c>
      <c r="M263" s="84" t="s">
        <v>624</v>
      </c>
      <c r="N263" s="85">
        <v>0</v>
      </c>
      <c r="O263" s="86">
        <v>0</v>
      </c>
      <c r="P263" s="86">
        <v>0</v>
      </c>
      <c r="Q263" s="87">
        <v>0</v>
      </c>
      <c r="R263" s="88">
        <v>106950</v>
      </c>
      <c r="S263" s="88">
        <v>37938</v>
      </c>
      <c r="T263" s="88">
        <v>46600</v>
      </c>
      <c r="U263" s="89">
        <v>191488</v>
      </c>
      <c r="V263" s="97"/>
    </row>
    <row r="264" spans="1:22" ht="25.5" customHeight="1" x14ac:dyDescent="0.15">
      <c r="A264" s="92" t="s">
        <v>1287</v>
      </c>
      <c r="B264" s="93" t="s">
        <v>1288</v>
      </c>
      <c r="C264" s="94" t="s">
        <v>1289</v>
      </c>
      <c r="D264" s="95" t="s">
        <v>17</v>
      </c>
      <c r="E264" s="96" t="s">
        <v>1290</v>
      </c>
      <c r="F264" s="123" t="s">
        <v>4528</v>
      </c>
      <c r="G264" s="79" t="s">
        <v>1073</v>
      </c>
      <c r="H264" s="80">
        <f t="shared" si="4"/>
        <v>1</v>
      </c>
      <c r="I264" s="98">
        <v>45196</v>
      </c>
      <c r="J264" s="82"/>
      <c r="K264" s="82"/>
      <c r="L264" s="83" t="s">
        <v>240</v>
      </c>
      <c r="M264" s="84" t="s">
        <v>426</v>
      </c>
      <c r="N264" s="85">
        <v>5</v>
      </c>
      <c r="O264" s="86">
        <v>0</v>
      </c>
      <c r="P264" s="86">
        <v>0</v>
      </c>
      <c r="Q264" s="87">
        <v>5</v>
      </c>
      <c r="R264" s="88">
        <v>133450</v>
      </c>
      <c r="S264" s="102">
        <v>34920</v>
      </c>
      <c r="T264" s="88">
        <v>0</v>
      </c>
      <c r="U264" s="100">
        <v>168370</v>
      </c>
      <c r="V264" s="97" t="s">
        <v>1291</v>
      </c>
    </row>
    <row r="265" spans="1:22" ht="25.5" customHeight="1" x14ac:dyDescent="0.15">
      <c r="A265" s="92" t="s">
        <v>1292</v>
      </c>
      <c r="B265" s="93" t="s">
        <v>1293</v>
      </c>
      <c r="C265" s="94" t="s">
        <v>1289</v>
      </c>
      <c r="D265" s="95" t="s">
        <v>17</v>
      </c>
      <c r="E265" s="96" t="s">
        <v>1294</v>
      </c>
      <c r="F265" s="123" t="s">
        <v>4529</v>
      </c>
      <c r="G265" s="79" t="s">
        <v>1073</v>
      </c>
      <c r="H265" s="80">
        <f t="shared" si="4"/>
        <v>1</v>
      </c>
      <c r="I265" s="81">
        <v>45229</v>
      </c>
      <c r="J265" s="82"/>
      <c r="K265" s="82"/>
      <c r="L265" s="83" t="s">
        <v>240</v>
      </c>
      <c r="M265" s="84" t="s">
        <v>426</v>
      </c>
      <c r="N265" s="85">
        <v>5</v>
      </c>
      <c r="O265" s="86">
        <v>0</v>
      </c>
      <c r="P265" s="86">
        <v>0</v>
      </c>
      <c r="Q265" s="87">
        <v>5</v>
      </c>
      <c r="R265" s="88">
        <v>133450</v>
      </c>
      <c r="S265" s="88">
        <v>66608</v>
      </c>
      <c r="T265" s="88">
        <v>0</v>
      </c>
      <c r="U265" s="89">
        <v>200058</v>
      </c>
      <c r="V265" s="97"/>
    </row>
    <row r="266" spans="1:22" ht="25.5" customHeight="1" x14ac:dyDescent="0.15">
      <c r="A266" s="92" t="s">
        <v>1295</v>
      </c>
      <c r="B266" s="93" t="s">
        <v>1296</v>
      </c>
      <c r="C266" s="94" t="s">
        <v>1289</v>
      </c>
      <c r="D266" s="95" t="s">
        <v>17</v>
      </c>
      <c r="E266" s="96" t="s">
        <v>1297</v>
      </c>
      <c r="F266" s="123" t="s">
        <v>4530</v>
      </c>
      <c r="G266" s="79" t="s">
        <v>1077</v>
      </c>
      <c r="H266" s="80">
        <f t="shared" si="4"/>
        <v>1</v>
      </c>
      <c r="I266" s="81">
        <v>45241</v>
      </c>
      <c r="J266" s="82"/>
      <c r="K266" s="82"/>
      <c r="L266" s="83" t="s">
        <v>240</v>
      </c>
      <c r="M266" s="84" t="s">
        <v>377</v>
      </c>
      <c r="N266" s="85">
        <v>5</v>
      </c>
      <c r="O266" s="86">
        <v>0</v>
      </c>
      <c r="P266" s="86">
        <v>0</v>
      </c>
      <c r="Q266" s="87">
        <v>5</v>
      </c>
      <c r="R266" s="88">
        <v>133450</v>
      </c>
      <c r="S266" s="88">
        <v>50625</v>
      </c>
      <c r="T266" s="88">
        <v>0</v>
      </c>
      <c r="U266" s="89">
        <v>184075</v>
      </c>
      <c r="V266" s="97"/>
    </row>
    <row r="267" spans="1:22" ht="25.5" customHeight="1" x14ac:dyDescent="0.15">
      <c r="A267" s="92" t="s">
        <v>1298</v>
      </c>
      <c r="B267" s="93" t="s">
        <v>1299</v>
      </c>
      <c r="C267" s="94" t="s">
        <v>1289</v>
      </c>
      <c r="D267" s="95" t="s">
        <v>17</v>
      </c>
      <c r="E267" s="96" t="s">
        <v>1300</v>
      </c>
      <c r="F267" s="123" t="s">
        <v>4531</v>
      </c>
      <c r="G267" s="79" t="s">
        <v>1077</v>
      </c>
      <c r="H267" s="80">
        <f t="shared" si="4"/>
        <v>2</v>
      </c>
      <c r="I267" s="81">
        <v>45243</v>
      </c>
      <c r="J267" s="82">
        <v>45244</v>
      </c>
      <c r="K267" s="82"/>
      <c r="L267" s="83" t="s">
        <v>240</v>
      </c>
      <c r="M267" s="84" t="s">
        <v>377</v>
      </c>
      <c r="N267" s="85">
        <v>5</v>
      </c>
      <c r="O267" s="86">
        <v>5</v>
      </c>
      <c r="P267" s="86">
        <v>0</v>
      </c>
      <c r="Q267" s="87">
        <v>10</v>
      </c>
      <c r="R267" s="88">
        <v>266900</v>
      </c>
      <c r="S267" s="88">
        <v>113724</v>
      </c>
      <c r="T267" s="88">
        <v>0</v>
      </c>
      <c r="U267" s="89">
        <v>380624</v>
      </c>
      <c r="V267" s="97"/>
    </row>
    <row r="268" spans="1:22" ht="25.5" customHeight="1" x14ac:dyDescent="0.15">
      <c r="A268" s="92" t="s">
        <v>1301</v>
      </c>
      <c r="B268" s="93" t="s">
        <v>1302</v>
      </c>
      <c r="C268" s="94" t="s">
        <v>1289</v>
      </c>
      <c r="D268" s="95" t="s">
        <v>17</v>
      </c>
      <c r="E268" s="96" t="s">
        <v>1303</v>
      </c>
      <c r="F268" s="123" t="s">
        <v>4532</v>
      </c>
      <c r="G268" s="79" t="s">
        <v>1077</v>
      </c>
      <c r="H268" s="80">
        <f t="shared" si="4"/>
        <v>1</v>
      </c>
      <c r="I268" s="81">
        <v>45245</v>
      </c>
      <c r="J268" s="82"/>
      <c r="K268" s="82"/>
      <c r="L268" s="83" t="s">
        <v>402</v>
      </c>
      <c r="M268" s="84" t="s">
        <v>1171</v>
      </c>
      <c r="N268" s="85">
        <v>5</v>
      </c>
      <c r="O268" s="86">
        <v>0</v>
      </c>
      <c r="P268" s="86">
        <v>0</v>
      </c>
      <c r="Q268" s="87">
        <v>5</v>
      </c>
      <c r="R268" s="88">
        <v>133450</v>
      </c>
      <c r="S268" s="88">
        <v>41497</v>
      </c>
      <c r="T268" s="88">
        <v>48400</v>
      </c>
      <c r="U268" s="89">
        <v>223347</v>
      </c>
      <c r="V268" s="97"/>
    </row>
    <row r="269" spans="1:22" ht="25.5" customHeight="1" x14ac:dyDescent="0.15">
      <c r="A269" s="92" t="s">
        <v>1304</v>
      </c>
      <c r="B269" s="93" t="s">
        <v>1305</v>
      </c>
      <c r="C269" s="94" t="s">
        <v>1289</v>
      </c>
      <c r="D269" s="95" t="s">
        <v>17</v>
      </c>
      <c r="E269" s="96" t="s">
        <v>1306</v>
      </c>
      <c r="F269" s="123" t="s">
        <v>4533</v>
      </c>
      <c r="G269" s="79" t="s">
        <v>1077</v>
      </c>
      <c r="H269" s="80">
        <f t="shared" si="4"/>
        <v>1</v>
      </c>
      <c r="I269" s="81">
        <v>45247</v>
      </c>
      <c r="J269" s="82"/>
      <c r="K269" s="82"/>
      <c r="L269" s="83" t="s">
        <v>240</v>
      </c>
      <c r="M269" s="84" t="s">
        <v>377</v>
      </c>
      <c r="N269" s="85">
        <v>5</v>
      </c>
      <c r="O269" s="86">
        <v>0</v>
      </c>
      <c r="P269" s="86">
        <v>0</v>
      </c>
      <c r="Q269" s="87">
        <v>5</v>
      </c>
      <c r="R269" s="88">
        <v>133450</v>
      </c>
      <c r="S269" s="88">
        <v>51807</v>
      </c>
      <c r="T269" s="88">
        <v>0</v>
      </c>
      <c r="U269" s="89">
        <v>185257</v>
      </c>
      <c r="V269" s="97"/>
    </row>
    <row r="270" spans="1:22" ht="25.5" customHeight="1" x14ac:dyDescent="0.15">
      <c r="A270" s="92" t="s">
        <v>1307</v>
      </c>
      <c r="B270" s="93" t="s">
        <v>1308</v>
      </c>
      <c r="C270" s="94" t="s">
        <v>1289</v>
      </c>
      <c r="D270" s="95" t="s">
        <v>17</v>
      </c>
      <c r="E270" s="96" t="s">
        <v>1309</v>
      </c>
      <c r="F270" s="123" t="s">
        <v>4534</v>
      </c>
      <c r="G270" s="79" t="s">
        <v>1077</v>
      </c>
      <c r="H270" s="80">
        <f t="shared" si="4"/>
        <v>1</v>
      </c>
      <c r="I270" s="81">
        <v>45248</v>
      </c>
      <c r="J270" s="82"/>
      <c r="K270" s="82"/>
      <c r="L270" s="83" t="s">
        <v>240</v>
      </c>
      <c r="M270" s="84" t="s">
        <v>377</v>
      </c>
      <c r="N270" s="85">
        <v>5</v>
      </c>
      <c r="O270" s="86">
        <v>0</v>
      </c>
      <c r="P270" s="86">
        <v>0</v>
      </c>
      <c r="Q270" s="87">
        <v>5</v>
      </c>
      <c r="R270" s="88">
        <v>133450</v>
      </c>
      <c r="S270" s="88">
        <v>47226</v>
      </c>
      <c r="T270" s="88">
        <v>0</v>
      </c>
      <c r="U270" s="89">
        <v>180676</v>
      </c>
      <c r="V270" s="97"/>
    </row>
    <row r="271" spans="1:22" ht="25.5" customHeight="1" x14ac:dyDescent="0.15">
      <c r="A271" s="92" t="s">
        <v>1310</v>
      </c>
      <c r="B271" s="93" t="s">
        <v>1311</v>
      </c>
      <c r="C271" s="94" t="s">
        <v>1289</v>
      </c>
      <c r="D271" s="95" t="s">
        <v>17</v>
      </c>
      <c r="E271" s="96" t="s">
        <v>1312</v>
      </c>
      <c r="F271" s="123" t="s">
        <v>4535</v>
      </c>
      <c r="G271" s="79" t="s">
        <v>1073</v>
      </c>
      <c r="H271" s="80">
        <f t="shared" si="4"/>
        <v>1</v>
      </c>
      <c r="I271" s="81">
        <v>45255</v>
      </c>
      <c r="J271" s="82"/>
      <c r="K271" s="82"/>
      <c r="L271" s="83" t="s">
        <v>240</v>
      </c>
      <c r="M271" s="84" t="s">
        <v>426</v>
      </c>
      <c r="N271" s="85">
        <v>5</v>
      </c>
      <c r="O271" s="86">
        <v>0</v>
      </c>
      <c r="P271" s="86">
        <v>0</v>
      </c>
      <c r="Q271" s="87">
        <v>5</v>
      </c>
      <c r="R271" s="88">
        <v>133450</v>
      </c>
      <c r="S271" s="88">
        <v>30991</v>
      </c>
      <c r="T271" s="88">
        <v>0</v>
      </c>
      <c r="U271" s="89">
        <v>164441</v>
      </c>
      <c r="V271" s="97"/>
    </row>
    <row r="272" spans="1:22" ht="25.5" customHeight="1" x14ac:dyDescent="0.15">
      <c r="A272" s="92" t="s">
        <v>1313</v>
      </c>
      <c r="B272" s="93" t="s">
        <v>1314</v>
      </c>
      <c r="C272" s="94" t="s">
        <v>1289</v>
      </c>
      <c r="D272" s="95" t="s">
        <v>17</v>
      </c>
      <c r="E272" s="96" t="s">
        <v>1315</v>
      </c>
      <c r="F272" s="123" t="s">
        <v>4536</v>
      </c>
      <c r="G272" s="79" t="s">
        <v>1316</v>
      </c>
      <c r="H272" s="80">
        <f t="shared" si="4"/>
        <v>3</v>
      </c>
      <c r="I272" s="81">
        <v>45265</v>
      </c>
      <c r="J272" s="82">
        <v>45266</v>
      </c>
      <c r="K272" s="82">
        <v>45267</v>
      </c>
      <c r="L272" s="83" t="s">
        <v>240</v>
      </c>
      <c r="M272" s="84" t="s">
        <v>426</v>
      </c>
      <c r="N272" s="85">
        <v>5</v>
      </c>
      <c r="O272" s="86">
        <v>5</v>
      </c>
      <c r="P272" s="86">
        <v>5</v>
      </c>
      <c r="Q272" s="87">
        <v>15</v>
      </c>
      <c r="R272" s="88">
        <v>400350</v>
      </c>
      <c r="S272" s="88">
        <v>193380</v>
      </c>
      <c r="T272" s="88">
        <v>50000</v>
      </c>
      <c r="U272" s="89">
        <v>643730</v>
      </c>
      <c r="V272" s="97"/>
    </row>
    <row r="273" spans="1:22" ht="25.5" customHeight="1" x14ac:dyDescent="0.15">
      <c r="A273" s="92" t="s">
        <v>1317</v>
      </c>
      <c r="B273" s="93" t="s">
        <v>1318</v>
      </c>
      <c r="C273" s="94" t="s">
        <v>1289</v>
      </c>
      <c r="D273" s="95" t="s">
        <v>17</v>
      </c>
      <c r="E273" s="96" t="s">
        <v>1319</v>
      </c>
      <c r="F273" s="123" t="s">
        <v>4537</v>
      </c>
      <c r="G273" s="79" t="s">
        <v>1320</v>
      </c>
      <c r="H273" s="80">
        <f t="shared" si="4"/>
        <v>1</v>
      </c>
      <c r="I273" s="81">
        <v>45097</v>
      </c>
      <c r="J273" s="82"/>
      <c r="K273" s="82"/>
      <c r="L273" s="83" t="s">
        <v>471</v>
      </c>
      <c r="M273" s="84" t="s">
        <v>472</v>
      </c>
      <c r="N273" s="85">
        <v>2</v>
      </c>
      <c r="O273" s="86">
        <v>0</v>
      </c>
      <c r="P273" s="86">
        <v>0</v>
      </c>
      <c r="Q273" s="87">
        <v>2</v>
      </c>
      <c r="R273" s="88">
        <v>59090</v>
      </c>
      <c r="S273" s="88">
        <v>30440</v>
      </c>
      <c r="T273" s="88">
        <v>9400</v>
      </c>
      <c r="U273" s="89">
        <v>98930</v>
      </c>
      <c r="V273" s="97"/>
    </row>
    <row r="274" spans="1:22" ht="25.5" customHeight="1" x14ac:dyDescent="0.15">
      <c r="A274" s="92" t="s">
        <v>1321</v>
      </c>
      <c r="B274" s="93" t="s">
        <v>1322</v>
      </c>
      <c r="C274" s="94" t="s">
        <v>1289</v>
      </c>
      <c r="D274" s="95" t="s">
        <v>17</v>
      </c>
      <c r="E274" s="96" t="s">
        <v>1323</v>
      </c>
      <c r="F274" s="123" t="s">
        <v>4538</v>
      </c>
      <c r="G274" s="79" t="s">
        <v>1324</v>
      </c>
      <c r="H274" s="80">
        <f t="shared" si="4"/>
        <v>1</v>
      </c>
      <c r="I274" s="81">
        <v>45079</v>
      </c>
      <c r="J274" s="82"/>
      <c r="K274" s="82"/>
      <c r="L274" s="83" t="s">
        <v>240</v>
      </c>
      <c r="M274" s="84" t="s">
        <v>426</v>
      </c>
      <c r="N274" s="85">
        <v>5</v>
      </c>
      <c r="O274" s="86">
        <v>0</v>
      </c>
      <c r="P274" s="86">
        <v>0</v>
      </c>
      <c r="Q274" s="87">
        <v>5</v>
      </c>
      <c r="R274" s="88">
        <v>133450</v>
      </c>
      <c r="S274" s="88">
        <v>110666</v>
      </c>
      <c r="T274" s="88">
        <v>50000</v>
      </c>
      <c r="U274" s="89">
        <v>294116</v>
      </c>
      <c r="V274" s="97"/>
    </row>
    <row r="275" spans="1:22" ht="25.5" customHeight="1" x14ac:dyDescent="0.15">
      <c r="A275" s="92" t="s">
        <v>1325</v>
      </c>
      <c r="B275" s="93" t="s">
        <v>1326</v>
      </c>
      <c r="C275" s="94" t="s">
        <v>1289</v>
      </c>
      <c r="D275" s="95" t="s">
        <v>17</v>
      </c>
      <c r="E275" s="96" t="s">
        <v>1327</v>
      </c>
      <c r="F275" s="123" t="s">
        <v>4539</v>
      </c>
      <c r="G275" s="79" t="s">
        <v>1324</v>
      </c>
      <c r="H275" s="80">
        <f t="shared" si="4"/>
        <v>1</v>
      </c>
      <c r="I275" s="81">
        <v>45093</v>
      </c>
      <c r="J275" s="82"/>
      <c r="K275" s="82"/>
      <c r="L275" s="83" t="s">
        <v>240</v>
      </c>
      <c r="M275" s="84" t="s">
        <v>426</v>
      </c>
      <c r="N275" s="85">
        <v>5</v>
      </c>
      <c r="O275" s="86">
        <v>0</v>
      </c>
      <c r="P275" s="86">
        <v>0</v>
      </c>
      <c r="Q275" s="87">
        <v>5</v>
      </c>
      <c r="R275" s="88">
        <v>133450</v>
      </c>
      <c r="S275" s="88">
        <v>140272</v>
      </c>
      <c r="T275" s="88">
        <v>50000</v>
      </c>
      <c r="U275" s="89">
        <v>323722</v>
      </c>
      <c r="V275" s="97"/>
    </row>
    <row r="276" spans="1:22" ht="25.5" customHeight="1" x14ac:dyDescent="0.15">
      <c r="A276" s="92" t="s">
        <v>1328</v>
      </c>
      <c r="B276" s="93" t="s">
        <v>1329</v>
      </c>
      <c r="C276" s="94" t="s">
        <v>1289</v>
      </c>
      <c r="D276" s="95" t="s">
        <v>17</v>
      </c>
      <c r="E276" s="96" t="s">
        <v>1330</v>
      </c>
      <c r="F276" s="123" t="s">
        <v>4540</v>
      </c>
      <c r="G276" s="79" t="s">
        <v>1324</v>
      </c>
      <c r="H276" s="80">
        <f t="shared" si="4"/>
        <v>3</v>
      </c>
      <c r="I276" s="81">
        <v>45097</v>
      </c>
      <c r="J276" s="82">
        <v>45098</v>
      </c>
      <c r="K276" s="82">
        <v>45099</v>
      </c>
      <c r="L276" s="83" t="s">
        <v>240</v>
      </c>
      <c r="M276" s="84" t="s">
        <v>426</v>
      </c>
      <c r="N276" s="85">
        <v>5</v>
      </c>
      <c r="O276" s="86">
        <v>5</v>
      </c>
      <c r="P276" s="86">
        <v>5</v>
      </c>
      <c r="Q276" s="87">
        <v>15</v>
      </c>
      <c r="R276" s="88">
        <v>400350</v>
      </c>
      <c r="S276" s="88">
        <v>249976</v>
      </c>
      <c r="T276" s="88">
        <v>50000</v>
      </c>
      <c r="U276" s="89">
        <v>700326</v>
      </c>
      <c r="V276" s="97"/>
    </row>
    <row r="277" spans="1:22" ht="25.5" customHeight="1" x14ac:dyDescent="0.15">
      <c r="A277" s="92" t="s">
        <v>1331</v>
      </c>
      <c r="B277" s="93" t="s">
        <v>1332</v>
      </c>
      <c r="C277" s="94" t="s">
        <v>1289</v>
      </c>
      <c r="D277" s="95" t="s">
        <v>17</v>
      </c>
      <c r="E277" s="96" t="s">
        <v>1333</v>
      </c>
      <c r="F277" s="123" t="s">
        <v>4541</v>
      </c>
      <c r="G277" s="79" t="s">
        <v>1324</v>
      </c>
      <c r="H277" s="80">
        <f t="shared" si="4"/>
        <v>1</v>
      </c>
      <c r="I277" s="81">
        <v>45225</v>
      </c>
      <c r="J277" s="82"/>
      <c r="K277" s="82"/>
      <c r="L277" s="83" t="s">
        <v>240</v>
      </c>
      <c r="M277" s="84" t="s">
        <v>426</v>
      </c>
      <c r="N277" s="85">
        <v>5</v>
      </c>
      <c r="O277" s="86">
        <v>0</v>
      </c>
      <c r="P277" s="86">
        <v>0</v>
      </c>
      <c r="Q277" s="87">
        <v>5</v>
      </c>
      <c r="R277" s="88">
        <v>133450</v>
      </c>
      <c r="S277" s="88">
        <v>72626</v>
      </c>
      <c r="T277" s="88">
        <v>50000</v>
      </c>
      <c r="U277" s="89">
        <v>256076</v>
      </c>
      <c r="V277" s="97"/>
    </row>
    <row r="278" spans="1:22" ht="25.5" customHeight="1" x14ac:dyDescent="0.15">
      <c r="A278" s="92" t="s">
        <v>1334</v>
      </c>
      <c r="B278" s="93" t="s">
        <v>1335</v>
      </c>
      <c r="C278" s="94" t="s">
        <v>1289</v>
      </c>
      <c r="D278" s="95" t="s">
        <v>17</v>
      </c>
      <c r="E278" s="96" t="s">
        <v>1336</v>
      </c>
      <c r="F278" s="123" t="s">
        <v>4542</v>
      </c>
      <c r="G278" s="79" t="s">
        <v>1324</v>
      </c>
      <c r="H278" s="80">
        <f t="shared" si="4"/>
        <v>3</v>
      </c>
      <c r="I278" s="81">
        <v>45244</v>
      </c>
      <c r="J278" s="82">
        <v>45245</v>
      </c>
      <c r="K278" s="82">
        <v>45246</v>
      </c>
      <c r="L278" s="83" t="s">
        <v>240</v>
      </c>
      <c r="M278" s="84" t="s">
        <v>426</v>
      </c>
      <c r="N278" s="85">
        <v>5</v>
      </c>
      <c r="O278" s="86">
        <v>5</v>
      </c>
      <c r="P278" s="86">
        <v>5</v>
      </c>
      <c r="Q278" s="87">
        <v>15</v>
      </c>
      <c r="R278" s="88">
        <v>400350</v>
      </c>
      <c r="S278" s="88">
        <v>214520</v>
      </c>
      <c r="T278" s="88">
        <v>50000</v>
      </c>
      <c r="U278" s="89">
        <v>664870</v>
      </c>
      <c r="V278" s="97"/>
    </row>
    <row r="279" spans="1:22" ht="25.5" customHeight="1" x14ac:dyDescent="0.15">
      <c r="A279" s="92" t="s">
        <v>1337</v>
      </c>
      <c r="B279" s="93" t="s">
        <v>1338</v>
      </c>
      <c r="C279" s="94" t="s">
        <v>1289</v>
      </c>
      <c r="D279" s="95" t="s">
        <v>17</v>
      </c>
      <c r="E279" s="96" t="s">
        <v>1339</v>
      </c>
      <c r="F279" s="123" t="s">
        <v>4543</v>
      </c>
      <c r="G279" s="79" t="s">
        <v>1245</v>
      </c>
      <c r="H279" s="80">
        <f t="shared" si="4"/>
        <v>1</v>
      </c>
      <c r="I279" s="81">
        <v>45112</v>
      </c>
      <c r="J279" s="82"/>
      <c r="K279" s="82"/>
      <c r="L279" s="83" t="s">
        <v>240</v>
      </c>
      <c r="M279" s="84" t="s">
        <v>624</v>
      </c>
      <c r="N279" s="85">
        <v>0</v>
      </c>
      <c r="O279" s="86">
        <v>0</v>
      </c>
      <c r="P279" s="86">
        <v>0</v>
      </c>
      <c r="Q279" s="87">
        <v>0</v>
      </c>
      <c r="R279" s="88">
        <v>35650</v>
      </c>
      <c r="S279" s="88">
        <v>3616</v>
      </c>
      <c r="T279" s="88">
        <v>0</v>
      </c>
      <c r="U279" s="89">
        <v>39266</v>
      </c>
      <c r="V279" s="97"/>
    </row>
    <row r="280" spans="1:22" ht="25.5" customHeight="1" x14ac:dyDescent="0.15">
      <c r="A280" s="92" t="s">
        <v>1340</v>
      </c>
      <c r="B280" s="93" t="s">
        <v>1341</v>
      </c>
      <c r="C280" s="94" t="s">
        <v>1289</v>
      </c>
      <c r="D280" s="95" t="s">
        <v>17</v>
      </c>
      <c r="E280" s="96" t="s">
        <v>1342</v>
      </c>
      <c r="F280" s="123" t="s">
        <v>4544</v>
      </c>
      <c r="G280" s="79" t="s">
        <v>1238</v>
      </c>
      <c r="H280" s="80">
        <f t="shared" si="4"/>
        <v>3</v>
      </c>
      <c r="I280" s="81">
        <v>45257</v>
      </c>
      <c r="J280" s="82">
        <v>45258</v>
      </c>
      <c r="K280" s="82">
        <v>45259</v>
      </c>
      <c r="L280" s="83" t="s">
        <v>240</v>
      </c>
      <c r="M280" s="84" t="s">
        <v>624</v>
      </c>
      <c r="N280" s="85">
        <v>0</v>
      </c>
      <c r="O280" s="86">
        <v>0</v>
      </c>
      <c r="P280" s="86">
        <v>0</v>
      </c>
      <c r="Q280" s="87">
        <v>0</v>
      </c>
      <c r="R280" s="88">
        <v>106950</v>
      </c>
      <c r="S280" s="88">
        <v>3172</v>
      </c>
      <c r="T280" s="88">
        <v>0</v>
      </c>
      <c r="U280" s="89">
        <v>110122</v>
      </c>
      <c r="V280" s="97"/>
    </row>
    <row r="281" spans="1:22" ht="25.5" customHeight="1" x14ac:dyDescent="0.15">
      <c r="A281" s="92" t="s">
        <v>1343</v>
      </c>
      <c r="B281" s="93" t="s">
        <v>1344</v>
      </c>
      <c r="C281" s="94" t="s">
        <v>1289</v>
      </c>
      <c r="D281" s="95" t="s">
        <v>17</v>
      </c>
      <c r="E281" s="96" t="s">
        <v>1345</v>
      </c>
      <c r="F281" s="123" t="s">
        <v>4545</v>
      </c>
      <c r="G281" s="79" t="s">
        <v>1346</v>
      </c>
      <c r="H281" s="80">
        <f t="shared" si="4"/>
        <v>2</v>
      </c>
      <c r="I281" s="81">
        <v>45078</v>
      </c>
      <c r="J281" s="82">
        <v>45079</v>
      </c>
      <c r="K281" s="82"/>
      <c r="L281" s="83" t="s">
        <v>240</v>
      </c>
      <c r="M281" s="84" t="s">
        <v>461</v>
      </c>
      <c r="N281" s="85">
        <v>5</v>
      </c>
      <c r="O281" s="86">
        <v>5</v>
      </c>
      <c r="P281" s="86">
        <v>0</v>
      </c>
      <c r="Q281" s="87">
        <v>10</v>
      </c>
      <c r="R281" s="88">
        <v>266900</v>
      </c>
      <c r="S281" s="88">
        <v>172293</v>
      </c>
      <c r="T281" s="88">
        <v>50000</v>
      </c>
      <c r="U281" s="89">
        <v>489193</v>
      </c>
      <c r="V281" s="97"/>
    </row>
    <row r="282" spans="1:22" ht="25.5" customHeight="1" x14ac:dyDescent="0.15">
      <c r="A282" s="92" t="s">
        <v>1347</v>
      </c>
      <c r="B282" s="93" t="s">
        <v>1348</v>
      </c>
      <c r="C282" s="94" t="s">
        <v>1289</v>
      </c>
      <c r="D282" s="95" t="s">
        <v>17</v>
      </c>
      <c r="E282" s="96" t="s">
        <v>1349</v>
      </c>
      <c r="F282" s="123" t="s">
        <v>4546</v>
      </c>
      <c r="G282" s="79" t="s">
        <v>1350</v>
      </c>
      <c r="H282" s="80">
        <f t="shared" si="4"/>
        <v>1</v>
      </c>
      <c r="I282" s="81">
        <v>45079</v>
      </c>
      <c r="J282" s="82"/>
      <c r="K282" s="82"/>
      <c r="L282" s="83" t="s">
        <v>240</v>
      </c>
      <c r="M282" s="84" t="s">
        <v>461</v>
      </c>
      <c r="N282" s="85">
        <v>4</v>
      </c>
      <c r="O282" s="86">
        <v>0</v>
      </c>
      <c r="P282" s="86">
        <v>0</v>
      </c>
      <c r="Q282" s="87">
        <v>4</v>
      </c>
      <c r="R282" s="88">
        <v>113890</v>
      </c>
      <c r="S282" s="88">
        <v>51130</v>
      </c>
      <c r="T282" s="88">
        <v>4125</v>
      </c>
      <c r="U282" s="89">
        <v>169145</v>
      </c>
      <c r="V282" s="97"/>
    </row>
    <row r="283" spans="1:22" ht="25.5" customHeight="1" x14ac:dyDescent="0.15">
      <c r="A283" s="92" t="s">
        <v>1351</v>
      </c>
      <c r="B283" s="93" t="s">
        <v>1352</v>
      </c>
      <c r="C283" s="94" t="s">
        <v>1289</v>
      </c>
      <c r="D283" s="95" t="s">
        <v>17</v>
      </c>
      <c r="E283" s="96" t="s">
        <v>1353</v>
      </c>
      <c r="F283" s="123" t="s">
        <v>4547</v>
      </c>
      <c r="G283" s="79" t="s">
        <v>1350</v>
      </c>
      <c r="H283" s="80">
        <f t="shared" si="4"/>
        <v>2</v>
      </c>
      <c r="I283" s="81">
        <v>45125</v>
      </c>
      <c r="J283" s="82">
        <v>45126</v>
      </c>
      <c r="K283" s="82"/>
      <c r="L283" s="83" t="s">
        <v>240</v>
      </c>
      <c r="M283" s="84" t="s">
        <v>461</v>
      </c>
      <c r="N283" s="85">
        <v>4</v>
      </c>
      <c r="O283" s="86">
        <v>4</v>
      </c>
      <c r="P283" s="86">
        <v>0</v>
      </c>
      <c r="Q283" s="87">
        <v>8</v>
      </c>
      <c r="R283" s="88">
        <v>227780</v>
      </c>
      <c r="S283" s="88">
        <v>71556</v>
      </c>
      <c r="T283" s="88">
        <v>8250</v>
      </c>
      <c r="U283" s="89">
        <v>307586</v>
      </c>
      <c r="V283" s="97"/>
    </row>
    <row r="284" spans="1:22" ht="25.5" customHeight="1" x14ac:dyDescent="0.15">
      <c r="A284" s="92" t="s">
        <v>1354</v>
      </c>
      <c r="B284" s="93" t="s">
        <v>1355</v>
      </c>
      <c r="C284" s="94" t="s">
        <v>1289</v>
      </c>
      <c r="D284" s="95" t="s">
        <v>17</v>
      </c>
      <c r="E284" s="96" t="s">
        <v>1356</v>
      </c>
      <c r="F284" s="123" t="s">
        <v>4548</v>
      </c>
      <c r="G284" s="79" t="s">
        <v>1350</v>
      </c>
      <c r="H284" s="80">
        <f t="shared" si="4"/>
        <v>1</v>
      </c>
      <c r="I284" s="81">
        <v>45232</v>
      </c>
      <c r="J284" s="82"/>
      <c r="K284" s="82"/>
      <c r="L284" s="83" t="s">
        <v>240</v>
      </c>
      <c r="M284" s="84" t="s">
        <v>461</v>
      </c>
      <c r="N284" s="85">
        <v>4</v>
      </c>
      <c r="O284" s="86">
        <v>0</v>
      </c>
      <c r="P284" s="86">
        <v>0</v>
      </c>
      <c r="Q284" s="87">
        <v>4</v>
      </c>
      <c r="R284" s="88">
        <v>113890</v>
      </c>
      <c r="S284" s="88">
        <v>45280</v>
      </c>
      <c r="T284" s="88">
        <v>4125</v>
      </c>
      <c r="U284" s="89">
        <v>163295</v>
      </c>
      <c r="V284" s="97"/>
    </row>
    <row r="285" spans="1:22" ht="25.5" customHeight="1" x14ac:dyDescent="0.15">
      <c r="A285" s="92" t="s">
        <v>1357</v>
      </c>
      <c r="B285" s="93" t="s">
        <v>1358</v>
      </c>
      <c r="C285" s="94" t="s">
        <v>1289</v>
      </c>
      <c r="D285" s="95" t="s">
        <v>17</v>
      </c>
      <c r="E285" s="96" t="s">
        <v>1359</v>
      </c>
      <c r="F285" s="123" t="s">
        <v>4549</v>
      </c>
      <c r="G285" s="79" t="s">
        <v>1350</v>
      </c>
      <c r="H285" s="80">
        <f t="shared" si="4"/>
        <v>3</v>
      </c>
      <c r="I285" s="81">
        <v>45257</v>
      </c>
      <c r="J285" s="82">
        <v>45258</v>
      </c>
      <c r="K285" s="82">
        <v>45259</v>
      </c>
      <c r="L285" s="83" t="s">
        <v>240</v>
      </c>
      <c r="M285" s="84" t="s">
        <v>461</v>
      </c>
      <c r="N285" s="85">
        <v>4</v>
      </c>
      <c r="O285" s="86">
        <v>4</v>
      </c>
      <c r="P285" s="86">
        <v>4</v>
      </c>
      <c r="Q285" s="87">
        <v>12</v>
      </c>
      <c r="R285" s="88">
        <v>341670</v>
      </c>
      <c r="S285" s="88">
        <v>123893</v>
      </c>
      <c r="T285" s="88">
        <v>12375</v>
      </c>
      <c r="U285" s="89">
        <v>477938</v>
      </c>
      <c r="V285" s="97"/>
    </row>
    <row r="286" spans="1:22" ht="25.5" customHeight="1" x14ac:dyDescent="0.15">
      <c r="A286" s="92" t="s">
        <v>1360</v>
      </c>
      <c r="B286" s="93" t="s">
        <v>1361</v>
      </c>
      <c r="C286" s="94" t="s">
        <v>1362</v>
      </c>
      <c r="D286" s="95" t="s">
        <v>18</v>
      </c>
      <c r="E286" s="96" t="s">
        <v>1363</v>
      </c>
      <c r="F286" s="123" t="s">
        <v>4550</v>
      </c>
      <c r="G286" s="79" t="s">
        <v>1364</v>
      </c>
      <c r="H286" s="80">
        <f t="shared" si="4"/>
        <v>1</v>
      </c>
      <c r="I286" s="81">
        <v>45119</v>
      </c>
      <c r="J286" s="82"/>
      <c r="K286" s="82"/>
      <c r="L286" s="83" t="s">
        <v>240</v>
      </c>
      <c r="M286" s="84" t="s">
        <v>461</v>
      </c>
      <c r="N286" s="85">
        <v>4</v>
      </c>
      <c r="O286" s="86">
        <v>0</v>
      </c>
      <c r="P286" s="86">
        <v>0</v>
      </c>
      <c r="Q286" s="87">
        <v>4</v>
      </c>
      <c r="R286" s="88">
        <v>122450</v>
      </c>
      <c r="S286" s="88">
        <v>17049</v>
      </c>
      <c r="T286" s="88">
        <v>50000</v>
      </c>
      <c r="U286" s="89">
        <v>189499</v>
      </c>
      <c r="V286" s="97"/>
    </row>
    <row r="287" spans="1:22" ht="25.5" customHeight="1" x14ac:dyDescent="0.15">
      <c r="A287" s="92" t="s">
        <v>1365</v>
      </c>
      <c r="B287" s="93" t="s">
        <v>1366</v>
      </c>
      <c r="C287" s="94" t="s">
        <v>1362</v>
      </c>
      <c r="D287" s="95" t="s">
        <v>18</v>
      </c>
      <c r="E287" s="96" t="s">
        <v>1367</v>
      </c>
      <c r="F287" s="123" t="s">
        <v>4551</v>
      </c>
      <c r="G287" s="79" t="s">
        <v>1368</v>
      </c>
      <c r="H287" s="80">
        <f t="shared" si="4"/>
        <v>1</v>
      </c>
      <c r="I287" s="81">
        <v>45216</v>
      </c>
      <c r="J287" s="82"/>
      <c r="K287" s="82"/>
      <c r="L287" s="83" t="s">
        <v>240</v>
      </c>
      <c r="M287" s="84" t="s">
        <v>371</v>
      </c>
      <c r="N287" s="85">
        <v>5</v>
      </c>
      <c r="O287" s="86">
        <v>0</v>
      </c>
      <c r="P287" s="86">
        <v>0</v>
      </c>
      <c r="Q287" s="87">
        <v>5</v>
      </c>
      <c r="R287" s="88">
        <v>89950</v>
      </c>
      <c r="S287" s="88">
        <v>17400</v>
      </c>
      <c r="T287" s="88">
        <v>33000</v>
      </c>
      <c r="U287" s="89">
        <v>140350</v>
      </c>
      <c r="V287" s="97"/>
    </row>
    <row r="288" spans="1:22" ht="25.5" customHeight="1" x14ac:dyDescent="0.15">
      <c r="A288" s="92" t="s">
        <v>1369</v>
      </c>
      <c r="B288" s="93" t="s">
        <v>1370</v>
      </c>
      <c r="C288" s="94" t="s">
        <v>1362</v>
      </c>
      <c r="D288" s="95" t="s">
        <v>18</v>
      </c>
      <c r="E288" s="96" t="s">
        <v>1371</v>
      </c>
      <c r="F288" s="123" t="s">
        <v>4552</v>
      </c>
      <c r="G288" s="79" t="s">
        <v>1368</v>
      </c>
      <c r="H288" s="80">
        <f t="shared" si="4"/>
        <v>1</v>
      </c>
      <c r="I288" s="81">
        <v>45272</v>
      </c>
      <c r="J288" s="82"/>
      <c r="K288" s="82"/>
      <c r="L288" s="83" t="s">
        <v>240</v>
      </c>
      <c r="M288" s="84" t="s">
        <v>371</v>
      </c>
      <c r="N288" s="85">
        <v>5</v>
      </c>
      <c r="O288" s="86">
        <v>0</v>
      </c>
      <c r="P288" s="86">
        <v>0</v>
      </c>
      <c r="Q288" s="87">
        <v>5</v>
      </c>
      <c r="R288" s="88">
        <v>89950</v>
      </c>
      <c r="S288" s="88">
        <v>21264</v>
      </c>
      <c r="T288" s="88">
        <v>33000</v>
      </c>
      <c r="U288" s="89">
        <v>144214</v>
      </c>
      <c r="V288" s="97"/>
    </row>
    <row r="289" spans="1:22" ht="25.5" customHeight="1" x14ac:dyDescent="0.15">
      <c r="A289" s="92" t="s">
        <v>1372</v>
      </c>
      <c r="B289" s="93" t="s">
        <v>1373</v>
      </c>
      <c r="C289" s="94" t="s">
        <v>1362</v>
      </c>
      <c r="D289" s="95" t="s">
        <v>18</v>
      </c>
      <c r="E289" s="96" t="s">
        <v>1374</v>
      </c>
      <c r="F289" s="123" t="s">
        <v>4553</v>
      </c>
      <c r="G289" s="79" t="s">
        <v>1375</v>
      </c>
      <c r="H289" s="80">
        <f t="shared" si="4"/>
        <v>3</v>
      </c>
      <c r="I289" s="81">
        <v>45195</v>
      </c>
      <c r="J289" s="82">
        <v>45209</v>
      </c>
      <c r="K289" s="82">
        <v>45223</v>
      </c>
      <c r="L289" s="83" t="s">
        <v>240</v>
      </c>
      <c r="M289" s="84" t="s">
        <v>862</v>
      </c>
      <c r="N289" s="85">
        <v>2</v>
      </c>
      <c r="O289" s="86">
        <v>2</v>
      </c>
      <c r="P289" s="86">
        <v>3</v>
      </c>
      <c r="Q289" s="87">
        <v>7</v>
      </c>
      <c r="R289" s="88">
        <v>229430</v>
      </c>
      <c r="S289" s="88">
        <v>32600</v>
      </c>
      <c r="T289" s="88">
        <v>0</v>
      </c>
      <c r="U289" s="89">
        <v>262030</v>
      </c>
      <c r="V289" s="97"/>
    </row>
    <row r="290" spans="1:22" ht="25.5" customHeight="1" x14ac:dyDescent="0.15">
      <c r="A290" s="92" t="s">
        <v>1376</v>
      </c>
      <c r="B290" s="93" t="s">
        <v>1377</v>
      </c>
      <c r="C290" s="94" t="s">
        <v>1362</v>
      </c>
      <c r="D290" s="95" t="s">
        <v>18</v>
      </c>
      <c r="E290" s="96" t="s">
        <v>1378</v>
      </c>
      <c r="F290" s="123" t="s">
        <v>4554</v>
      </c>
      <c r="G290" s="79" t="s">
        <v>1379</v>
      </c>
      <c r="H290" s="80">
        <f t="shared" si="4"/>
        <v>1</v>
      </c>
      <c r="I290" s="81">
        <v>45230</v>
      </c>
      <c r="J290" s="82"/>
      <c r="K290" s="82"/>
      <c r="L290" s="83" t="s">
        <v>240</v>
      </c>
      <c r="M290" s="84" t="s">
        <v>862</v>
      </c>
      <c r="N290" s="85">
        <v>3</v>
      </c>
      <c r="O290" s="86">
        <v>0</v>
      </c>
      <c r="P290" s="86">
        <v>0</v>
      </c>
      <c r="Q290" s="87">
        <v>3</v>
      </c>
      <c r="R290" s="88">
        <v>74770</v>
      </c>
      <c r="S290" s="88">
        <v>13324</v>
      </c>
      <c r="T290" s="88">
        <v>0</v>
      </c>
      <c r="U290" s="89">
        <v>88094</v>
      </c>
      <c r="V290" s="97"/>
    </row>
    <row r="291" spans="1:22" ht="25.5" customHeight="1" x14ac:dyDescent="0.15">
      <c r="A291" s="92" t="s">
        <v>1380</v>
      </c>
      <c r="B291" s="93" t="s">
        <v>1381</v>
      </c>
      <c r="C291" s="94" t="s">
        <v>1362</v>
      </c>
      <c r="D291" s="95" t="s">
        <v>18</v>
      </c>
      <c r="E291" s="96" t="s">
        <v>1382</v>
      </c>
      <c r="F291" s="123" t="s">
        <v>4555</v>
      </c>
      <c r="G291" s="79" t="s">
        <v>1383</v>
      </c>
      <c r="H291" s="80">
        <f t="shared" si="4"/>
        <v>1</v>
      </c>
      <c r="I291" s="81">
        <v>45089</v>
      </c>
      <c r="J291" s="82"/>
      <c r="K291" s="82"/>
      <c r="L291" s="83" t="s">
        <v>240</v>
      </c>
      <c r="M291" s="84" t="s">
        <v>624</v>
      </c>
      <c r="N291" s="85">
        <v>2</v>
      </c>
      <c r="O291" s="86">
        <v>0</v>
      </c>
      <c r="P291" s="86">
        <v>0</v>
      </c>
      <c r="Q291" s="87">
        <v>2</v>
      </c>
      <c r="R291" s="88">
        <v>70810</v>
      </c>
      <c r="S291" s="88">
        <v>5166</v>
      </c>
      <c r="T291" s="88">
        <v>1980</v>
      </c>
      <c r="U291" s="89">
        <v>77956</v>
      </c>
      <c r="V291" s="97"/>
    </row>
    <row r="292" spans="1:22" ht="25.5" customHeight="1" x14ac:dyDescent="0.15">
      <c r="A292" s="92" t="s">
        <v>1384</v>
      </c>
      <c r="B292" s="93" t="s">
        <v>1385</v>
      </c>
      <c r="C292" s="94" t="s">
        <v>1362</v>
      </c>
      <c r="D292" s="95" t="s">
        <v>18</v>
      </c>
      <c r="E292" s="96" t="s">
        <v>1386</v>
      </c>
      <c r="F292" s="123" t="s">
        <v>4556</v>
      </c>
      <c r="G292" s="79" t="s">
        <v>1387</v>
      </c>
      <c r="H292" s="80">
        <f t="shared" si="4"/>
        <v>1</v>
      </c>
      <c r="I292" s="81">
        <v>45227</v>
      </c>
      <c r="J292" s="82"/>
      <c r="K292" s="82"/>
      <c r="L292" s="83" t="s">
        <v>240</v>
      </c>
      <c r="M292" s="84" t="s">
        <v>624</v>
      </c>
      <c r="N292" s="85">
        <v>1</v>
      </c>
      <c r="O292" s="86">
        <v>0</v>
      </c>
      <c r="P292" s="86">
        <v>0</v>
      </c>
      <c r="Q292" s="87">
        <v>1</v>
      </c>
      <c r="R292" s="88">
        <v>55210</v>
      </c>
      <c r="S292" s="88">
        <v>3188</v>
      </c>
      <c r="T292" s="88">
        <v>0</v>
      </c>
      <c r="U292" s="89">
        <v>58398</v>
      </c>
      <c r="V292" s="97"/>
    </row>
    <row r="293" spans="1:22" ht="25.5" customHeight="1" x14ac:dyDescent="0.15">
      <c r="A293" s="92" t="s">
        <v>1388</v>
      </c>
      <c r="B293" s="93" t="s">
        <v>1389</v>
      </c>
      <c r="C293" s="94" t="s">
        <v>1362</v>
      </c>
      <c r="D293" s="95" t="s">
        <v>18</v>
      </c>
      <c r="E293" s="96" t="s">
        <v>1390</v>
      </c>
      <c r="F293" s="123" t="s">
        <v>4557</v>
      </c>
      <c r="G293" s="79" t="s">
        <v>419</v>
      </c>
      <c r="H293" s="80">
        <f t="shared" si="4"/>
        <v>2</v>
      </c>
      <c r="I293" s="81">
        <v>45182</v>
      </c>
      <c r="J293" s="82">
        <v>45203</v>
      </c>
      <c r="K293" s="82"/>
      <c r="L293" s="83" t="s">
        <v>240</v>
      </c>
      <c r="M293" s="84" t="s">
        <v>371</v>
      </c>
      <c r="N293" s="85">
        <v>5</v>
      </c>
      <c r="O293" s="86">
        <v>5</v>
      </c>
      <c r="P293" s="86">
        <v>0</v>
      </c>
      <c r="Q293" s="87">
        <v>10</v>
      </c>
      <c r="R293" s="88">
        <v>266900</v>
      </c>
      <c r="S293" s="88">
        <v>14400</v>
      </c>
      <c r="T293" s="88">
        <v>50000</v>
      </c>
      <c r="U293" s="89">
        <v>331300</v>
      </c>
      <c r="V293" s="97"/>
    </row>
    <row r="294" spans="1:22" ht="25.5" customHeight="1" x14ac:dyDescent="0.15">
      <c r="A294" s="92" t="s">
        <v>1391</v>
      </c>
      <c r="B294" s="93" t="s">
        <v>1392</v>
      </c>
      <c r="C294" s="94" t="s">
        <v>1362</v>
      </c>
      <c r="D294" s="95" t="s">
        <v>18</v>
      </c>
      <c r="E294" s="96" t="s">
        <v>1393</v>
      </c>
      <c r="F294" s="123" t="s">
        <v>4558</v>
      </c>
      <c r="G294" s="79" t="s">
        <v>1394</v>
      </c>
      <c r="H294" s="80">
        <f t="shared" si="4"/>
        <v>1</v>
      </c>
      <c r="I294" s="81">
        <v>45091</v>
      </c>
      <c r="J294" s="82"/>
      <c r="K294" s="82"/>
      <c r="L294" s="83" t="s">
        <v>240</v>
      </c>
      <c r="M294" s="84" t="s">
        <v>461</v>
      </c>
      <c r="N294" s="85">
        <v>1</v>
      </c>
      <c r="O294" s="86">
        <v>0</v>
      </c>
      <c r="P294" s="86">
        <v>0</v>
      </c>
      <c r="Q294" s="87">
        <v>1</v>
      </c>
      <c r="R294" s="88">
        <v>55210</v>
      </c>
      <c r="S294" s="88">
        <v>3130</v>
      </c>
      <c r="T294" s="88">
        <v>1650</v>
      </c>
      <c r="U294" s="89">
        <v>59990</v>
      </c>
      <c r="V294" s="97"/>
    </row>
    <row r="295" spans="1:22" ht="25.5" customHeight="1" x14ac:dyDescent="0.15">
      <c r="A295" s="92" t="s">
        <v>1395</v>
      </c>
      <c r="B295" s="93" t="s">
        <v>1396</v>
      </c>
      <c r="C295" s="94" t="s">
        <v>1362</v>
      </c>
      <c r="D295" s="95" t="s">
        <v>18</v>
      </c>
      <c r="E295" s="96" t="s">
        <v>1397</v>
      </c>
      <c r="F295" s="123" t="s">
        <v>4559</v>
      </c>
      <c r="G295" s="79" t="s">
        <v>1398</v>
      </c>
      <c r="H295" s="80">
        <f t="shared" si="4"/>
        <v>1</v>
      </c>
      <c r="I295" s="81">
        <v>45103</v>
      </c>
      <c r="J295" s="82"/>
      <c r="K295" s="82"/>
      <c r="L295" s="83" t="s">
        <v>402</v>
      </c>
      <c r="M295" s="84" t="s">
        <v>1171</v>
      </c>
      <c r="N295" s="85">
        <v>2</v>
      </c>
      <c r="O295" s="86">
        <v>0</v>
      </c>
      <c r="P295" s="86">
        <v>0</v>
      </c>
      <c r="Q295" s="87">
        <v>2</v>
      </c>
      <c r="R295" s="88">
        <v>74770</v>
      </c>
      <c r="S295" s="88">
        <v>4160</v>
      </c>
      <c r="T295" s="88">
        <v>1650</v>
      </c>
      <c r="U295" s="89">
        <v>80580</v>
      </c>
      <c r="V295" s="97"/>
    </row>
    <row r="296" spans="1:22" ht="25.5" customHeight="1" x14ac:dyDescent="0.15">
      <c r="A296" s="92" t="s">
        <v>1399</v>
      </c>
      <c r="B296" s="93" t="s">
        <v>1400</v>
      </c>
      <c r="C296" s="94" t="s">
        <v>1362</v>
      </c>
      <c r="D296" s="95" t="s">
        <v>18</v>
      </c>
      <c r="E296" s="96" t="s">
        <v>1401</v>
      </c>
      <c r="F296" s="123" t="s">
        <v>4560</v>
      </c>
      <c r="G296" s="79" t="s">
        <v>1398</v>
      </c>
      <c r="H296" s="80">
        <f t="shared" si="4"/>
        <v>1</v>
      </c>
      <c r="I296" s="81">
        <v>45106</v>
      </c>
      <c r="J296" s="82"/>
      <c r="K296" s="82"/>
      <c r="L296" s="83" t="s">
        <v>402</v>
      </c>
      <c r="M296" s="84" t="s">
        <v>1171</v>
      </c>
      <c r="N296" s="85">
        <v>2</v>
      </c>
      <c r="O296" s="86">
        <v>0</v>
      </c>
      <c r="P296" s="86">
        <v>0</v>
      </c>
      <c r="Q296" s="87">
        <v>2</v>
      </c>
      <c r="R296" s="88">
        <v>74770</v>
      </c>
      <c r="S296" s="88">
        <v>4160</v>
      </c>
      <c r="T296" s="88">
        <v>1980</v>
      </c>
      <c r="U296" s="89">
        <v>80910</v>
      </c>
      <c r="V296" s="97"/>
    </row>
    <row r="297" spans="1:22" ht="25.5" customHeight="1" x14ac:dyDescent="0.15">
      <c r="A297" s="92" t="s">
        <v>1402</v>
      </c>
      <c r="B297" s="93" t="s">
        <v>1403</v>
      </c>
      <c r="C297" s="94" t="s">
        <v>1362</v>
      </c>
      <c r="D297" s="95" t="s">
        <v>18</v>
      </c>
      <c r="E297" s="96" t="s">
        <v>1404</v>
      </c>
      <c r="F297" s="123" t="s">
        <v>4561</v>
      </c>
      <c r="G297" s="79" t="s">
        <v>1405</v>
      </c>
      <c r="H297" s="80">
        <f t="shared" si="4"/>
        <v>1</v>
      </c>
      <c r="I297" s="81">
        <v>45078</v>
      </c>
      <c r="J297" s="82"/>
      <c r="K297" s="82"/>
      <c r="L297" s="83" t="s">
        <v>240</v>
      </c>
      <c r="M297" s="84" t="s">
        <v>504</v>
      </c>
      <c r="N297" s="85">
        <v>1</v>
      </c>
      <c r="O297" s="86">
        <v>0</v>
      </c>
      <c r="P297" s="86">
        <v>0</v>
      </c>
      <c r="Q297" s="87">
        <v>1</v>
      </c>
      <c r="R297" s="88">
        <v>55210</v>
      </c>
      <c r="S297" s="88">
        <v>4788</v>
      </c>
      <c r="T297" s="88">
        <v>1980</v>
      </c>
      <c r="U297" s="89">
        <v>61978</v>
      </c>
      <c r="V297" s="97"/>
    </row>
    <row r="298" spans="1:22" ht="25.5" customHeight="1" x14ac:dyDescent="0.15">
      <c r="A298" s="92" t="s">
        <v>1406</v>
      </c>
      <c r="B298" s="93" t="s">
        <v>1407</v>
      </c>
      <c r="C298" s="94" t="s">
        <v>1362</v>
      </c>
      <c r="D298" s="95" t="s">
        <v>18</v>
      </c>
      <c r="E298" s="96" t="s">
        <v>1408</v>
      </c>
      <c r="F298" s="123" t="s">
        <v>4562</v>
      </c>
      <c r="G298" s="79" t="s">
        <v>690</v>
      </c>
      <c r="H298" s="80">
        <f t="shared" si="4"/>
        <v>1</v>
      </c>
      <c r="I298" s="81">
        <v>45098</v>
      </c>
      <c r="J298" s="82"/>
      <c r="K298" s="82"/>
      <c r="L298" s="83" t="s">
        <v>240</v>
      </c>
      <c r="M298" s="84" t="s">
        <v>504</v>
      </c>
      <c r="N298" s="85">
        <v>5</v>
      </c>
      <c r="O298" s="86">
        <v>0</v>
      </c>
      <c r="P298" s="86">
        <v>0</v>
      </c>
      <c r="Q298" s="87">
        <v>5</v>
      </c>
      <c r="R298" s="88">
        <v>129940</v>
      </c>
      <c r="S298" s="88">
        <v>34868</v>
      </c>
      <c r="T298" s="88">
        <v>6600</v>
      </c>
      <c r="U298" s="89">
        <v>171408</v>
      </c>
      <c r="V298" s="97"/>
    </row>
    <row r="299" spans="1:22" ht="25.5" customHeight="1" x14ac:dyDescent="0.15">
      <c r="A299" s="92" t="s">
        <v>1409</v>
      </c>
      <c r="B299" s="93" t="s">
        <v>1410</v>
      </c>
      <c r="C299" s="94" t="s">
        <v>1362</v>
      </c>
      <c r="D299" s="95" t="s">
        <v>18</v>
      </c>
      <c r="E299" s="96" t="s">
        <v>1411</v>
      </c>
      <c r="F299" s="123" t="s">
        <v>4563</v>
      </c>
      <c r="G299" s="79" t="s">
        <v>690</v>
      </c>
      <c r="H299" s="80">
        <f t="shared" si="4"/>
        <v>1</v>
      </c>
      <c r="I299" s="81">
        <v>45104</v>
      </c>
      <c r="J299" s="82"/>
      <c r="K299" s="82"/>
      <c r="L299" s="83" t="s">
        <v>240</v>
      </c>
      <c r="M299" s="84" t="s">
        <v>461</v>
      </c>
      <c r="N299" s="85">
        <v>3</v>
      </c>
      <c r="O299" s="86">
        <v>0</v>
      </c>
      <c r="P299" s="86">
        <v>0</v>
      </c>
      <c r="Q299" s="87">
        <v>3</v>
      </c>
      <c r="R299" s="88">
        <v>84400</v>
      </c>
      <c r="S299" s="88">
        <v>22723</v>
      </c>
      <c r="T299" s="88">
        <v>23100</v>
      </c>
      <c r="U299" s="89">
        <v>130223</v>
      </c>
      <c r="V299" s="97"/>
    </row>
    <row r="300" spans="1:22" ht="25.5" customHeight="1" x14ac:dyDescent="0.15">
      <c r="A300" s="92" t="s">
        <v>1412</v>
      </c>
      <c r="B300" s="93" t="s">
        <v>1413</v>
      </c>
      <c r="C300" s="94" t="s">
        <v>1362</v>
      </c>
      <c r="D300" s="95" t="s">
        <v>18</v>
      </c>
      <c r="E300" s="96" t="s">
        <v>1414</v>
      </c>
      <c r="F300" s="123" t="s">
        <v>4564</v>
      </c>
      <c r="G300" s="79" t="s">
        <v>690</v>
      </c>
      <c r="H300" s="80">
        <f t="shared" si="4"/>
        <v>1</v>
      </c>
      <c r="I300" s="81">
        <v>45107</v>
      </c>
      <c r="J300" s="82"/>
      <c r="K300" s="82"/>
      <c r="L300" s="83" t="s">
        <v>240</v>
      </c>
      <c r="M300" s="84" t="s">
        <v>461</v>
      </c>
      <c r="N300" s="85">
        <v>3</v>
      </c>
      <c r="O300" s="86">
        <v>0</v>
      </c>
      <c r="P300" s="86">
        <v>0</v>
      </c>
      <c r="Q300" s="87">
        <v>3</v>
      </c>
      <c r="R300" s="88">
        <v>84400</v>
      </c>
      <c r="S300" s="88">
        <v>14690</v>
      </c>
      <c r="T300" s="88">
        <v>23100</v>
      </c>
      <c r="U300" s="89">
        <v>122190</v>
      </c>
      <c r="V300" s="97"/>
    </row>
    <row r="301" spans="1:22" ht="25.5" customHeight="1" x14ac:dyDescent="0.15">
      <c r="A301" s="92" t="s">
        <v>1415</v>
      </c>
      <c r="B301" s="93" t="s">
        <v>1416</v>
      </c>
      <c r="C301" s="94" t="s">
        <v>1362</v>
      </c>
      <c r="D301" s="95" t="s">
        <v>18</v>
      </c>
      <c r="E301" s="96" t="s">
        <v>1417</v>
      </c>
      <c r="F301" s="123" t="s">
        <v>4565</v>
      </c>
      <c r="G301" s="79" t="s">
        <v>690</v>
      </c>
      <c r="H301" s="80">
        <f t="shared" si="4"/>
        <v>2</v>
      </c>
      <c r="I301" s="81">
        <v>45112</v>
      </c>
      <c r="J301" s="82">
        <v>45113</v>
      </c>
      <c r="K301" s="82"/>
      <c r="L301" s="83" t="s">
        <v>240</v>
      </c>
      <c r="M301" s="84" t="s">
        <v>504</v>
      </c>
      <c r="N301" s="85">
        <v>5</v>
      </c>
      <c r="O301" s="86">
        <v>5</v>
      </c>
      <c r="P301" s="86">
        <v>0</v>
      </c>
      <c r="Q301" s="87">
        <v>10</v>
      </c>
      <c r="R301" s="88">
        <v>259880</v>
      </c>
      <c r="S301" s="88">
        <v>79828</v>
      </c>
      <c r="T301" s="88">
        <v>13200</v>
      </c>
      <c r="U301" s="89">
        <v>352908</v>
      </c>
      <c r="V301" s="97"/>
    </row>
    <row r="302" spans="1:22" ht="25.5" customHeight="1" x14ac:dyDescent="0.15">
      <c r="A302" s="92" t="s">
        <v>1418</v>
      </c>
      <c r="B302" s="93" t="s">
        <v>1419</v>
      </c>
      <c r="C302" s="94" t="s">
        <v>1362</v>
      </c>
      <c r="D302" s="95" t="s">
        <v>18</v>
      </c>
      <c r="E302" s="96" t="s">
        <v>1420</v>
      </c>
      <c r="F302" s="123" t="s">
        <v>4566</v>
      </c>
      <c r="G302" s="79" t="s">
        <v>690</v>
      </c>
      <c r="H302" s="80">
        <f t="shared" si="4"/>
        <v>1</v>
      </c>
      <c r="I302" s="81">
        <v>45190</v>
      </c>
      <c r="J302" s="82"/>
      <c r="K302" s="82"/>
      <c r="L302" s="83" t="s">
        <v>240</v>
      </c>
      <c r="M302" s="84" t="s">
        <v>504</v>
      </c>
      <c r="N302" s="85">
        <v>5</v>
      </c>
      <c r="O302" s="86">
        <v>0</v>
      </c>
      <c r="P302" s="86">
        <v>0</v>
      </c>
      <c r="Q302" s="87">
        <v>5</v>
      </c>
      <c r="R302" s="88">
        <v>129940</v>
      </c>
      <c r="S302" s="88">
        <v>50817</v>
      </c>
      <c r="T302" s="88">
        <v>6600</v>
      </c>
      <c r="U302" s="89">
        <v>187357</v>
      </c>
      <c r="V302" s="97"/>
    </row>
    <row r="303" spans="1:22" ht="25.5" customHeight="1" x14ac:dyDescent="0.15">
      <c r="A303" s="92" t="s">
        <v>1421</v>
      </c>
      <c r="B303" s="93" t="s">
        <v>1422</v>
      </c>
      <c r="C303" s="94" t="s">
        <v>1362</v>
      </c>
      <c r="D303" s="95" t="s">
        <v>18</v>
      </c>
      <c r="E303" s="96" t="s">
        <v>1423</v>
      </c>
      <c r="F303" s="123" t="s">
        <v>4567</v>
      </c>
      <c r="G303" s="79" t="s">
        <v>690</v>
      </c>
      <c r="H303" s="80">
        <f t="shared" si="4"/>
        <v>2</v>
      </c>
      <c r="I303" s="81">
        <v>45213</v>
      </c>
      <c r="J303" s="82">
        <v>45269</v>
      </c>
      <c r="K303" s="82"/>
      <c r="L303" s="83" t="s">
        <v>240</v>
      </c>
      <c r="M303" s="84" t="s">
        <v>461</v>
      </c>
      <c r="N303" s="85">
        <v>3</v>
      </c>
      <c r="O303" s="86">
        <v>3</v>
      </c>
      <c r="P303" s="86">
        <v>0</v>
      </c>
      <c r="Q303" s="87">
        <v>6</v>
      </c>
      <c r="R303" s="88">
        <v>168800</v>
      </c>
      <c r="S303" s="88">
        <v>48278</v>
      </c>
      <c r="T303" s="88">
        <v>29700</v>
      </c>
      <c r="U303" s="89">
        <v>246778</v>
      </c>
      <c r="V303" s="97"/>
    </row>
    <row r="304" spans="1:22" ht="25.5" customHeight="1" x14ac:dyDescent="0.15">
      <c r="A304" s="92" t="s">
        <v>1424</v>
      </c>
      <c r="B304" s="93" t="s">
        <v>1425</v>
      </c>
      <c r="C304" s="94" t="s">
        <v>1362</v>
      </c>
      <c r="D304" s="95" t="s">
        <v>18</v>
      </c>
      <c r="E304" s="96" t="s">
        <v>1426</v>
      </c>
      <c r="F304" s="123" t="s">
        <v>4568</v>
      </c>
      <c r="G304" s="79" t="s">
        <v>690</v>
      </c>
      <c r="H304" s="80">
        <f t="shared" si="4"/>
        <v>1</v>
      </c>
      <c r="I304" s="81">
        <v>45245</v>
      </c>
      <c r="J304" s="82"/>
      <c r="K304" s="82"/>
      <c r="L304" s="83" t="s">
        <v>240</v>
      </c>
      <c r="M304" s="84" t="s">
        <v>461</v>
      </c>
      <c r="N304" s="85">
        <v>3</v>
      </c>
      <c r="O304" s="86">
        <v>0</v>
      </c>
      <c r="P304" s="86">
        <v>0</v>
      </c>
      <c r="Q304" s="87">
        <v>3</v>
      </c>
      <c r="R304" s="88">
        <v>84400</v>
      </c>
      <c r="S304" s="88">
        <v>38063</v>
      </c>
      <c r="T304" s="88">
        <v>23100</v>
      </c>
      <c r="U304" s="89">
        <v>145563</v>
      </c>
      <c r="V304" s="97"/>
    </row>
    <row r="305" spans="1:22" ht="25.5" customHeight="1" x14ac:dyDescent="0.15">
      <c r="A305" s="92" t="s">
        <v>1427</v>
      </c>
      <c r="B305" s="93" t="s">
        <v>1428</v>
      </c>
      <c r="C305" s="94" t="s">
        <v>1362</v>
      </c>
      <c r="D305" s="95" t="s">
        <v>18</v>
      </c>
      <c r="E305" s="96" t="s">
        <v>1429</v>
      </c>
      <c r="F305" s="123" t="s">
        <v>4569</v>
      </c>
      <c r="G305" s="79" t="s">
        <v>690</v>
      </c>
      <c r="H305" s="80">
        <f t="shared" si="4"/>
        <v>1</v>
      </c>
      <c r="I305" s="81">
        <v>45255</v>
      </c>
      <c r="J305" s="82"/>
      <c r="K305" s="82"/>
      <c r="L305" s="83" t="s">
        <v>240</v>
      </c>
      <c r="M305" s="84" t="s">
        <v>461</v>
      </c>
      <c r="N305" s="85">
        <v>3</v>
      </c>
      <c r="O305" s="86">
        <v>0</v>
      </c>
      <c r="P305" s="86">
        <v>0</v>
      </c>
      <c r="Q305" s="87">
        <v>3</v>
      </c>
      <c r="R305" s="88">
        <v>84400</v>
      </c>
      <c r="S305" s="88">
        <v>14302</v>
      </c>
      <c r="T305" s="88">
        <v>23100</v>
      </c>
      <c r="U305" s="89">
        <v>121802</v>
      </c>
      <c r="V305" s="97" t="s">
        <v>513</v>
      </c>
    </row>
    <row r="306" spans="1:22" ht="25.5" customHeight="1" x14ac:dyDescent="0.15">
      <c r="A306" s="92" t="s">
        <v>1430</v>
      </c>
      <c r="B306" s="93" t="s">
        <v>1431</v>
      </c>
      <c r="C306" s="94" t="s">
        <v>1362</v>
      </c>
      <c r="D306" s="95" t="s">
        <v>18</v>
      </c>
      <c r="E306" s="96" t="s">
        <v>1432</v>
      </c>
      <c r="F306" s="123" t="s">
        <v>4570</v>
      </c>
      <c r="G306" s="79" t="s">
        <v>690</v>
      </c>
      <c r="H306" s="80">
        <f t="shared" si="4"/>
        <v>2</v>
      </c>
      <c r="I306" s="81">
        <v>45266</v>
      </c>
      <c r="J306" s="82">
        <v>45267</v>
      </c>
      <c r="K306" s="82"/>
      <c r="L306" s="83" t="s">
        <v>240</v>
      </c>
      <c r="M306" s="84" t="s">
        <v>377</v>
      </c>
      <c r="N306" s="85">
        <v>4</v>
      </c>
      <c r="O306" s="86">
        <v>4</v>
      </c>
      <c r="P306" s="86">
        <v>0</v>
      </c>
      <c r="Q306" s="87">
        <v>8</v>
      </c>
      <c r="R306" s="88">
        <v>214340</v>
      </c>
      <c r="S306" s="88">
        <v>63216</v>
      </c>
      <c r="T306" s="88">
        <v>13200</v>
      </c>
      <c r="U306" s="89">
        <v>290756</v>
      </c>
      <c r="V306" s="97"/>
    </row>
    <row r="307" spans="1:22" ht="25.5" customHeight="1" x14ac:dyDescent="0.15">
      <c r="A307" s="92" t="s">
        <v>1433</v>
      </c>
      <c r="B307" s="93" t="s">
        <v>1434</v>
      </c>
      <c r="C307" s="94" t="s">
        <v>1362</v>
      </c>
      <c r="D307" s="95" t="s">
        <v>18</v>
      </c>
      <c r="E307" s="96" t="s">
        <v>1435</v>
      </c>
      <c r="F307" s="123" t="s">
        <v>4571</v>
      </c>
      <c r="G307" s="79" t="s">
        <v>690</v>
      </c>
      <c r="H307" s="80">
        <f t="shared" si="4"/>
        <v>1</v>
      </c>
      <c r="I307" s="81">
        <v>45278</v>
      </c>
      <c r="J307" s="82"/>
      <c r="K307" s="82"/>
      <c r="L307" s="83" t="s">
        <v>240</v>
      </c>
      <c r="M307" s="84" t="s">
        <v>504</v>
      </c>
      <c r="N307" s="85">
        <v>5</v>
      </c>
      <c r="O307" s="86">
        <v>0</v>
      </c>
      <c r="P307" s="86">
        <v>0</v>
      </c>
      <c r="Q307" s="87">
        <v>5</v>
      </c>
      <c r="R307" s="88">
        <v>129940</v>
      </c>
      <c r="S307" s="88">
        <v>46237</v>
      </c>
      <c r="T307" s="88">
        <v>6600</v>
      </c>
      <c r="U307" s="89">
        <v>182777</v>
      </c>
      <c r="V307" s="97"/>
    </row>
    <row r="308" spans="1:22" ht="25.5" customHeight="1" x14ac:dyDescent="0.15">
      <c r="A308" s="92" t="s">
        <v>1436</v>
      </c>
      <c r="B308" s="93" t="s">
        <v>1437</v>
      </c>
      <c r="C308" s="94" t="s">
        <v>1362</v>
      </c>
      <c r="D308" s="95" t="s">
        <v>18</v>
      </c>
      <c r="E308" s="96" t="s">
        <v>1438</v>
      </c>
      <c r="F308" s="123" t="s">
        <v>4572</v>
      </c>
      <c r="G308" s="79" t="s">
        <v>690</v>
      </c>
      <c r="H308" s="80">
        <f t="shared" si="4"/>
        <v>2</v>
      </c>
      <c r="I308" s="81">
        <v>45308</v>
      </c>
      <c r="J308" s="82">
        <v>45309</v>
      </c>
      <c r="K308" s="82"/>
      <c r="L308" s="83" t="s">
        <v>240</v>
      </c>
      <c r="M308" s="84" t="s">
        <v>461</v>
      </c>
      <c r="N308" s="85">
        <v>3</v>
      </c>
      <c r="O308" s="86">
        <v>3</v>
      </c>
      <c r="P308" s="86">
        <v>0</v>
      </c>
      <c r="Q308" s="87">
        <v>6</v>
      </c>
      <c r="R308" s="88">
        <v>168800</v>
      </c>
      <c r="S308" s="88">
        <v>49348</v>
      </c>
      <c r="T308" s="88">
        <v>29700</v>
      </c>
      <c r="U308" s="89">
        <v>247848</v>
      </c>
      <c r="V308" s="97"/>
    </row>
    <row r="309" spans="1:22" ht="25.5" customHeight="1" x14ac:dyDescent="0.15">
      <c r="A309" s="92" t="s">
        <v>1439</v>
      </c>
      <c r="B309" s="93" t="s">
        <v>1440</v>
      </c>
      <c r="C309" s="94" t="s">
        <v>1362</v>
      </c>
      <c r="D309" s="95" t="s">
        <v>18</v>
      </c>
      <c r="E309" s="96" t="s">
        <v>1441</v>
      </c>
      <c r="F309" s="123" t="s">
        <v>4573</v>
      </c>
      <c r="G309" s="79" t="s">
        <v>1442</v>
      </c>
      <c r="H309" s="80">
        <f t="shared" si="4"/>
        <v>1</v>
      </c>
      <c r="I309" s="81">
        <v>45163</v>
      </c>
      <c r="J309" s="82"/>
      <c r="K309" s="82"/>
      <c r="L309" s="83" t="s">
        <v>1082</v>
      </c>
      <c r="M309" s="84" t="s">
        <v>663</v>
      </c>
      <c r="N309" s="85">
        <v>5</v>
      </c>
      <c r="O309" s="86">
        <v>0</v>
      </c>
      <c r="P309" s="86">
        <v>0</v>
      </c>
      <c r="Q309" s="87">
        <v>5</v>
      </c>
      <c r="R309" s="88">
        <v>135050</v>
      </c>
      <c r="S309" s="102">
        <v>20760</v>
      </c>
      <c r="T309" s="88">
        <v>0</v>
      </c>
      <c r="U309" s="89">
        <v>155810</v>
      </c>
      <c r="V309" s="97" t="s">
        <v>513</v>
      </c>
    </row>
    <row r="310" spans="1:22" ht="25.5" customHeight="1" x14ac:dyDescent="0.15">
      <c r="A310" s="92" t="s">
        <v>1443</v>
      </c>
      <c r="B310" s="93" t="s">
        <v>1444</v>
      </c>
      <c r="C310" s="94" t="s">
        <v>1362</v>
      </c>
      <c r="D310" s="95" t="s">
        <v>18</v>
      </c>
      <c r="E310" s="96" t="s">
        <v>1445</v>
      </c>
      <c r="F310" s="123" t="s">
        <v>4574</v>
      </c>
      <c r="G310" s="79" t="s">
        <v>1073</v>
      </c>
      <c r="H310" s="80">
        <f t="shared" si="4"/>
        <v>1</v>
      </c>
      <c r="I310" s="81">
        <v>45093</v>
      </c>
      <c r="J310" s="82"/>
      <c r="K310" s="82"/>
      <c r="L310" s="83" t="s">
        <v>240</v>
      </c>
      <c r="M310" s="84" t="s">
        <v>461</v>
      </c>
      <c r="N310" s="85">
        <v>5</v>
      </c>
      <c r="O310" s="86">
        <v>0</v>
      </c>
      <c r="P310" s="86">
        <v>0</v>
      </c>
      <c r="Q310" s="87">
        <v>5</v>
      </c>
      <c r="R310" s="88">
        <v>133450</v>
      </c>
      <c r="S310" s="88">
        <v>24892</v>
      </c>
      <c r="T310" s="88">
        <v>0</v>
      </c>
      <c r="U310" s="89">
        <v>158342</v>
      </c>
      <c r="V310" s="97"/>
    </row>
    <row r="311" spans="1:22" ht="25.5" customHeight="1" x14ac:dyDescent="0.15">
      <c r="A311" s="92" t="s">
        <v>1446</v>
      </c>
      <c r="B311" s="93" t="s">
        <v>1447</v>
      </c>
      <c r="C311" s="94" t="s">
        <v>1362</v>
      </c>
      <c r="D311" s="95" t="s">
        <v>18</v>
      </c>
      <c r="E311" s="96" t="s">
        <v>1448</v>
      </c>
      <c r="F311" s="123" t="s">
        <v>4575</v>
      </c>
      <c r="G311" s="79" t="s">
        <v>1073</v>
      </c>
      <c r="H311" s="80">
        <f t="shared" si="4"/>
        <v>1</v>
      </c>
      <c r="I311" s="81">
        <v>45103</v>
      </c>
      <c r="J311" s="82"/>
      <c r="K311" s="82"/>
      <c r="L311" s="83" t="s">
        <v>240</v>
      </c>
      <c r="M311" s="84" t="s">
        <v>461</v>
      </c>
      <c r="N311" s="85">
        <v>5</v>
      </c>
      <c r="O311" s="86">
        <v>0</v>
      </c>
      <c r="P311" s="86">
        <v>0</v>
      </c>
      <c r="Q311" s="87">
        <v>5</v>
      </c>
      <c r="R311" s="88">
        <v>133450</v>
      </c>
      <c r="S311" s="88">
        <v>24180</v>
      </c>
      <c r="T311" s="88">
        <v>0</v>
      </c>
      <c r="U311" s="89">
        <v>157630</v>
      </c>
      <c r="V311" s="97"/>
    </row>
    <row r="312" spans="1:22" ht="25.5" customHeight="1" x14ac:dyDescent="0.15">
      <c r="A312" s="92" t="s">
        <v>1449</v>
      </c>
      <c r="B312" s="93" t="s">
        <v>1450</v>
      </c>
      <c r="C312" s="94" t="s">
        <v>1362</v>
      </c>
      <c r="D312" s="95" t="s">
        <v>18</v>
      </c>
      <c r="E312" s="96" t="s">
        <v>1451</v>
      </c>
      <c r="F312" s="123" t="s">
        <v>4576</v>
      </c>
      <c r="G312" s="79" t="s">
        <v>1077</v>
      </c>
      <c r="H312" s="80">
        <f t="shared" si="4"/>
        <v>2</v>
      </c>
      <c r="I312" s="81">
        <v>45202</v>
      </c>
      <c r="J312" s="82">
        <v>45203</v>
      </c>
      <c r="K312" s="82"/>
      <c r="L312" s="83" t="s">
        <v>240</v>
      </c>
      <c r="M312" s="84" t="s">
        <v>377</v>
      </c>
      <c r="N312" s="85">
        <v>5</v>
      </c>
      <c r="O312" s="86">
        <v>5</v>
      </c>
      <c r="P312" s="86">
        <v>0</v>
      </c>
      <c r="Q312" s="87">
        <v>10</v>
      </c>
      <c r="R312" s="88">
        <v>266900</v>
      </c>
      <c r="S312" s="88">
        <v>65491</v>
      </c>
      <c r="T312" s="88">
        <v>0</v>
      </c>
      <c r="U312" s="89">
        <v>332391</v>
      </c>
      <c r="V312" s="97"/>
    </row>
    <row r="313" spans="1:22" ht="25.5" customHeight="1" x14ac:dyDescent="0.15">
      <c r="A313" s="92" t="s">
        <v>1452</v>
      </c>
      <c r="B313" s="93" t="s">
        <v>1453</v>
      </c>
      <c r="C313" s="94" t="s">
        <v>1362</v>
      </c>
      <c r="D313" s="95" t="s">
        <v>18</v>
      </c>
      <c r="E313" s="96" t="s">
        <v>1454</v>
      </c>
      <c r="F313" s="123" t="s">
        <v>4577</v>
      </c>
      <c r="G313" s="79" t="s">
        <v>1073</v>
      </c>
      <c r="H313" s="80">
        <f t="shared" si="4"/>
        <v>1</v>
      </c>
      <c r="I313" s="81">
        <v>45226</v>
      </c>
      <c r="J313" s="82"/>
      <c r="K313" s="82"/>
      <c r="L313" s="83" t="s">
        <v>240</v>
      </c>
      <c r="M313" s="84" t="s">
        <v>461</v>
      </c>
      <c r="N313" s="85">
        <v>5</v>
      </c>
      <c r="O313" s="86">
        <v>0</v>
      </c>
      <c r="P313" s="86">
        <v>0</v>
      </c>
      <c r="Q313" s="87">
        <v>5</v>
      </c>
      <c r="R313" s="88">
        <v>133450</v>
      </c>
      <c r="S313" s="88">
        <v>24436</v>
      </c>
      <c r="T313" s="88">
        <v>0</v>
      </c>
      <c r="U313" s="89">
        <v>157886</v>
      </c>
      <c r="V313" s="97"/>
    </row>
    <row r="314" spans="1:22" ht="25.5" customHeight="1" x14ac:dyDescent="0.15">
      <c r="A314" s="92" t="s">
        <v>1455</v>
      </c>
      <c r="B314" s="93" t="s">
        <v>1456</v>
      </c>
      <c r="C314" s="94" t="s">
        <v>1362</v>
      </c>
      <c r="D314" s="95" t="s">
        <v>18</v>
      </c>
      <c r="E314" s="96" t="s">
        <v>1457</v>
      </c>
      <c r="F314" s="123" t="s">
        <v>4578</v>
      </c>
      <c r="G314" s="79" t="s">
        <v>1077</v>
      </c>
      <c r="H314" s="80">
        <f t="shared" si="4"/>
        <v>1</v>
      </c>
      <c r="I314" s="81">
        <v>45254</v>
      </c>
      <c r="J314" s="82"/>
      <c r="K314" s="82"/>
      <c r="L314" s="83" t="s">
        <v>240</v>
      </c>
      <c r="M314" s="84" t="s">
        <v>377</v>
      </c>
      <c r="N314" s="85">
        <v>5</v>
      </c>
      <c r="O314" s="86">
        <v>0</v>
      </c>
      <c r="P314" s="86">
        <v>0</v>
      </c>
      <c r="Q314" s="87">
        <v>5</v>
      </c>
      <c r="R314" s="88">
        <v>133450</v>
      </c>
      <c r="S314" s="88">
        <v>35191</v>
      </c>
      <c r="T314" s="88">
        <v>0</v>
      </c>
      <c r="U314" s="89">
        <v>168641</v>
      </c>
      <c r="V314" s="97"/>
    </row>
    <row r="315" spans="1:22" ht="25.5" customHeight="1" x14ac:dyDescent="0.15">
      <c r="A315" s="92" t="s">
        <v>1458</v>
      </c>
      <c r="B315" s="93" t="s">
        <v>1459</v>
      </c>
      <c r="C315" s="94" t="s">
        <v>1362</v>
      </c>
      <c r="D315" s="95" t="s">
        <v>18</v>
      </c>
      <c r="E315" s="96" t="s">
        <v>1460</v>
      </c>
      <c r="F315" s="123" t="s">
        <v>4579</v>
      </c>
      <c r="G315" s="79" t="s">
        <v>1073</v>
      </c>
      <c r="H315" s="80">
        <f t="shared" si="4"/>
        <v>1</v>
      </c>
      <c r="I315" s="81">
        <v>45264</v>
      </c>
      <c r="J315" s="82"/>
      <c r="K315" s="82"/>
      <c r="L315" s="83" t="s">
        <v>240</v>
      </c>
      <c r="M315" s="84" t="s">
        <v>461</v>
      </c>
      <c r="N315" s="85">
        <v>5</v>
      </c>
      <c r="O315" s="86">
        <v>0</v>
      </c>
      <c r="P315" s="86">
        <v>0</v>
      </c>
      <c r="Q315" s="87">
        <v>5</v>
      </c>
      <c r="R315" s="88">
        <v>133450</v>
      </c>
      <c r="S315" s="88">
        <v>23151</v>
      </c>
      <c r="T315" s="88">
        <v>0</v>
      </c>
      <c r="U315" s="89">
        <v>156601</v>
      </c>
      <c r="V315" s="97"/>
    </row>
    <row r="316" spans="1:22" ht="25.5" customHeight="1" x14ac:dyDescent="0.15">
      <c r="A316" s="92" t="s">
        <v>1461</v>
      </c>
      <c r="B316" s="93" t="s">
        <v>1462</v>
      </c>
      <c r="C316" s="94" t="s">
        <v>1362</v>
      </c>
      <c r="D316" s="95" t="s">
        <v>18</v>
      </c>
      <c r="E316" s="96" t="s">
        <v>1463</v>
      </c>
      <c r="F316" s="123" t="s">
        <v>4580</v>
      </c>
      <c r="G316" s="79" t="s">
        <v>1077</v>
      </c>
      <c r="H316" s="80">
        <f t="shared" si="4"/>
        <v>2</v>
      </c>
      <c r="I316" s="81">
        <v>45271</v>
      </c>
      <c r="J316" s="82">
        <v>45272</v>
      </c>
      <c r="K316" s="82"/>
      <c r="L316" s="83" t="s">
        <v>240</v>
      </c>
      <c r="M316" s="84" t="s">
        <v>377</v>
      </c>
      <c r="N316" s="85">
        <v>5</v>
      </c>
      <c r="O316" s="86">
        <v>5</v>
      </c>
      <c r="P316" s="86">
        <v>0</v>
      </c>
      <c r="Q316" s="87">
        <v>10</v>
      </c>
      <c r="R316" s="88">
        <v>266900</v>
      </c>
      <c r="S316" s="88">
        <v>105400</v>
      </c>
      <c r="T316" s="88">
        <v>0</v>
      </c>
      <c r="U316" s="89">
        <v>372300</v>
      </c>
      <c r="V316" s="97"/>
    </row>
    <row r="317" spans="1:22" ht="25.5" customHeight="1" x14ac:dyDescent="0.15">
      <c r="A317" s="92" t="s">
        <v>1464</v>
      </c>
      <c r="B317" s="93" t="s">
        <v>1465</v>
      </c>
      <c r="C317" s="94" t="s">
        <v>1362</v>
      </c>
      <c r="D317" s="95" t="s">
        <v>18</v>
      </c>
      <c r="E317" s="96" t="s">
        <v>1466</v>
      </c>
      <c r="F317" s="123" t="s">
        <v>4581</v>
      </c>
      <c r="G317" s="79" t="s">
        <v>1467</v>
      </c>
      <c r="H317" s="80">
        <f t="shared" si="4"/>
        <v>3</v>
      </c>
      <c r="I317" s="81">
        <v>45167</v>
      </c>
      <c r="J317" s="82">
        <v>45168</v>
      </c>
      <c r="K317" s="82">
        <v>45169</v>
      </c>
      <c r="L317" s="83" t="s">
        <v>1468</v>
      </c>
      <c r="M317" s="84" t="s">
        <v>1469</v>
      </c>
      <c r="N317" s="85">
        <v>5</v>
      </c>
      <c r="O317" s="86">
        <v>5</v>
      </c>
      <c r="P317" s="86">
        <v>5</v>
      </c>
      <c r="Q317" s="87">
        <v>15</v>
      </c>
      <c r="R317" s="88">
        <v>404630</v>
      </c>
      <c r="S317" s="88">
        <v>124647</v>
      </c>
      <c r="T317" s="88">
        <v>50000</v>
      </c>
      <c r="U317" s="89">
        <v>579277</v>
      </c>
      <c r="V317" s="97"/>
    </row>
    <row r="318" spans="1:22" ht="25.5" customHeight="1" x14ac:dyDescent="0.15">
      <c r="A318" s="92" t="s">
        <v>1470</v>
      </c>
      <c r="B318" s="93" t="s">
        <v>1471</v>
      </c>
      <c r="C318" s="94" t="s">
        <v>1362</v>
      </c>
      <c r="D318" s="95" t="s">
        <v>18</v>
      </c>
      <c r="E318" s="96" t="s">
        <v>1472</v>
      </c>
      <c r="F318" s="123" t="s">
        <v>4582</v>
      </c>
      <c r="G318" s="79" t="s">
        <v>1467</v>
      </c>
      <c r="H318" s="80">
        <f t="shared" si="4"/>
        <v>2</v>
      </c>
      <c r="I318" s="81">
        <v>45201</v>
      </c>
      <c r="J318" s="82">
        <v>45202</v>
      </c>
      <c r="K318" s="82"/>
      <c r="L318" s="83" t="s">
        <v>240</v>
      </c>
      <c r="M318" s="84" t="s">
        <v>461</v>
      </c>
      <c r="N318" s="85">
        <v>5</v>
      </c>
      <c r="O318" s="86">
        <v>5</v>
      </c>
      <c r="P318" s="86">
        <v>0</v>
      </c>
      <c r="Q318" s="87">
        <v>10</v>
      </c>
      <c r="R318" s="88">
        <v>271180</v>
      </c>
      <c r="S318" s="88">
        <v>175662</v>
      </c>
      <c r="T318" s="88">
        <v>50000</v>
      </c>
      <c r="U318" s="89">
        <v>496842</v>
      </c>
      <c r="V318" s="97"/>
    </row>
    <row r="319" spans="1:22" ht="25.5" customHeight="1" x14ac:dyDescent="0.15">
      <c r="A319" s="92" t="s">
        <v>1473</v>
      </c>
      <c r="B319" s="93" t="s">
        <v>1474</v>
      </c>
      <c r="C319" s="94" t="s">
        <v>1362</v>
      </c>
      <c r="D319" s="95" t="s">
        <v>18</v>
      </c>
      <c r="E319" s="96" t="s">
        <v>1475</v>
      </c>
      <c r="F319" s="123" t="s">
        <v>4583</v>
      </c>
      <c r="G319" s="79" t="s">
        <v>1476</v>
      </c>
      <c r="H319" s="80">
        <f t="shared" si="4"/>
        <v>1</v>
      </c>
      <c r="I319" s="81">
        <v>45085</v>
      </c>
      <c r="J319" s="82"/>
      <c r="K319" s="82"/>
      <c r="L319" s="83" t="s">
        <v>240</v>
      </c>
      <c r="M319" s="84" t="s">
        <v>426</v>
      </c>
      <c r="N319" s="85">
        <v>5</v>
      </c>
      <c r="O319" s="86">
        <v>0</v>
      </c>
      <c r="P319" s="86">
        <v>0</v>
      </c>
      <c r="Q319" s="87">
        <v>5</v>
      </c>
      <c r="R319" s="88">
        <v>143080</v>
      </c>
      <c r="S319" s="88">
        <v>20542</v>
      </c>
      <c r="T319" s="88">
        <v>50000</v>
      </c>
      <c r="U319" s="89">
        <v>213622</v>
      </c>
      <c r="V319" s="97"/>
    </row>
    <row r="320" spans="1:22" ht="25.5" customHeight="1" x14ac:dyDescent="0.15">
      <c r="A320" s="92" t="s">
        <v>1477</v>
      </c>
      <c r="B320" s="93" t="s">
        <v>1478</v>
      </c>
      <c r="C320" s="94" t="s">
        <v>1362</v>
      </c>
      <c r="D320" s="95" t="s">
        <v>18</v>
      </c>
      <c r="E320" s="96" t="s">
        <v>1479</v>
      </c>
      <c r="F320" s="123" t="s">
        <v>4584</v>
      </c>
      <c r="G320" s="79" t="s">
        <v>1480</v>
      </c>
      <c r="H320" s="80">
        <f t="shared" si="4"/>
        <v>3</v>
      </c>
      <c r="I320" s="81">
        <v>45210</v>
      </c>
      <c r="J320" s="82">
        <v>45217</v>
      </c>
      <c r="K320" s="82">
        <v>45224</v>
      </c>
      <c r="L320" s="83" t="s">
        <v>1082</v>
      </c>
      <c r="M320" s="84" t="s">
        <v>663</v>
      </c>
      <c r="N320" s="85">
        <v>0</v>
      </c>
      <c r="O320" s="86">
        <v>0</v>
      </c>
      <c r="P320" s="86">
        <v>0</v>
      </c>
      <c r="Q320" s="87">
        <v>0</v>
      </c>
      <c r="R320" s="88">
        <v>106950</v>
      </c>
      <c r="S320" s="88">
        <v>0</v>
      </c>
      <c r="T320" s="88">
        <v>0</v>
      </c>
      <c r="U320" s="89">
        <v>106950</v>
      </c>
      <c r="V320" s="97"/>
    </row>
    <row r="321" spans="1:22" ht="25.5" customHeight="1" x14ac:dyDescent="0.15">
      <c r="A321" s="92" t="s">
        <v>1481</v>
      </c>
      <c r="B321" s="93" t="s">
        <v>1482</v>
      </c>
      <c r="C321" s="94" t="s">
        <v>1362</v>
      </c>
      <c r="D321" s="95" t="s">
        <v>18</v>
      </c>
      <c r="E321" s="96" t="s">
        <v>1475</v>
      </c>
      <c r="F321" s="123" t="s">
        <v>4585</v>
      </c>
      <c r="G321" s="79" t="s">
        <v>1483</v>
      </c>
      <c r="H321" s="80">
        <f t="shared" si="4"/>
        <v>1</v>
      </c>
      <c r="I321" s="81">
        <v>45086</v>
      </c>
      <c r="J321" s="82"/>
      <c r="K321" s="82"/>
      <c r="L321" s="83" t="s">
        <v>776</v>
      </c>
      <c r="M321" s="84" t="s">
        <v>1484</v>
      </c>
      <c r="N321" s="85">
        <v>5</v>
      </c>
      <c r="O321" s="86">
        <v>0</v>
      </c>
      <c r="P321" s="86">
        <v>0</v>
      </c>
      <c r="Q321" s="87">
        <v>5</v>
      </c>
      <c r="R321" s="88">
        <v>147360</v>
      </c>
      <c r="S321" s="88">
        <v>17112</v>
      </c>
      <c r="T321" s="88">
        <v>50000</v>
      </c>
      <c r="U321" s="89">
        <v>214472</v>
      </c>
      <c r="V321" s="97"/>
    </row>
    <row r="322" spans="1:22" ht="25.5" customHeight="1" x14ac:dyDescent="0.15">
      <c r="A322" s="92" t="s">
        <v>1485</v>
      </c>
      <c r="B322" s="93" t="s">
        <v>1486</v>
      </c>
      <c r="C322" s="94" t="s">
        <v>1362</v>
      </c>
      <c r="D322" s="95" t="s">
        <v>18</v>
      </c>
      <c r="E322" s="96" t="s">
        <v>1363</v>
      </c>
      <c r="F322" s="123" t="s">
        <v>4586</v>
      </c>
      <c r="G322" s="79" t="s">
        <v>1483</v>
      </c>
      <c r="H322" s="80">
        <f t="shared" si="4"/>
        <v>1</v>
      </c>
      <c r="I322" s="81">
        <v>45118</v>
      </c>
      <c r="J322" s="82"/>
      <c r="K322" s="82"/>
      <c r="L322" s="83" t="s">
        <v>776</v>
      </c>
      <c r="M322" s="84" t="s">
        <v>1484</v>
      </c>
      <c r="N322" s="85">
        <v>5</v>
      </c>
      <c r="O322" s="86">
        <v>0</v>
      </c>
      <c r="P322" s="86">
        <v>0</v>
      </c>
      <c r="Q322" s="87">
        <v>5</v>
      </c>
      <c r="R322" s="88">
        <v>147360</v>
      </c>
      <c r="S322" s="88">
        <v>31308</v>
      </c>
      <c r="T322" s="88">
        <v>50000</v>
      </c>
      <c r="U322" s="89">
        <v>228668</v>
      </c>
      <c r="V322" s="97"/>
    </row>
    <row r="323" spans="1:22" ht="25.5" customHeight="1" x14ac:dyDescent="0.15">
      <c r="A323" s="92" t="s">
        <v>1487</v>
      </c>
      <c r="B323" s="93" t="s">
        <v>1488</v>
      </c>
      <c r="C323" s="94" t="s">
        <v>1362</v>
      </c>
      <c r="D323" s="95" t="s">
        <v>18</v>
      </c>
      <c r="E323" s="96" t="s">
        <v>1489</v>
      </c>
      <c r="F323" s="123" t="s">
        <v>4587</v>
      </c>
      <c r="G323" s="79" t="s">
        <v>1483</v>
      </c>
      <c r="H323" s="80">
        <f t="shared" si="4"/>
        <v>1</v>
      </c>
      <c r="I323" s="81">
        <v>45196</v>
      </c>
      <c r="J323" s="82"/>
      <c r="K323" s="82"/>
      <c r="L323" s="83" t="s">
        <v>776</v>
      </c>
      <c r="M323" s="84" t="s">
        <v>1484</v>
      </c>
      <c r="N323" s="85">
        <v>5</v>
      </c>
      <c r="O323" s="86">
        <v>0</v>
      </c>
      <c r="P323" s="86">
        <v>0</v>
      </c>
      <c r="Q323" s="87">
        <v>5</v>
      </c>
      <c r="R323" s="88">
        <v>142010</v>
      </c>
      <c r="S323" s="88">
        <v>47847</v>
      </c>
      <c r="T323" s="88">
        <v>50000</v>
      </c>
      <c r="U323" s="89">
        <v>239857</v>
      </c>
      <c r="V323" s="97"/>
    </row>
    <row r="324" spans="1:22" ht="25.5" customHeight="1" x14ac:dyDescent="0.15">
      <c r="A324" s="92" t="s">
        <v>1490</v>
      </c>
      <c r="B324" s="93" t="s">
        <v>1491</v>
      </c>
      <c r="C324" s="94" t="s">
        <v>1362</v>
      </c>
      <c r="D324" s="95" t="s">
        <v>18</v>
      </c>
      <c r="E324" s="96" t="s">
        <v>1492</v>
      </c>
      <c r="F324" s="123" t="s">
        <v>4588</v>
      </c>
      <c r="G324" s="79" t="s">
        <v>1493</v>
      </c>
      <c r="H324" s="80">
        <f t="shared" si="4"/>
        <v>2</v>
      </c>
      <c r="I324" s="81">
        <v>45194</v>
      </c>
      <c r="J324" s="82">
        <v>45195</v>
      </c>
      <c r="K324" s="82"/>
      <c r="L324" s="83" t="s">
        <v>240</v>
      </c>
      <c r="M324" s="84" t="s">
        <v>426</v>
      </c>
      <c r="N324" s="85">
        <v>3</v>
      </c>
      <c r="O324" s="86">
        <v>3</v>
      </c>
      <c r="P324" s="86">
        <v>0</v>
      </c>
      <c r="Q324" s="87">
        <v>6</v>
      </c>
      <c r="R324" s="88">
        <v>149540</v>
      </c>
      <c r="S324" s="88">
        <v>105900</v>
      </c>
      <c r="T324" s="88">
        <v>49500</v>
      </c>
      <c r="U324" s="89">
        <v>304940</v>
      </c>
      <c r="V324" s="97"/>
    </row>
    <row r="325" spans="1:22" ht="25.5" customHeight="1" x14ac:dyDescent="0.15">
      <c r="A325" s="92" t="s">
        <v>1494</v>
      </c>
      <c r="B325" s="93" t="s">
        <v>1495</v>
      </c>
      <c r="C325" s="94" t="s">
        <v>1362</v>
      </c>
      <c r="D325" s="95" t="s">
        <v>18</v>
      </c>
      <c r="E325" s="96" t="s">
        <v>1496</v>
      </c>
      <c r="F325" s="123" t="s">
        <v>4589</v>
      </c>
      <c r="G325" s="79" t="s">
        <v>1493</v>
      </c>
      <c r="H325" s="80">
        <f t="shared" ref="H325:H388" si="5">COUNTA(I325:K325)</f>
        <v>3</v>
      </c>
      <c r="I325" s="81">
        <v>45209</v>
      </c>
      <c r="J325" s="82">
        <v>45210</v>
      </c>
      <c r="K325" s="82">
        <v>45211</v>
      </c>
      <c r="L325" s="83" t="s">
        <v>240</v>
      </c>
      <c r="M325" s="84" t="s">
        <v>426</v>
      </c>
      <c r="N325" s="85">
        <v>3</v>
      </c>
      <c r="O325" s="86">
        <v>3</v>
      </c>
      <c r="P325" s="86">
        <v>3</v>
      </c>
      <c r="Q325" s="87">
        <v>9</v>
      </c>
      <c r="R325" s="88">
        <v>224310</v>
      </c>
      <c r="S325" s="88">
        <v>148640</v>
      </c>
      <c r="T325" s="88">
        <v>49500</v>
      </c>
      <c r="U325" s="89">
        <v>422450</v>
      </c>
      <c r="V325" s="97"/>
    </row>
    <row r="326" spans="1:22" ht="25.5" customHeight="1" x14ac:dyDescent="0.15">
      <c r="A326" s="92" t="s">
        <v>1497</v>
      </c>
      <c r="B326" s="93" t="s">
        <v>1498</v>
      </c>
      <c r="C326" s="94" t="s">
        <v>1362</v>
      </c>
      <c r="D326" s="95" t="s">
        <v>18</v>
      </c>
      <c r="E326" s="96" t="s">
        <v>1499</v>
      </c>
      <c r="F326" s="123" t="s">
        <v>4590</v>
      </c>
      <c r="G326" s="79" t="s">
        <v>1493</v>
      </c>
      <c r="H326" s="80">
        <f t="shared" si="5"/>
        <v>3</v>
      </c>
      <c r="I326" s="81">
        <v>45209</v>
      </c>
      <c r="J326" s="82">
        <v>45210</v>
      </c>
      <c r="K326" s="82">
        <v>45211</v>
      </c>
      <c r="L326" s="83" t="s">
        <v>240</v>
      </c>
      <c r="M326" s="84" t="s">
        <v>426</v>
      </c>
      <c r="N326" s="85">
        <v>3</v>
      </c>
      <c r="O326" s="86">
        <v>3</v>
      </c>
      <c r="P326" s="86">
        <v>3</v>
      </c>
      <c r="Q326" s="87">
        <v>9</v>
      </c>
      <c r="R326" s="88">
        <v>224310</v>
      </c>
      <c r="S326" s="88">
        <v>0</v>
      </c>
      <c r="T326" s="88">
        <v>49500</v>
      </c>
      <c r="U326" s="89">
        <v>273810</v>
      </c>
      <c r="V326" s="97"/>
    </row>
    <row r="327" spans="1:22" ht="25.5" customHeight="1" x14ac:dyDescent="0.15">
      <c r="A327" s="92" t="s">
        <v>1500</v>
      </c>
      <c r="B327" s="93" t="s">
        <v>1501</v>
      </c>
      <c r="C327" s="94" t="s">
        <v>1362</v>
      </c>
      <c r="D327" s="95" t="s">
        <v>18</v>
      </c>
      <c r="E327" s="96" t="s">
        <v>1502</v>
      </c>
      <c r="F327" s="123" t="s">
        <v>4591</v>
      </c>
      <c r="G327" s="79" t="s">
        <v>1503</v>
      </c>
      <c r="H327" s="80">
        <f t="shared" si="5"/>
        <v>1</v>
      </c>
      <c r="I327" s="81">
        <v>45191</v>
      </c>
      <c r="J327" s="82"/>
      <c r="K327" s="82"/>
      <c r="L327" s="83" t="s">
        <v>550</v>
      </c>
      <c r="M327" s="84" t="s">
        <v>672</v>
      </c>
      <c r="N327" s="85">
        <v>5</v>
      </c>
      <c r="O327" s="86">
        <v>0</v>
      </c>
      <c r="P327" s="86">
        <v>0</v>
      </c>
      <c r="Q327" s="87">
        <v>5</v>
      </c>
      <c r="R327" s="88">
        <v>133450</v>
      </c>
      <c r="S327" s="88">
        <v>8140</v>
      </c>
      <c r="T327" s="88">
        <v>0</v>
      </c>
      <c r="U327" s="89">
        <v>141590</v>
      </c>
      <c r="V327" s="97"/>
    </row>
    <row r="328" spans="1:22" ht="25.5" customHeight="1" x14ac:dyDescent="0.15">
      <c r="A328" s="92" t="s">
        <v>1504</v>
      </c>
      <c r="B328" s="93" t="s">
        <v>1505</v>
      </c>
      <c r="C328" s="94" t="s">
        <v>1362</v>
      </c>
      <c r="D328" s="95" t="s">
        <v>18</v>
      </c>
      <c r="E328" s="96" t="s">
        <v>1506</v>
      </c>
      <c r="F328" s="123" t="s">
        <v>4592</v>
      </c>
      <c r="G328" s="79" t="s">
        <v>1503</v>
      </c>
      <c r="H328" s="80">
        <f t="shared" si="5"/>
        <v>3</v>
      </c>
      <c r="I328" s="81">
        <v>45210</v>
      </c>
      <c r="J328" s="82">
        <v>45211</v>
      </c>
      <c r="K328" s="82">
        <v>45212</v>
      </c>
      <c r="L328" s="83" t="s">
        <v>550</v>
      </c>
      <c r="M328" s="84" t="s">
        <v>672</v>
      </c>
      <c r="N328" s="85">
        <v>5</v>
      </c>
      <c r="O328" s="86">
        <v>5</v>
      </c>
      <c r="P328" s="86">
        <v>5</v>
      </c>
      <c r="Q328" s="87">
        <v>15</v>
      </c>
      <c r="R328" s="88">
        <v>400350</v>
      </c>
      <c r="S328" s="88">
        <v>24420</v>
      </c>
      <c r="T328" s="88">
        <v>0</v>
      </c>
      <c r="U328" s="89">
        <v>424770</v>
      </c>
      <c r="V328" s="97"/>
    </row>
    <row r="329" spans="1:22" ht="25.5" customHeight="1" x14ac:dyDescent="0.15">
      <c r="A329" s="92" t="s">
        <v>1507</v>
      </c>
      <c r="B329" s="93" t="s">
        <v>1508</v>
      </c>
      <c r="C329" s="94" t="s">
        <v>1362</v>
      </c>
      <c r="D329" s="95" t="s">
        <v>18</v>
      </c>
      <c r="E329" s="96" t="s">
        <v>1509</v>
      </c>
      <c r="F329" s="123" t="s">
        <v>4593</v>
      </c>
      <c r="G329" s="79" t="s">
        <v>1510</v>
      </c>
      <c r="H329" s="80">
        <f t="shared" si="5"/>
        <v>1</v>
      </c>
      <c r="I329" s="81">
        <v>45252</v>
      </c>
      <c r="J329" s="82"/>
      <c r="K329" s="82"/>
      <c r="L329" s="83" t="s">
        <v>240</v>
      </c>
      <c r="M329" s="84" t="s">
        <v>377</v>
      </c>
      <c r="N329" s="85">
        <v>2</v>
      </c>
      <c r="O329" s="86">
        <v>0</v>
      </c>
      <c r="P329" s="86">
        <v>0</v>
      </c>
      <c r="Q329" s="87">
        <v>2</v>
      </c>
      <c r="R329" s="88">
        <v>70810</v>
      </c>
      <c r="S329" s="88">
        <v>5412</v>
      </c>
      <c r="T329" s="88">
        <v>1650</v>
      </c>
      <c r="U329" s="89">
        <v>77872</v>
      </c>
      <c r="V329" s="97"/>
    </row>
    <row r="330" spans="1:22" ht="25.5" customHeight="1" x14ac:dyDescent="0.15">
      <c r="A330" s="92" t="s">
        <v>1511</v>
      </c>
      <c r="B330" s="93" t="s">
        <v>1512</v>
      </c>
      <c r="C330" s="94" t="s">
        <v>1362</v>
      </c>
      <c r="D330" s="95" t="s">
        <v>18</v>
      </c>
      <c r="E330" s="96" t="s">
        <v>1513</v>
      </c>
      <c r="F330" s="123" t="s">
        <v>4594</v>
      </c>
      <c r="G330" s="79" t="s">
        <v>1510</v>
      </c>
      <c r="H330" s="80">
        <f t="shared" si="5"/>
        <v>1</v>
      </c>
      <c r="I330" s="81">
        <v>45251</v>
      </c>
      <c r="J330" s="82"/>
      <c r="K330" s="82"/>
      <c r="L330" s="83" t="s">
        <v>240</v>
      </c>
      <c r="M330" s="84" t="s">
        <v>377</v>
      </c>
      <c r="N330" s="85">
        <v>2</v>
      </c>
      <c r="O330" s="86">
        <v>0</v>
      </c>
      <c r="P330" s="86">
        <v>0</v>
      </c>
      <c r="Q330" s="87">
        <v>2</v>
      </c>
      <c r="R330" s="88">
        <v>70810</v>
      </c>
      <c r="S330" s="88">
        <v>7458</v>
      </c>
      <c r="T330" s="88">
        <v>1980</v>
      </c>
      <c r="U330" s="89">
        <v>80248</v>
      </c>
      <c r="V330" s="97"/>
    </row>
    <row r="331" spans="1:22" ht="25.5" customHeight="1" x14ac:dyDescent="0.15">
      <c r="A331" s="92" t="s">
        <v>1514</v>
      </c>
      <c r="B331" s="93" t="s">
        <v>1515</v>
      </c>
      <c r="C331" s="94" t="s">
        <v>1362</v>
      </c>
      <c r="D331" s="95" t="s">
        <v>18</v>
      </c>
      <c r="E331" s="96" t="s">
        <v>1516</v>
      </c>
      <c r="F331" s="123" t="s">
        <v>4595</v>
      </c>
      <c r="G331" s="79" t="s">
        <v>1517</v>
      </c>
      <c r="H331" s="80">
        <f t="shared" si="5"/>
        <v>1</v>
      </c>
      <c r="I331" s="81">
        <v>45082</v>
      </c>
      <c r="J331" s="82"/>
      <c r="K331" s="82"/>
      <c r="L331" s="83" t="s">
        <v>240</v>
      </c>
      <c r="M331" s="84" t="s">
        <v>377</v>
      </c>
      <c r="N331" s="85">
        <v>3</v>
      </c>
      <c r="O331" s="86">
        <v>0</v>
      </c>
      <c r="P331" s="86">
        <v>0</v>
      </c>
      <c r="Q331" s="87">
        <v>3</v>
      </c>
      <c r="R331" s="88">
        <v>70810</v>
      </c>
      <c r="S331" s="88">
        <v>4098</v>
      </c>
      <c r="T331" s="88">
        <v>3135</v>
      </c>
      <c r="U331" s="89">
        <v>78043</v>
      </c>
      <c r="V331" s="97"/>
    </row>
    <row r="332" spans="1:22" ht="25.5" customHeight="1" x14ac:dyDescent="0.15">
      <c r="A332" s="92" t="s">
        <v>1518</v>
      </c>
      <c r="B332" s="93" t="s">
        <v>1519</v>
      </c>
      <c r="C332" s="94" t="s">
        <v>1362</v>
      </c>
      <c r="D332" s="95" t="s">
        <v>18</v>
      </c>
      <c r="E332" s="96" t="s">
        <v>1520</v>
      </c>
      <c r="F332" s="123" t="s">
        <v>4596</v>
      </c>
      <c r="G332" s="79" t="s">
        <v>1521</v>
      </c>
      <c r="H332" s="80">
        <f t="shared" si="5"/>
        <v>1</v>
      </c>
      <c r="I332" s="81">
        <v>45085</v>
      </c>
      <c r="J332" s="82"/>
      <c r="K332" s="82"/>
      <c r="L332" s="83" t="s">
        <v>240</v>
      </c>
      <c r="M332" s="84" t="s">
        <v>377</v>
      </c>
      <c r="N332" s="85">
        <v>1</v>
      </c>
      <c r="O332" s="86">
        <v>0</v>
      </c>
      <c r="P332" s="86">
        <v>0</v>
      </c>
      <c r="Q332" s="87">
        <v>1</v>
      </c>
      <c r="R332" s="88">
        <v>55210</v>
      </c>
      <c r="S332" s="88">
        <v>1928</v>
      </c>
      <c r="T332" s="88">
        <v>1925</v>
      </c>
      <c r="U332" s="89">
        <v>59063</v>
      </c>
      <c r="V332" s="97"/>
    </row>
    <row r="333" spans="1:22" ht="25.5" customHeight="1" x14ac:dyDescent="0.15">
      <c r="A333" s="92" t="s">
        <v>1522</v>
      </c>
      <c r="B333" s="93" t="s">
        <v>1523</v>
      </c>
      <c r="C333" s="94" t="s">
        <v>1362</v>
      </c>
      <c r="D333" s="95" t="s">
        <v>18</v>
      </c>
      <c r="E333" s="96" t="s">
        <v>1524</v>
      </c>
      <c r="F333" s="123" t="s">
        <v>4597</v>
      </c>
      <c r="G333" s="79" t="s">
        <v>1525</v>
      </c>
      <c r="H333" s="80">
        <f t="shared" si="5"/>
        <v>2</v>
      </c>
      <c r="I333" s="81">
        <v>45090</v>
      </c>
      <c r="J333" s="82">
        <v>45091</v>
      </c>
      <c r="K333" s="82"/>
      <c r="L333" s="83" t="s">
        <v>240</v>
      </c>
      <c r="M333" s="84" t="s">
        <v>461</v>
      </c>
      <c r="N333" s="85">
        <v>4</v>
      </c>
      <c r="O333" s="86">
        <v>4</v>
      </c>
      <c r="P333" s="86">
        <v>0</v>
      </c>
      <c r="Q333" s="87">
        <v>8</v>
      </c>
      <c r="R333" s="88">
        <v>227780</v>
      </c>
      <c r="S333" s="88">
        <v>14596</v>
      </c>
      <c r="T333" s="88">
        <v>11550</v>
      </c>
      <c r="U333" s="89">
        <v>253926</v>
      </c>
      <c r="V333" s="97"/>
    </row>
    <row r="334" spans="1:22" ht="25.5" customHeight="1" x14ac:dyDescent="0.15">
      <c r="A334" s="92" t="s">
        <v>1526</v>
      </c>
      <c r="B334" s="93" t="s">
        <v>1527</v>
      </c>
      <c r="C334" s="94" t="s">
        <v>1362</v>
      </c>
      <c r="D334" s="95" t="s">
        <v>18</v>
      </c>
      <c r="E334" s="96" t="s">
        <v>1528</v>
      </c>
      <c r="F334" s="123" t="s">
        <v>4598</v>
      </c>
      <c r="G334" s="79" t="s">
        <v>1529</v>
      </c>
      <c r="H334" s="80">
        <f t="shared" si="5"/>
        <v>1</v>
      </c>
      <c r="I334" s="81">
        <v>45099</v>
      </c>
      <c r="J334" s="82"/>
      <c r="K334" s="82"/>
      <c r="L334" s="83" t="s">
        <v>240</v>
      </c>
      <c r="M334" s="84" t="s">
        <v>377</v>
      </c>
      <c r="N334" s="85">
        <v>3</v>
      </c>
      <c r="O334" s="86">
        <v>0</v>
      </c>
      <c r="P334" s="86">
        <v>0</v>
      </c>
      <c r="Q334" s="87">
        <v>3</v>
      </c>
      <c r="R334" s="88">
        <v>94330</v>
      </c>
      <c r="S334" s="88">
        <v>10576</v>
      </c>
      <c r="T334" s="88">
        <v>0</v>
      </c>
      <c r="U334" s="89">
        <v>104906</v>
      </c>
      <c r="V334" s="97"/>
    </row>
    <row r="335" spans="1:22" ht="25.5" customHeight="1" x14ac:dyDescent="0.15">
      <c r="A335" s="92" t="s">
        <v>1530</v>
      </c>
      <c r="B335" s="93" t="s">
        <v>1531</v>
      </c>
      <c r="C335" s="94" t="s">
        <v>1362</v>
      </c>
      <c r="D335" s="95" t="s">
        <v>18</v>
      </c>
      <c r="E335" s="96" t="s">
        <v>1532</v>
      </c>
      <c r="F335" s="123" t="s">
        <v>4599</v>
      </c>
      <c r="G335" s="79" t="s">
        <v>1533</v>
      </c>
      <c r="H335" s="80">
        <f t="shared" si="5"/>
        <v>2</v>
      </c>
      <c r="I335" s="81">
        <v>45229</v>
      </c>
      <c r="J335" s="82">
        <v>45230</v>
      </c>
      <c r="K335" s="82"/>
      <c r="L335" s="83" t="s">
        <v>402</v>
      </c>
      <c r="M335" s="84" t="s">
        <v>403</v>
      </c>
      <c r="N335" s="85">
        <v>3</v>
      </c>
      <c r="O335" s="86">
        <v>3</v>
      </c>
      <c r="P335" s="86">
        <v>0</v>
      </c>
      <c r="Q335" s="87">
        <v>6</v>
      </c>
      <c r="R335" s="88">
        <v>188660</v>
      </c>
      <c r="S335" s="88">
        <v>78921</v>
      </c>
      <c r="T335" s="88">
        <v>50000</v>
      </c>
      <c r="U335" s="89">
        <v>317581</v>
      </c>
      <c r="V335" s="97"/>
    </row>
    <row r="336" spans="1:22" ht="25.5" customHeight="1" x14ac:dyDescent="0.15">
      <c r="A336" s="92" t="s">
        <v>1534</v>
      </c>
      <c r="B336" s="93" t="s">
        <v>1535</v>
      </c>
      <c r="C336" s="94" t="s">
        <v>1362</v>
      </c>
      <c r="D336" s="95" t="s">
        <v>18</v>
      </c>
      <c r="E336" s="96" t="s">
        <v>1536</v>
      </c>
      <c r="F336" s="123" t="s">
        <v>4600</v>
      </c>
      <c r="G336" s="79" t="s">
        <v>1533</v>
      </c>
      <c r="H336" s="80">
        <f t="shared" si="5"/>
        <v>1</v>
      </c>
      <c r="I336" s="81">
        <v>45267</v>
      </c>
      <c r="J336" s="82"/>
      <c r="K336" s="82"/>
      <c r="L336" s="83" t="s">
        <v>402</v>
      </c>
      <c r="M336" s="84" t="s">
        <v>403</v>
      </c>
      <c r="N336" s="85">
        <v>3</v>
      </c>
      <c r="O336" s="86">
        <v>0</v>
      </c>
      <c r="P336" s="86">
        <v>0</v>
      </c>
      <c r="Q336" s="87">
        <v>3</v>
      </c>
      <c r="R336" s="88">
        <v>94330</v>
      </c>
      <c r="S336" s="88">
        <v>45761</v>
      </c>
      <c r="T336" s="88">
        <v>50000</v>
      </c>
      <c r="U336" s="89">
        <v>190091</v>
      </c>
      <c r="V336" s="97"/>
    </row>
    <row r="337" spans="1:22" ht="25.5" customHeight="1" x14ac:dyDescent="0.15">
      <c r="A337" s="92" t="s">
        <v>1537</v>
      </c>
      <c r="B337" s="93" t="s">
        <v>1538</v>
      </c>
      <c r="C337" s="94" t="s">
        <v>1362</v>
      </c>
      <c r="D337" s="95" t="s">
        <v>18</v>
      </c>
      <c r="E337" s="96" t="s">
        <v>1539</v>
      </c>
      <c r="F337" s="123" t="s">
        <v>4601</v>
      </c>
      <c r="G337" s="79" t="s">
        <v>1533</v>
      </c>
      <c r="H337" s="80">
        <f t="shared" si="5"/>
        <v>2</v>
      </c>
      <c r="I337" s="81">
        <v>45272</v>
      </c>
      <c r="J337" s="82">
        <v>45273</v>
      </c>
      <c r="K337" s="82"/>
      <c r="L337" s="83" t="s">
        <v>402</v>
      </c>
      <c r="M337" s="84" t="s">
        <v>403</v>
      </c>
      <c r="N337" s="85">
        <v>3</v>
      </c>
      <c r="O337" s="86">
        <v>3</v>
      </c>
      <c r="P337" s="86">
        <v>0</v>
      </c>
      <c r="Q337" s="87">
        <v>6</v>
      </c>
      <c r="R337" s="88">
        <v>188660</v>
      </c>
      <c r="S337" s="88">
        <v>79036</v>
      </c>
      <c r="T337" s="88">
        <v>50000</v>
      </c>
      <c r="U337" s="89">
        <v>317696</v>
      </c>
      <c r="V337" s="97"/>
    </row>
    <row r="338" spans="1:22" ht="25.5" customHeight="1" x14ac:dyDescent="0.15">
      <c r="A338" s="92" t="s">
        <v>1540</v>
      </c>
      <c r="B338" s="93" t="s">
        <v>1541</v>
      </c>
      <c r="C338" s="94" t="s">
        <v>1542</v>
      </c>
      <c r="D338" s="95" t="s">
        <v>19</v>
      </c>
      <c r="E338" s="96" t="s">
        <v>1543</v>
      </c>
      <c r="F338" s="123" t="s">
        <v>4602</v>
      </c>
      <c r="G338" s="79" t="s">
        <v>1544</v>
      </c>
      <c r="H338" s="80">
        <f t="shared" si="5"/>
        <v>2</v>
      </c>
      <c r="I338" s="81">
        <v>45078</v>
      </c>
      <c r="J338" s="82">
        <v>45079</v>
      </c>
      <c r="K338" s="82"/>
      <c r="L338" s="83" t="s">
        <v>402</v>
      </c>
      <c r="M338" s="84" t="s">
        <v>403</v>
      </c>
      <c r="N338" s="85">
        <v>4</v>
      </c>
      <c r="O338" s="86">
        <v>3</v>
      </c>
      <c r="P338" s="86">
        <v>0</v>
      </c>
      <c r="Q338" s="87">
        <v>7</v>
      </c>
      <c r="R338" s="88">
        <v>170260</v>
      </c>
      <c r="S338" s="88">
        <v>16183</v>
      </c>
      <c r="T338" s="88">
        <v>0</v>
      </c>
      <c r="U338" s="89">
        <v>186443</v>
      </c>
      <c r="V338" s="97"/>
    </row>
    <row r="339" spans="1:22" ht="25.5" customHeight="1" x14ac:dyDescent="0.15">
      <c r="A339" s="92" t="s">
        <v>1545</v>
      </c>
      <c r="B339" s="93" t="s">
        <v>1546</v>
      </c>
      <c r="C339" s="94" t="s">
        <v>1542</v>
      </c>
      <c r="D339" s="95" t="s">
        <v>19</v>
      </c>
      <c r="E339" s="96" t="s">
        <v>1547</v>
      </c>
      <c r="F339" s="123" t="s">
        <v>4603</v>
      </c>
      <c r="G339" s="79" t="s">
        <v>1548</v>
      </c>
      <c r="H339" s="80">
        <f t="shared" si="5"/>
        <v>2</v>
      </c>
      <c r="I339" s="81">
        <v>45279</v>
      </c>
      <c r="J339" s="82">
        <v>45280</v>
      </c>
      <c r="K339" s="82"/>
      <c r="L339" s="83" t="s">
        <v>402</v>
      </c>
      <c r="M339" s="84" t="s">
        <v>403</v>
      </c>
      <c r="N339" s="85">
        <v>4</v>
      </c>
      <c r="O339" s="86">
        <v>3</v>
      </c>
      <c r="P339" s="86">
        <v>0</v>
      </c>
      <c r="Q339" s="87">
        <v>7</v>
      </c>
      <c r="R339" s="88">
        <v>196340</v>
      </c>
      <c r="S339" s="88">
        <v>18726</v>
      </c>
      <c r="T339" s="88">
        <v>50000</v>
      </c>
      <c r="U339" s="89">
        <v>265066</v>
      </c>
      <c r="V339" s="97"/>
    </row>
    <row r="340" spans="1:22" ht="25.5" customHeight="1" x14ac:dyDescent="0.15">
      <c r="A340" s="92" t="s">
        <v>1549</v>
      </c>
      <c r="B340" s="93" t="s">
        <v>1550</v>
      </c>
      <c r="C340" s="94" t="s">
        <v>1542</v>
      </c>
      <c r="D340" s="95" t="s">
        <v>19</v>
      </c>
      <c r="E340" s="96" t="s">
        <v>1551</v>
      </c>
      <c r="F340" s="123" t="s">
        <v>4604</v>
      </c>
      <c r="G340" s="79" t="s">
        <v>652</v>
      </c>
      <c r="H340" s="80">
        <f t="shared" si="5"/>
        <v>1</v>
      </c>
      <c r="I340" s="81">
        <v>45243</v>
      </c>
      <c r="J340" s="82"/>
      <c r="K340" s="82"/>
      <c r="L340" s="83" t="s">
        <v>240</v>
      </c>
      <c r="M340" s="84" t="s">
        <v>377</v>
      </c>
      <c r="N340" s="85">
        <v>5</v>
      </c>
      <c r="O340" s="86">
        <v>0</v>
      </c>
      <c r="P340" s="86">
        <v>0</v>
      </c>
      <c r="Q340" s="87">
        <v>5</v>
      </c>
      <c r="R340" s="88">
        <v>89950</v>
      </c>
      <c r="S340" s="88">
        <v>113754</v>
      </c>
      <c r="T340" s="88">
        <v>33000</v>
      </c>
      <c r="U340" s="89">
        <v>236704</v>
      </c>
      <c r="V340" s="97"/>
    </row>
    <row r="341" spans="1:22" ht="25.5" customHeight="1" x14ac:dyDescent="0.15">
      <c r="A341" s="92" t="s">
        <v>1552</v>
      </c>
      <c r="B341" s="93" t="s">
        <v>1553</v>
      </c>
      <c r="C341" s="94" t="s">
        <v>1542</v>
      </c>
      <c r="D341" s="95" t="s">
        <v>19</v>
      </c>
      <c r="E341" s="96" t="s">
        <v>1554</v>
      </c>
      <c r="F341" s="123" t="s">
        <v>4605</v>
      </c>
      <c r="G341" s="79" t="s">
        <v>880</v>
      </c>
      <c r="H341" s="80">
        <f t="shared" si="5"/>
        <v>3</v>
      </c>
      <c r="I341" s="81">
        <v>45096</v>
      </c>
      <c r="J341" s="82">
        <v>45097</v>
      </c>
      <c r="K341" s="82">
        <v>45098</v>
      </c>
      <c r="L341" s="83" t="s">
        <v>402</v>
      </c>
      <c r="M341" s="84" t="s">
        <v>881</v>
      </c>
      <c r="N341" s="85">
        <v>1</v>
      </c>
      <c r="O341" s="86">
        <v>1</v>
      </c>
      <c r="P341" s="86">
        <v>1</v>
      </c>
      <c r="Q341" s="87">
        <v>3</v>
      </c>
      <c r="R341" s="88">
        <v>165630</v>
      </c>
      <c r="S341" s="88">
        <v>62177</v>
      </c>
      <c r="T341" s="88">
        <v>0</v>
      </c>
      <c r="U341" s="89">
        <v>227807</v>
      </c>
      <c r="V341" s="97"/>
    </row>
    <row r="342" spans="1:22" ht="25.5" customHeight="1" x14ac:dyDescent="0.15">
      <c r="A342" s="92" t="s">
        <v>1555</v>
      </c>
      <c r="B342" s="93" t="s">
        <v>1556</v>
      </c>
      <c r="C342" s="94" t="s">
        <v>1542</v>
      </c>
      <c r="D342" s="95" t="s">
        <v>19</v>
      </c>
      <c r="E342" s="96" t="s">
        <v>1557</v>
      </c>
      <c r="F342" s="123" t="s">
        <v>4606</v>
      </c>
      <c r="G342" s="79" t="s">
        <v>880</v>
      </c>
      <c r="H342" s="80">
        <f t="shared" si="5"/>
        <v>2</v>
      </c>
      <c r="I342" s="81">
        <v>45180</v>
      </c>
      <c r="J342" s="82">
        <v>45181</v>
      </c>
      <c r="K342" s="82"/>
      <c r="L342" s="83" t="s">
        <v>402</v>
      </c>
      <c r="M342" s="84" t="s">
        <v>881</v>
      </c>
      <c r="N342" s="85">
        <v>1</v>
      </c>
      <c r="O342" s="86">
        <v>1</v>
      </c>
      <c r="P342" s="86">
        <v>0</v>
      </c>
      <c r="Q342" s="87">
        <v>2</v>
      </c>
      <c r="R342" s="88">
        <v>103900</v>
      </c>
      <c r="S342" s="88">
        <v>39526</v>
      </c>
      <c r="T342" s="88">
        <v>0</v>
      </c>
      <c r="U342" s="89">
        <v>143426</v>
      </c>
      <c r="V342" s="97"/>
    </row>
    <row r="343" spans="1:22" ht="25.5" customHeight="1" x14ac:dyDescent="0.15">
      <c r="A343" s="92" t="s">
        <v>1558</v>
      </c>
      <c r="B343" s="93" t="s">
        <v>1559</v>
      </c>
      <c r="C343" s="94" t="s">
        <v>1542</v>
      </c>
      <c r="D343" s="95" t="s">
        <v>19</v>
      </c>
      <c r="E343" s="96" t="s">
        <v>1560</v>
      </c>
      <c r="F343" s="123" t="s">
        <v>4607</v>
      </c>
      <c r="G343" s="79" t="s">
        <v>880</v>
      </c>
      <c r="H343" s="80">
        <f t="shared" si="5"/>
        <v>2</v>
      </c>
      <c r="I343" s="81">
        <v>45194</v>
      </c>
      <c r="J343" s="82">
        <v>45195</v>
      </c>
      <c r="K343" s="82"/>
      <c r="L343" s="83" t="s">
        <v>402</v>
      </c>
      <c r="M343" s="84" t="s">
        <v>881</v>
      </c>
      <c r="N343" s="85">
        <v>1</v>
      </c>
      <c r="O343" s="86">
        <v>1</v>
      </c>
      <c r="P343" s="86">
        <v>0</v>
      </c>
      <c r="Q343" s="87">
        <v>2</v>
      </c>
      <c r="R343" s="88">
        <v>110420</v>
      </c>
      <c r="S343" s="88">
        <v>39600</v>
      </c>
      <c r="T343" s="88">
        <v>0</v>
      </c>
      <c r="U343" s="89">
        <v>150020</v>
      </c>
      <c r="V343" s="97"/>
    </row>
    <row r="344" spans="1:22" ht="25.5" customHeight="1" x14ac:dyDescent="0.15">
      <c r="A344" s="92" t="s">
        <v>1561</v>
      </c>
      <c r="B344" s="93" t="s">
        <v>1562</v>
      </c>
      <c r="C344" s="94" t="s">
        <v>1542</v>
      </c>
      <c r="D344" s="95" t="s">
        <v>19</v>
      </c>
      <c r="E344" s="96" t="s">
        <v>1563</v>
      </c>
      <c r="F344" s="123" t="s">
        <v>4608</v>
      </c>
      <c r="G344" s="79" t="s">
        <v>1564</v>
      </c>
      <c r="H344" s="80">
        <f t="shared" si="5"/>
        <v>3</v>
      </c>
      <c r="I344" s="81">
        <v>45078</v>
      </c>
      <c r="J344" s="82">
        <v>45079</v>
      </c>
      <c r="K344" s="82">
        <v>45082</v>
      </c>
      <c r="L344" s="83" t="s">
        <v>550</v>
      </c>
      <c r="M344" s="84" t="s">
        <v>672</v>
      </c>
      <c r="N344" s="85">
        <v>5</v>
      </c>
      <c r="O344" s="86">
        <v>5</v>
      </c>
      <c r="P344" s="86">
        <v>5</v>
      </c>
      <c r="Q344" s="87">
        <v>15</v>
      </c>
      <c r="R344" s="88">
        <v>400350</v>
      </c>
      <c r="S344" s="88">
        <v>45060</v>
      </c>
      <c r="T344" s="88">
        <v>0</v>
      </c>
      <c r="U344" s="89">
        <v>445410</v>
      </c>
      <c r="V344" s="97"/>
    </row>
    <row r="345" spans="1:22" ht="25.5" customHeight="1" x14ac:dyDescent="0.15">
      <c r="A345" s="92" t="s">
        <v>1565</v>
      </c>
      <c r="B345" s="93" t="s">
        <v>1566</v>
      </c>
      <c r="C345" s="94" t="s">
        <v>1542</v>
      </c>
      <c r="D345" s="95" t="s">
        <v>19</v>
      </c>
      <c r="E345" s="96" t="s">
        <v>1567</v>
      </c>
      <c r="F345" s="123" t="s">
        <v>4609</v>
      </c>
      <c r="G345" s="79" t="s">
        <v>1564</v>
      </c>
      <c r="H345" s="80">
        <f t="shared" si="5"/>
        <v>3</v>
      </c>
      <c r="I345" s="81">
        <v>45302</v>
      </c>
      <c r="J345" s="82">
        <v>45308</v>
      </c>
      <c r="K345" s="82">
        <v>45310</v>
      </c>
      <c r="L345" s="83" t="s">
        <v>550</v>
      </c>
      <c r="M345" s="84" t="s">
        <v>672</v>
      </c>
      <c r="N345" s="85">
        <v>5</v>
      </c>
      <c r="O345" s="86">
        <v>5</v>
      </c>
      <c r="P345" s="86">
        <v>5</v>
      </c>
      <c r="Q345" s="87">
        <v>15</v>
      </c>
      <c r="R345" s="88">
        <v>400350</v>
      </c>
      <c r="S345" s="88">
        <v>51660</v>
      </c>
      <c r="T345" s="88">
        <v>0</v>
      </c>
      <c r="U345" s="89">
        <v>452010</v>
      </c>
      <c r="V345" s="97"/>
    </row>
    <row r="346" spans="1:22" ht="25.5" customHeight="1" x14ac:dyDescent="0.15">
      <c r="A346" s="92" t="s">
        <v>1568</v>
      </c>
      <c r="B346" s="93" t="s">
        <v>1569</v>
      </c>
      <c r="C346" s="94" t="s">
        <v>1542</v>
      </c>
      <c r="D346" s="95" t="s">
        <v>19</v>
      </c>
      <c r="E346" s="96" t="s">
        <v>1570</v>
      </c>
      <c r="F346" s="123" t="s">
        <v>4610</v>
      </c>
      <c r="G346" s="79" t="s">
        <v>419</v>
      </c>
      <c r="H346" s="80">
        <f t="shared" si="5"/>
        <v>2</v>
      </c>
      <c r="I346" s="81">
        <v>45182</v>
      </c>
      <c r="J346" s="82">
        <v>45203</v>
      </c>
      <c r="K346" s="82"/>
      <c r="L346" s="83" t="s">
        <v>414</v>
      </c>
      <c r="M346" s="84" t="s">
        <v>420</v>
      </c>
      <c r="N346" s="85">
        <v>5</v>
      </c>
      <c r="O346" s="86">
        <v>5</v>
      </c>
      <c r="P346" s="86">
        <v>0</v>
      </c>
      <c r="Q346" s="87">
        <v>10</v>
      </c>
      <c r="R346" s="88">
        <v>266900</v>
      </c>
      <c r="S346" s="88">
        <v>11040</v>
      </c>
      <c r="T346" s="88">
        <v>50000</v>
      </c>
      <c r="U346" s="89">
        <v>327940</v>
      </c>
      <c r="V346" s="97"/>
    </row>
    <row r="347" spans="1:22" ht="25.5" customHeight="1" x14ac:dyDescent="0.15">
      <c r="A347" s="92" t="s">
        <v>1571</v>
      </c>
      <c r="B347" s="93" t="s">
        <v>1572</v>
      </c>
      <c r="C347" s="94" t="s">
        <v>1542</v>
      </c>
      <c r="D347" s="95" t="s">
        <v>19</v>
      </c>
      <c r="E347" s="96" t="s">
        <v>1573</v>
      </c>
      <c r="F347" s="123" t="s">
        <v>4611</v>
      </c>
      <c r="G347" s="79" t="s">
        <v>1574</v>
      </c>
      <c r="H347" s="80">
        <f t="shared" si="5"/>
        <v>3</v>
      </c>
      <c r="I347" s="81">
        <v>45250</v>
      </c>
      <c r="J347" s="82">
        <v>45254</v>
      </c>
      <c r="K347" s="82">
        <v>45257</v>
      </c>
      <c r="L347" s="83" t="s">
        <v>1082</v>
      </c>
      <c r="M347" s="84" t="s">
        <v>1083</v>
      </c>
      <c r="N347" s="85">
        <v>0</v>
      </c>
      <c r="O347" s="86">
        <v>0</v>
      </c>
      <c r="P347" s="86">
        <v>0</v>
      </c>
      <c r="Q347" s="87">
        <v>0</v>
      </c>
      <c r="R347" s="88">
        <v>106950</v>
      </c>
      <c r="S347" s="88">
        <v>10260</v>
      </c>
      <c r="T347" s="88">
        <v>0</v>
      </c>
      <c r="U347" s="89">
        <v>117210</v>
      </c>
      <c r="V347" s="97"/>
    </row>
    <row r="348" spans="1:22" ht="25.5" customHeight="1" x14ac:dyDescent="0.15">
      <c r="A348" s="92" t="s">
        <v>1575</v>
      </c>
      <c r="B348" s="93" t="s">
        <v>1576</v>
      </c>
      <c r="C348" s="94" t="s">
        <v>1542</v>
      </c>
      <c r="D348" s="95" t="s">
        <v>19</v>
      </c>
      <c r="E348" s="96" t="s">
        <v>1577</v>
      </c>
      <c r="F348" s="123" t="s">
        <v>4612</v>
      </c>
      <c r="G348" s="79" t="s">
        <v>1578</v>
      </c>
      <c r="H348" s="80">
        <f t="shared" si="5"/>
        <v>3</v>
      </c>
      <c r="I348" s="81">
        <v>45202</v>
      </c>
      <c r="J348" s="82">
        <v>45209</v>
      </c>
      <c r="K348" s="82">
        <v>45216</v>
      </c>
      <c r="L348" s="83" t="s">
        <v>550</v>
      </c>
      <c r="M348" s="84" t="s">
        <v>672</v>
      </c>
      <c r="N348" s="85">
        <v>5</v>
      </c>
      <c r="O348" s="86">
        <v>5</v>
      </c>
      <c r="P348" s="86">
        <v>5</v>
      </c>
      <c r="Q348" s="87">
        <v>15</v>
      </c>
      <c r="R348" s="88">
        <v>400350</v>
      </c>
      <c r="S348" s="88">
        <v>33576</v>
      </c>
      <c r="T348" s="88">
        <v>0</v>
      </c>
      <c r="U348" s="89">
        <v>433926</v>
      </c>
      <c r="V348" s="97"/>
    </row>
    <row r="349" spans="1:22" ht="25.5" customHeight="1" x14ac:dyDescent="0.15">
      <c r="A349" s="92" t="s">
        <v>1579</v>
      </c>
      <c r="B349" s="93" t="s">
        <v>1580</v>
      </c>
      <c r="C349" s="94" t="s">
        <v>1542</v>
      </c>
      <c r="D349" s="95" t="s">
        <v>19</v>
      </c>
      <c r="E349" s="96" t="s">
        <v>1581</v>
      </c>
      <c r="F349" s="123" t="s">
        <v>4613</v>
      </c>
      <c r="G349" s="79" t="s">
        <v>1578</v>
      </c>
      <c r="H349" s="80">
        <f t="shared" si="5"/>
        <v>3</v>
      </c>
      <c r="I349" s="81">
        <v>45203</v>
      </c>
      <c r="J349" s="82">
        <v>45204</v>
      </c>
      <c r="K349" s="82">
        <v>45205</v>
      </c>
      <c r="L349" s="83" t="s">
        <v>550</v>
      </c>
      <c r="M349" s="84" t="s">
        <v>672</v>
      </c>
      <c r="N349" s="85">
        <v>5</v>
      </c>
      <c r="O349" s="86">
        <v>5</v>
      </c>
      <c r="P349" s="86">
        <v>5</v>
      </c>
      <c r="Q349" s="87">
        <v>15</v>
      </c>
      <c r="R349" s="88">
        <v>400350</v>
      </c>
      <c r="S349" s="88">
        <v>17220</v>
      </c>
      <c r="T349" s="88">
        <v>0</v>
      </c>
      <c r="U349" s="89">
        <v>417570</v>
      </c>
      <c r="V349" s="97"/>
    </row>
    <row r="350" spans="1:22" ht="25.5" customHeight="1" x14ac:dyDescent="0.15">
      <c r="A350" s="92" t="s">
        <v>1582</v>
      </c>
      <c r="B350" s="93" t="s">
        <v>1583</v>
      </c>
      <c r="C350" s="94" t="s">
        <v>1542</v>
      </c>
      <c r="D350" s="95" t="s">
        <v>19</v>
      </c>
      <c r="E350" s="96" t="s">
        <v>1584</v>
      </c>
      <c r="F350" s="123" t="s">
        <v>4614</v>
      </c>
      <c r="G350" s="79" t="s">
        <v>1578</v>
      </c>
      <c r="H350" s="80">
        <f t="shared" si="5"/>
        <v>3</v>
      </c>
      <c r="I350" s="81">
        <v>45243</v>
      </c>
      <c r="J350" s="82">
        <v>45244</v>
      </c>
      <c r="K350" s="82">
        <v>45245</v>
      </c>
      <c r="L350" s="83" t="s">
        <v>550</v>
      </c>
      <c r="M350" s="84" t="s">
        <v>672</v>
      </c>
      <c r="N350" s="85">
        <v>5</v>
      </c>
      <c r="O350" s="86">
        <v>5</v>
      </c>
      <c r="P350" s="86">
        <v>5</v>
      </c>
      <c r="Q350" s="87">
        <v>15</v>
      </c>
      <c r="R350" s="88">
        <v>400350</v>
      </c>
      <c r="S350" s="88">
        <v>29250</v>
      </c>
      <c r="T350" s="88">
        <v>0</v>
      </c>
      <c r="U350" s="89">
        <v>429600</v>
      </c>
      <c r="V350" s="97"/>
    </row>
    <row r="351" spans="1:22" ht="25.5" customHeight="1" x14ac:dyDescent="0.15">
      <c r="A351" s="92" t="s">
        <v>1585</v>
      </c>
      <c r="B351" s="93" t="s">
        <v>1586</v>
      </c>
      <c r="C351" s="94" t="s">
        <v>1542</v>
      </c>
      <c r="D351" s="95" t="s">
        <v>19</v>
      </c>
      <c r="E351" s="96" t="s">
        <v>1587</v>
      </c>
      <c r="F351" s="123" t="s">
        <v>4615</v>
      </c>
      <c r="G351" s="79" t="s">
        <v>1588</v>
      </c>
      <c r="H351" s="80">
        <f t="shared" si="5"/>
        <v>1</v>
      </c>
      <c r="I351" s="81">
        <v>45176</v>
      </c>
      <c r="J351" s="82"/>
      <c r="K351" s="82"/>
      <c r="L351" s="83" t="s">
        <v>402</v>
      </c>
      <c r="M351" s="84" t="s">
        <v>403</v>
      </c>
      <c r="N351" s="85">
        <v>1</v>
      </c>
      <c r="O351" s="86">
        <v>0</v>
      </c>
      <c r="P351" s="86">
        <v>0</v>
      </c>
      <c r="Q351" s="87">
        <v>1</v>
      </c>
      <c r="R351" s="88">
        <v>48690</v>
      </c>
      <c r="S351" s="88">
        <v>0</v>
      </c>
      <c r="T351" s="88">
        <v>0</v>
      </c>
      <c r="U351" s="89">
        <v>48690</v>
      </c>
      <c r="V351" s="97"/>
    </row>
    <row r="352" spans="1:22" ht="25.5" customHeight="1" x14ac:dyDescent="0.15">
      <c r="A352" s="92" t="s">
        <v>1589</v>
      </c>
      <c r="B352" s="93" t="s">
        <v>1590</v>
      </c>
      <c r="C352" s="94" t="s">
        <v>1542</v>
      </c>
      <c r="D352" s="95" t="s">
        <v>19</v>
      </c>
      <c r="E352" s="96" t="s">
        <v>1591</v>
      </c>
      <c r="F352" s="123" t="s">
        <v>4616</v>
      </c>
      <c r="G352" s="79" t="s">
        <v>1592</v>
      </c>
      <c r="H352" s="80">
        <f t="shared" si="5"/>
        <v>3</v>
      </c>
      <c r="I352" s="81">
        <v>45266</v>
      </c>
      <c r="J352" s="82">
        <v>45267</v>
      </c>
      <c r="K352" s="82">
        <v>45268</v>
      </c>
      <c r="L352" s="83" t="s">
        <v>402</v>
      </c>
      <c r="M352" s="84" t="s">
        <v>403</v>
      </c>
      <c r="N352" s="85">
        <v>1</v>
      </c>
      <c r="O352" s="86">
        <v>1</v>
      </c>
      <c r="P352" s="86">
        <v>1</v>
      </c>
      <c r="Q352" s="87">
        <v>3</v>
      </c>
      <c r="R352" s="88">
        <v>165630</v>
      </c>
      <c r="S352" s="88">
        <v>14934</v>
      </c>
      <c r="T352" s="88">
        <v>0</v>
      </c>
      <c r="U352" s="89">
        <v>180564</v>
      </c>
      <c r="V352" s="97"/>
    </row>
    <row r="353" spans="1:22" ht="25.5" customHeight="1" x14ac:dyDescent="0.15">
      <c r="A353" s="92" t="s">
        <v>1593</v>
      </c>
      <c r="B353" s="93" t="s">
        <v>1594</v>
      </c>
      <c r="C353" s="94" t="s">
        <v>1542</v>
      </c>
      <c r="D353" s="95" t="s">
        <v>19</v>
      </c>
      <c r="E353" s="96" t="s">
        <v>1595</v>
      </c>
      <c r="F353" s="123" t="s">
        <v>4617</v>
      </c>
      <c r="G353" s="79" t="s">
        <v>690</v>
      </c>
      <c r="H353" s="80">
        <f t="shared" si="5"/>
        <v>1</v>
      </c>
      <c r="I353" s="81">
        <v>45121</v>
      </c>
      <c r="J353" s="82"/>
      <c r="K353" s="82"/>
      <c r="L353" s="83" t="s">
        <v>240</v>
      </c>
      <c r="M353" s="84" t="s">
        <v>461</v>
      </c>
      <c r="N353" s="85">
        <v>3</v>
      </c>
      <c r="O353" s="86">
        <v>0</v>
      </c>
      <c r="P353" s="86">
        <v>0</v>
      </c>
      <c r="Q353" s="87">
        <v>3</v>
      </c>
      <c r="R353" s="88">
        <v>84400</v>
      </c>
      <c r="S353" s="88">
        <v>17143</v>
      </c>
      <c r="T353" s="88">
        <v>23100</v>
      </c>
      <c r="U353" s="89">
        <v>124643</v>
      </c>
      <c r="V353" s="97"/>
    </row>
    <row r="354" spans="1:22" ht="25.5" customHeight="1" x14ac:dyDescent="0.15">
      <c r="A354" s="92" t="s">
        <v>1596</v>
      </c>
      <c r="B354" s="93" t="s">
        <v>1597</v>
      </c>
      <c r="C354" s="94" t="s">
        <v>1542</v>
      </c>
      <c r="D354" s="95" t="s">
        <v>19</v>
      </c>
      <c r="E354" s="96" t="s">
        <v>1598</v>
      </c>
      <c r="F354" s="123" t="s">
        <v>4618</v>
      </c>
      <c r="G354" s="79" t="s">
        <v>690</v>
      </c>
      <c r="H354" s="80">
        <f t="shared" si="5"/>
        <v>1</v>
      </c>
      <c r="I354" s="81">
        <v>45273</v>
      </c>
      <c r="J354" s="82"/>
      <c r="K354" s="82"/>
      <c r="L354" s="83" t="s">
        <v>240</v>
      </c>
      <c r="M354" s="84" t="s">
        <v>461</v>
      </c>
      <c r="N354" s="85">
        <v>3</v>
      </c>
      <c r="O354" s="86">
        <v>0</v>
      </c>
      <c r="P354" s="86">
        <v>0</v>
      </c>
      <c r="Q354" s="87">
        <v>3</v>
      </c>
      <c r="R354" s="88">
        <v>84400</v>
      </c>
      <c r="S354" s="88">
        <v>10741</v>
      </c>
      <c r="T354" s="88">
        <v>23100</v>
      </c>
      <c r="U354" s="89">
        <v>118241</v>
      </c>
      <c r="V354" s="97"/>
    </row>
    <row r="355" spans="1:22" ht="25.5" customHeight="1" x14ac:dyDescent="0.15">
      <c r="A355" s="92" t="s">
        <v>1599</v>
      </c>
      <c r="B355" s="93" t="s">
        <v>1600</v>
      </c>
      <c r="C355" s="94" t="s">
        <v>1542</v>
      </c>
      <c r="D355" s="95" t="s">
        <v>19</v>
      </c>
      <c r="E355" s="96" t="s">
        <v>1601</v>
      </c>
      <c r="F355" s="123" t="s">
        <v>4619</v>
      </c>
      <c r="G355" s="79" t="s">
        <v>1602</v>
      </c>
      <c r="H355" s="80">
        <f t="shared" si="5"/>
        <v>2</v>
      </c>
      <c r="I355" s="81">
        <v>45097</v>
      </c>
      <c r="J355" s="82">
        <v>45281</v>
      </c>
      <c r="K355" s="82"/>
      <c r="L355" s="83" t="s">
        <v>402</v>
      </c>
      <c r="M355" s="84" t="s">
        <v>403</v>
      </c>
      <c r="N355" s="85">
        <v>3</v>
      </c>
      <c r="O355" s="86">
        <v>4</v>
      </c>
      <c r="P355" s="86">
        <v>0</v>
      </c>
      <c r="Q355" s="87">
        <v>7</v>
      </c>
      <c r="R355" s="88">
        <v>142440</v>
      </c>
      <c r="S355" s="88">
        <v>5281</v>
      </c>
      <c r="T355" s="88">
        <v>0</v>
      </c>
      <c r="U355" s="89">
        <v>147721</v>
      </c>
      <c r="V355" s="97"/>
    </row>
    <row r="356" spans="1:22" ht="25.5" customHeight="1" x14ac:dyDescent="0.15">
      <c r="A356" s="92" t="s">
        <v>1603</v>
      </c>
      <c r="B356" s="93" t="s">
        <v>1604</v>
      </c>
      <c r="C356" s="94" t="s">
        <v>1542</v>
      </c>
      <c r="D356" s="95" t="s">
        <v>19</v>
      </c>
      <c r="E356" s="96" t="s">
        <v>1605</v>
      </c>
      <c r="F356" s="123" t="s">
        <v>4620</v>
      </c>
      <c r="G356" s="79" t="s">
        <v>795</v>
      </c>
      <c r="H356" s="80">
        <f t="shared" si="5"/>
        <v>3</v>
      </c>
      <c r="I356" s="81">
        <v>45203</v>
      </c>
      <c r="J356" s="82">
        <v>45204</v>
      </c>
      <c r="K356" s="82">
        <v>45205</v>
      </c>
      <c r="L356" s="83" t="s">
        <v>240</v>
      </c>
      <c r="M356" s="84" t="s">
        <v>377</v>
      </c>
      <c r="N356" s="85">
        <v>0</v>
      </c>
      <c r="O356" s="86">
        <v>0</v>
      </c>
      <c r="P356" s="86">
        <v>0</v>
      </c>
      <c r="Q356" s="87">
        <v>0</v>
      </c>
      <c r="R356" s="88">
        <v>106950</v>
      </c>
      <c r="S356" s="88">
        <v>36000</v>
      </c>
      <c r="T356" s="88">
        <v>0</v>
      </c>
      <c r="U356" s="89">
        <v>142950</v>
      </c>
      <c r="V356" s="97"/>
    </row>
    <row r="357" spans="1:22" ht="25.5" customHeight="1" x14ac:dyDescent="0.15">
      <c r="A357" s="92" t="s">
        <v>1606</v>
      </c>
      <c r="B357" s="93" t="s">
        <v>1607</v>
      </c>
      <c r="C357" s="94" t="s">
        <v>1542</v>
      </c>
      <c r="D357" s="95" t="s">
        <v>19</v>
      </c>
      <c r="E357" s="96" t="s">
        <v>1608</v>
      </c>
      <c r="F357" s="123" t="s">
        <v>4621</v>
      </c>
      <c r="G357" s="79" t="s">
        <v>1609</v>
      </c>
      <c r="H357" s="80">
        <f t="shared" si="5"/>
        <v>1</v>
      </c>
      <c r="I357" s="81">
        <v>45203</v>
      </c>
      <c r="J357" s="82"/>
      <c r="K357" s="82"/>
      <c r="L357" s="83" t="s">
        <v>240</v>
      </c>
      <c r="M357" s="84" t="s">
        <v>624</v>
      </c>
      <c r="N357" s="85">
        <v>2</v>
      </c>
      <c r="O357" s="86">
        <v>0</v>
      </c>
      <c r="P357" s="86">
        <v>0</v>
      </c>
      <c r="Q357" s="87">
        <v>2</v>
      </c>
      <c r="R357" s="88">
        <v>61730</v>
      </c>
      <c r="S357" s="88">
        <v>46460</v>
      </c>
      <c r="T357" s="88">
        <v>0</v>
      </c>
      <c r="U357" s="89">
        <v>108190</v>
      </c>
      <c r="V357" s="97"/>
    </row>
    <row r="358" spans="1:22" ht="25.5" customHeight="1" x14ac:dyDescent="0.15">
      <c r="A358" s="92" t="s">
        <v>1610</v>
      </c>
      <c r="B358" s="93" t="s">
        <v>1611</v>
      </c>
      <c r="C358" s="94" t="s">
        <v>1542</v>
      </c>
      <c r="D358" s="95" t="s">
        <v>19</v>
      </c>
      <c r="E358" s="96" t="s">
        <v>1612</v>
      </c>
      <c r="F358" s="123" t="s">
        <v>4622</v>
      </c>
      <c r="G358" s="79" t="s">
        <v>1609</v>
      </c>
      <c r="H358" s="80">
        <f t="shared" si="5"/>
        <v>2</v>
      </c>
      <c r="I358" s="81">
        <v>45231</v>
      </c>
      <c r="J358" s="82">
        <v>45232</v>
      </c>
      <c r="K358" s="82"/>
      <c r="L358" s="83" t="s">
        <v>240</v>
      </c>
      <c r="M358" s="84" t="s">
        <v>624</v>
      </c>
      <c r="N358" s="85">
        <v>1</v>
      </c>
      <c r="O358" s="86">
        <v>1</v>
      </c>
      <c r="P358" s="86">
        <v>0</v>
      </c>
      <c r="Q358" s="87">
        <v>2</v>
      </c>
      <c r="R358" s="88">
        <v>110420</v>
      </c>
      <c r="S358" s="88">
        <v>7200</v>
      </c>
      <c r="T358" s="88">
        <v>0</v>
      </c>
      <c r="U358" s="89">
        <v>117620</v>
      </c>
      <c r="V358" s="97"/>
    </row>
    <row r="359" spans="1:22" ht="25.5" customHeight="1" x14ac:dyDescent="0.15">
      <c r="A359" s="92" t="s">
        <v>1613</v>
      </c>
      <c r="B359" s="93" t="s">
        <v>1614</v>
      </c>
      <c r="C359" s="94" t="s">
        <v>1542</v>
      </c>
      <c r="D359" s="95" t="s">
        <v>19</v>
      </c>
      <c r="E359" s="96" t="s">
        <v>1615</v>
      </c>
      <c r="F359" s="123" t="s">
        <v>4623</v>
      </c>
      <c r="G359" s="79" t="s">
        <v>1467</v>
      </c>
      <c r="H359" s="80">
        <f t="shared" si="5"/>
        <v>3</v>
      </c>
      <c r="I359" s="81">
        <v>45183</v>
      </c>
      <c r="J359" s="82">
        <v>45184</v>
      </c>
      <c r="K359" s="82">
        <v>45188</v>
      </c>
      <c r="L359" s="83" t="s">
        <v>1468</v>
      </c>
      <c r="M359" s="84" t="s">
        <v>1616</v>
      </c>
      <c r="N359" s="85">
        <v>5</v>
      </c>
      <c r="O359" s="86">
        <v>5</v>
      </c>
      <c r="P359" s="86">
        <v>5</v>
      </c>
      <c r="Q359" s="87">
        <v>15</v>
      </c>
      <c r="R359" s="88">
        <v>404630</v>
      </c>
      <c r="S359" s="88">
        <v>241354</v>
      </c>
      <c r="T359" s="88">
        <v>50000</v>
      </c>
      <c r="U359" s="89">
        <v>695984</v>
      </c>
      <c r="V359" s="97"/>
    </row>
    <row r="360" spans="1:22" ht="25.5" customHeight="1" x14ac:dyDescent="0.15">
      <c r="A360" s="92" t="s">
        <v>1617</v>
      </c>
      <c r="B360" s="93" t="s">
        <v>1618</v>
      </c>
      <c r="C360" s="94" t="s">
        <v>1542</v>
      </c>
      <c r="D360" s="95" t="s">
        <v>19</v>
      </c>
      <c r="E360" s="96" t="s">
        <v>1619</v>
      </c>
      <c r="F360" s="123" t="s">
        <v>4624</v>
      </c>
      <c r="G360" s="79" t="s">
        <v>1467</v>
      </c>
      <c r="H360" s="80">
        <f t="shared" si="5"/>
        <v>2</v>
      </c>
      <c r="I360" s="81">
        <v>45260</v>
      </c>
      <c r="J360" s="82">
        <v>45261</v>
      </c>
      <c r="K360" s="82"/>
      <c r="L360" s="83" t="s">
        <v>240</v>
      </c>
      <c r="M360" s="84" t="s">
        <v>461</v>
      </c>
      <c r="N360" s="85">
        <v>5</v>
      </c>
      <c r="O360" s="86">
        <v>5</v>
      </c>
      <c r="P360" s="86">
        <v>0</v>
      </c>
      <c r="Q360" s="87">
        <v>10</v>
      </c>
      <c r="R360" s="88">
        <v>271180</v>
      </c>
      <c r="S360" s="88">
        <v>84631</v>
      </c>
      <c r="T360" s="88">
        <v>50000</v>
      </c>
      <c r="U360" s="89">
        <v>405811</v>
      </c>
      <c r="V360" s="97"/>
    </row>
    <row r="361" spans="1:22" ht="25.5" customHeight="1" x14ac:dyDescent="0.15">
      <c r="A361" s="92" t="s">
        <v>1620</v>
      </c>
      <c r="B361" s="93" t="s">
        <v>1621</v>
      </c>
      <c r="C361" s="94" t="s">
        <v>1542</v>
      </c>
      <c r="D361" s="95" t="s">
        <v>19</v>
      </c>
      <c r="E361" s="96" t="s">
        <v>1622</v>
      </c>
      <c r="F361" s="123" t="s">
        <v>4625</v>
      </c>
      <c r="G361" s="79" t="s">
        <v>1623</v>
      </c>
      <c r="H361" s="80">
        <f t="shared" si="5"/>
        <v>3</v>
      </c>
      <c r="I361" s="81">
        <v>45083</v>
      </c>
      <c r="J361" s="82">
        <v>45201</v>
      </c>
      <c r="K361" s="82">
        <v>45274</v>
      </c>
      <c r="L361" s="83" t="s">
        <v>240</v>
      </c>
      <c r="M361" s="84" t="s">
        <v>426</v>
      </c>
      <c r="N361" s="85">
        <v>3</v>
      </c>
      <c r="O361" s="86">
        <v>4</v>
      </c>
      <c r="P361" s="86">
        <v>5</v>
      </c>
      <c r="Q361" s="87">
        <v>12</v>
      </c>
      <c r="R361" s="88">
        <v>323190</v>
      </c>
      <c r="S361" s="88">
        <v>164282</v>
      </c>
      <c r="T361" s="88">
        <v>0</v>
      </c>
      <c r="U361" s="89">
        <v>487472</v>
      </c>
      <c r="V361" s="97"/>
    </row>
    <row r="362" spans="1:22" ht="25.5" customHeight="1" x14ac:dyDescent="0.15">
      <c r="A362" s="92" t="s">
        <v>1624</v>
      </c>
      <c r="B362" s="93" t="s">
        <v>1625</v>
      </c>
      <c r="C362" s="94" t="s">
        <v>1542</v>
      </c>
      <c r="D362" s="95" t="s">
        <v>19</v>
      </c>
      <c r="E362" s="96" t="s">
        <v>1626</v>
      </c>
      <c r="F362" s="123" t="s">
        <v>4626</v>
      </c>
      <c r="G362" s="79" t="s">
        <v>711</v>
      </c>
      <c r="H362" s="80">
        <f t="shared" si="5"/>
        <v>2</v>
      </c>
      <c r="I362" s="81">
        <v>45080</v>
      </c>
      <c r="J362" s="82">
        <v>45199</v>
      </c>
      <c r="K362" s="82"/>
      <c r="L362" s="83" t="s">
        <v>662</v>
      </c>
      <c r="M362" s="84" t="s">
        <v>663</v>
      </c>
      <c r="N362" s="85">
        <v>2</v>
      </c>
      <c r="O362" s="86">
        <v>1</v>
      </c>
      <c r="P362" s="86">
        <v>0</v>
      </c>
      <c r="Q362" s="87">
        <v>3</v>
      </c>
      <c r="R362" s="88">
        <v>112900</v>
      </c>
      <c r="S362" s="88">
        <v>34414</v>
      </c>
      <c r="T362" s="88">
        <v>49735</v>
      </c>
      <c r="U362" s="89">
        <v>197049</v>
      </c>
      <c r="V362" s="97"/>
    </row>
    <row r="363" spans="1:22" ht="25.5" customHeight="1" x14ac:dyDescent="0.15">
      <c r="A363" s="92" t="s">
        <v>1627</v>
      </c>
      <c r="B363" s="93" t="s">
        <v>1628</v>
      </c>
      <c r="C363" s="94" t="s">
        <v>1542</v>
      </c>
      <c r="D363" s="95" t="s">
        <v>19</v>
      </c>
      <c r="E363" s="96" t="s">
        <v>1629</v>
      </c>
      <c r="F363" s="123" t="s">
        <v>4627</v>
      </c>
      <c r="G363" s="79" t="s">
        <v>1630</v>
      </c>
      <c r="H363" s="80">
        <f t="shared" si="5"/>
        <v>3</v>
      </c>
      <c r="I363" s="81">
        <v>45260</v>
      </c>
      <c r="J363" s="82">
        <v>45271</v>
      </c>
      <c r="K363" s="82">
        <v>45274</v>
      </c>
      <c r="L363" s="83" t="s">
        <v>550</v>
      </c>
      <c r="M363" s="84" t="s">
        <v>672</v>
      </c>
      <c r="N363" s="85">
        <v>5</v>
      </c>
      <c r="O363" s="86">
        <v>5</v>
      </c>
      <c r="P363" s="86">
        <v>5</v>
      </c>
      <c r="Q363" s="87">
        <v>15</v>
      </c>
      <c r="R363" s="88">
        <v>400350</v>
      </c>
      <c r="S363" s="88">
        <v>17100</v>
      </c>
      <c r="T363" s="88">
        <v>0</v>
      </c>
      <c r="U363" s="89">
        <v>417450</v>
      </c>
      <c r="V363" s="97"/>
    </row>
    <row r="364" spans="1:22" ht="25.5" customHeight="1" x14ac:dyDescent="0.15">
      <c r="A364" s="92" t="s">
        <v>1631</v>
      </c>
      <c r="B364" s="93" t="s">
        <v>1632</v>
      </c>
      <c r="C364" s="94" t="s">
        <v>1542</v>
      </c>
      <c r="D364" s="95" t="s">
        <v>19</v>
      </c>
      <c r="E364" s="96" t="s">
        <v>1633</v>
      </c>
      <c r="F364" s="123" t="s">
        <v>4628</v>
      </c>
      <c r="G364" s="79" t="s">
        <v>1634</v>
      </c>
      <c r="H364" s="80">
        <f t="shared" si="5"/>
        <v>3</v>
      </c>
      <c r="I364" s="81">
        <v>45078</v>
      </c>
      <c r="J364" s="82">
        <v>45079</v>
      </c>
      <c r="K364" s="82">
        <v>45082</v>
      </c>
      <c r="L364" s="83" t="s">
        <v>550</v>
      </c>
      <c r="M364" s="84" t="s">
        <v>672</v>
      </c>
      <c r="N364" s="85">
        <v>5</v>
      </c>
      <c r="O364" s="86">
        <v>5</v>
      </c>
      <c r="P364" s="86">
        <v>5</v>
      </c>
      <c r="Q364" s="87">
        <v>15</v>
      </c>
      <c r="R364" s="88">
        <v>400350</v>
      </c>
      <c r="S364" s="88">
        <v>40854</v>
      </c>
      <c r="T364" s="88">
        <v>0</v>
      </c>
      <c r="U364" s="89">
        <v>441204</v>
      </c>
      <c r="V364" s="97"/>
    </row>
    <row r="365" spans="1:22" ht="25.5" customHeight="1" x14ac:dyDescent="0.15">
      <c r="A365" s="92" t="s">
        <v>1635</v>
      </c>
      <c r="B365" s="93" t="s">
        <v>1636</v>
      </c>
      <c r="C365" s="94" t="s">
        <v>1542</v>
      </c>
      <c r="D365" s="95" t="s">
        <v>19</v>
      </c>
      <c r="E365" s="96" t="s">
        <v>1637</v>
      </c>
      <c r="F365" s="123" t="s">
        <v>4629</v>
      </c>
      <c r="G365" s="79" t="s">
        <v>1638</v>
      </c>
      <c r="H365" s="80">
        <f t="shared" si="5"/>
        <v>1</v>
      </c>
      <c r="I365" s="81">
        <v>45255</v>
      </c>
      <c r="J365" s="82"/>
      <c r="K365" s="82"/>
      <c r="L365" s="83" t="s">
        <v>414</v>
      </c>
      <c r="M365" s="84" t="s">
        <v>420</v>
      </c>
      <c r="N365" s="85">
        <v>5</v>
      </c>
      <c r="O365" s="86">
        <v>0</v>
      </c>
      <c r="P365" s="86">
        <v>0</v>
      </c>
      <c r="Q365" s="87">
        <v>5</v>
      </c>
      <c r="R365" s="88">
        <v>133450</v>
      </c>
      <c r="S365" s="88">
        <v>13080</v>
      </c>
      <c r="T365" s="88">
        <v>50000</v>
      </c>
      <c r="U365" s="89">
        <v>196530</v>
      </c>
      <c r="V365" s="97"/>
    </row>
    <row r="366" spans="1:22" ht="25.5" customHeight="1" x14ac:dyDescent="0.15">
      <c r="A366" s="92" t="s">
        <v>1639</v>
      </c>
      <c r="B366" s="93" t="s">
        <v>1640</v>
      </c>
      <c r="C366" s="94" t="s">
        <v>1542</v>
      </c>
      <c r="D366" s="95" t="s">
        <v>19</v>
      </c>
      <c r="E366" s="96" t="s">
        <v>1641</v>
      </c>
      <c r="F366" s="123" t="s">
        <v>4630</v>
      </c>
      <c r="G366" s="79" t="s">
        <v>1642</v>
      </c>
      <c r="H366" s="80">
        <f t="shared" si="5"/>
        <v>2</v>
      </c>
      <c r="I366" s="81">
        <v>45078</v>
      </c>
      <c r="J366" s="82">
        <v>45079</v>
      </c>
      <c r="K366" s="82"/>
      <c r="L366" s="83" t="s">
        <v>240</v>
      </c>
      <c r="M366" s="84" t="s">
        <v>504</v>
      </c>
      <c r="N366" s="85">
        <v>5</v>
      </c>
      <c r="O366" s="86">
        <v>5</v>
      </c>
      <c r="P366" s="86">
        <v>0</v>
      </c>
      <c r="Q366" s="87">
        <v>10</v>
      </c>
      <c r="R366" s="88">
        <v>274390</v>
      </c>
      <c r="S366" s="88">
        <v>64480</v>
      </c>
      <c r="T366" s="88">
        <v>34650</v>
      </c>
      <c r="U366" s="89">
        <v>373520</v>
      </c>
      <c r="V366" s="97"/>
    </row>
    <row r="367" spans="1:22" ht="25.5" customHeight="1" x14ac:dyDescent="0.15">
      <c r="A367" s="92" t="s">
        <v>1643</v>
      </c>
      <c r="B367" s="93" t="s">
        <v>1644</v>
      </c>
      <c r="C367" s="94" t="s">
        <v>1542</v>
      </c>
      <c r="D367" s="95" t="s">
        <v>19</v>
      </c>
      <c r="E367" s="96" t="s">
        <v>1645</v>
      </c>
      <c r="F367" s="123" t="s">
        <v>4631</v>
      </c>
      <c r="G367" s="79" t="s">
        <v>503</v>
      </c>
      <c r="H367" s="80">
        <f t="shared" si="5"/>
        <v>2</v>
      </c>
      <c r="I367" s="81">
        <v>45085</v>
      </c>
      <c r="J367" s="82">
        <v>45086</v>
      </c>
      <c r="K367" s="82"/>
      <c r="L367" s="83" t="s">
        <v>240</v>
      </c>
      <c r="M367" s="84">
        <v>0</v>
      </c>
      <c r="N367" s="85">
        <v>5</v>
      </c>
      <c r="O367" s="86">
        <v>5</v>
      </c>
      <c r="P367" s="86">
        <v>0</v>
      </c>
      <c r="Q367" s="87">
        <v>10</v>
      </c>
      <c r="R367" s="88">
        <v>274390</v>
      </c>
      <c r="S367" s="88">
        <v>60320</v>
      </c>
      <c r="T367" s="88">
        <v>34650</v>
      </c>
      <c r="U367" s="89">
        <v>369360</v>
      </c>
      <c r="V367" s="97"/>
    </row>
    <row r="368" spans="1:22" ht="25.5" customHeight="1" x14ac:dyDescent="0.15">
      <c r="A368" s="92" t="s">
        <v>1646</v>
      </c>
      <c r="B368" s="93" t="s">
        <v>1647</v>
      </c>
      <c r="C368" s="94" t="s">
        <v>1542</v>
      </c>
      <c r="D368" s="95" t="s">
        <v>19</v>
      </c>
      <c r="E368" s="96" t="s">
        <v>1648</v>
      </c>
      <c r="F368" s="123" t="s">
        <v>4632</v>
      </c>
      <c r="G368" s="79" t="s">
        <v>1649</v>
      </c>
      <c r="H368" s="80">
        <f t="shared" si="5"/>
        <v>2</v>
      </c>
      <c r="I368" s="81">
        <v>45110</v>
      </c>
      <c r="J368" s="82">
        <v>45111</v>
      </c>
      <c r="K368" s="82"/>
      <c r="L368" s="83" t="s">
        <v>240</v>
      </c>
      <c r="M368" s="84" t="s">
        <v>461</v>
      </c>
      <c r="N368" s="85">
        <v>5</v>
      </c>
      <c r="O368" s="86">
        <v>5</v>
      </c>
      <c r="P368" s="86">
        <v>0</v>
      </c>
      <c r="Q368" s="87">
        <v>10</v>
      </c>
      <c r="R368" s="88">
        <v>266900</v>
      </c>
      <c r="S368" s="88">
        <v>18080</v>
      </c>
      <c r="T368" s="88">
        <v>16500</v>
      </c>
      <c r="U368" s="89">
        <v>301480</v>
      </c>
      <c r="V368" s="97" t="s">
        <v>513</v>
      </c>
    </row>
    <row r="369" spans="1:22" ht="25.5" customHeight="1" x14ac:dyDescent="0.15">
      <c r="A369" s="92" t="s">
        <v>1650</v>
      </c>
      <c r="B369" s="93" t="s">
        <v>1651</v>
      </c>
      <c r="C369" s="94" t="s">
        <v>1542</v>
      </c>
      <c r="D369" s="95" t="s">
        <v>19</v>
      </c>
      <c r="E369" s="96" t="s">
        <v>1652</v>
      </c>
      <c r="F369" s="123" t="s">
        <v>4633</v>
      </c>
      <c r="G369" s="79" t="s">
        <v>1649</v>
      </c>
      <c r="H369" s="80">
        <f t="shared" si="5"/>
        <v>3</v>
      </c>
      <c r="I369" s="81">
        <v>45117</v>
      </c>
      <c r="J369" s="82">
        <v>45118</v>
      </c>
      <c r="K369" s="82">
        <v>45119</v>
      </c>
      <c r="L369" s="83" t="s">
        <v>240</v>
      </c>
      <c r="M369" s="84" t="s">
        <v>461</v>
      </c>
      <c r="N369" s="85">
        <v>5</v>
      </c>
      <c r="O369" s="86">
        <v>5</v>
      </c>
      <c r="P369" s="86">
        <v>5</v>
      </c>
      <c r="Q369" s="87">
        <v>15</v>
      </c>
      <c r="R369" s="88">
        <v>367750</v>
      </c>
      <c r="S369" s="88">
        <v>26580</v>
      </c>
      <c r="T369" s="88">
        <v>22000</v>
      </c>
      <c r="U369" s="89">
        <v>416330</v>
      </c>
      <c r="V369" s="97" t="s">
        <v>513</v>
      </c>
    </row>
    <row r="370" spans="1:22" ht="25.5" customHeight="1" x14ac:dyDescent="0.15">
      <c r="A370" s="92" t="s">
        <v>1653</v>
      </c>
      <c r="B370" s="93" t="s">
        <v>1654</v>
      </c>
      <c r="C370" s="94" t="s">
        <v>1542</v>
      </c>
      <c r="D370" s="95" t="s">
        <v>19</v>
      </c>
      <c r="E370" s="96" t="s">
        <v>1655</v>
      </c>
      <c r="F370" s="123" t="s">
        <v>4634</v>
      </c>
      <c r="G370" s="79" t="s">
        <v>1656</v>
      </c>
      <c r="H370" s="80">
        <f t="shared" si="5"/>
        <v>1</v>
      </c>
      <c r="I370" s="81">
        <v>45267</v>
      </c>
      <c r="J370" s="82"/>
      <c r="K370" s="82"/>
      <c r="L370" s="83" t="s">
        <v>240</v>
      </c>
      <c r="M370" s="84" t="s">
        <v>461</v>
      </c>
      <c r="N370" s="85">
        <v>5</v>
      </c>
      <c r="O370" s="86">
        <v>0</v>
      </c>
      <c r="P370" s="86">
        <v>0</v>
      </c>
      <c r="Q370" s="87">
        <v>5</v>
      </c>
      <c r="R370" s="88">
        <v>133450</v>
      </c>
      <c r="S370" s="88">
        <v>7920</v>
      </c>
      <c r="T370" s="88">
        <v>8250</v>
      </c>
      <c r="U370" s="89">
        <v>149620</v>
      </c>
      <c r="V370" s="97"/>
    </row>
    <row r="371" spans="1:22" ht="25.5" customHeight="1" x14ac:dyDescent="0.15">
      <c r="A371" s="92" t="s">
        <v>1657</v>
      </c>
      <c r="B371" s="93" t="s">
        <v>1658</v>
      </c>
      <c r="C371" s="94" t="s">
        <v>1542</v>
      </c>
      <c r="D371" s="95" t="s">
        <v>19</v>
      </c>
      <c r="E371" s="96" t="s">
        <v>1659</v>
      </c>
      <c r="F371" s="123" t="s">
        <v>4635</v>
      </c>
      <c r="G371" s="79" t="s">
        <v>1153</v>
      </c>
      <c r="H371" s="80">
        <f t="shared" si="5"/>
        <v>3</v>
      </c>
      <c r="I371" s="81">
        <v>45238</v>
      </c>
      <c r="J371" s="82">
        <v>45239</v>
      </c>
      <c r="K371" s="82">
        <v>45240</v>
      </c>
      <c r="L371" s="83" t="s">
        <v>240</v>
      </c>
      <c r="M371" s="84" t="s">
        <v>461</v>
      </c>
      <c r="N371" s="85">
        <v>5</v>
      </c>
      <c r="O371" s="86">
        <v>5</v>
      </c>
      <c r="P371" s="86">
        <v>5</v>
      </c>
      <c r="Q371" s="87">
        <v>15</v>
      </c>
      <c r="R371" s="88">
        <v>400350</v>
      </c>
      <c r="S371" s="88">
        <v>88972</v>
      </c>
      <c r="T371" s="88">
        <v>50000</v>
      </c>
      <c r="U371" s="89">
        <v>539322</v>
      </c>
      <c r="V371" s="97"/>
    </row>
    <row r="372" spans="1:22" ht="25.5" customHeight="1" x14ac:dyDescent="0.15">
      <c r="A372" s="92" t="s">
        <v>1660</v>
      </c>
      <c r="B372" s="93" t="s">
        <v>1661</v>
      </c>
      <c r="C372" s="94" t="s">
        <v>1542</v>
      </c>
      <c r="D372" s="95" t="s">
        <v>19</v>
      </c>
      <c r="E372" s="96" t="s">
        <v>1662</v>
      </c>
      <c r="F372" s="123" t="s">
        <v>4636</v>
      </c>
      <c r="G372" s="79" t="s">
        <v>1153</v>
      </c>
      <c r="H372" s="80">
        <f t="shared" si="5"/>
        <v>1</v>
      </c>
      <c r="I372" s="81">
        <v>45247</v>
      </c>
      <c r="J372" s="82"/>
      <c r="K372" s="82"/>
      <c r="L372" s="83" t="s">
        <v>240</v>
      </c>
      <c r="M372" s="84" t="s">
        <v>461</v>
      </c>
      <c r="N372" s="85">
        <v>5</v>
      </c>
      <c r="O372" s="86">
        <v>0</v>
      </c>
      <c r="P372" s="86">
        <v>0</v>
      </c>
      <c r="Q372" s="87">
        <v>5</v>
      </c>
      <c r="R372" s="88">
        <v>133450</v>
      </c>
      <c r="S372" s="88">
        <v>125891</v>
      </c>
      <c r="T372" s="88">
        <v>50000</v>
      </c>
      <c r="U372" s="89">
        <v>309341</v>
      </c>
      <c r="V372" s="97"/>
    </row>
    <row r="373" spans="1:22" ht="25.5" customHeight="1" x14ac:dyDescent="0.15">
      <c r="A373" s="92" t="s">
        <v>1663</v>
      </c>
      <c r="B373" s="93" t="s">
        <v>1664</v>
      </c>
      <c r="C373" s="94" t="s">
        <v>1542</v>
      </c>
      <c r="D373" s="95" t="s">
        <v>19</v>
      </c>
      <c r="E373" s="96" t="s">
        <v>1665</v>
      </c>
      <c r="F373" s="123" t="s">
        <v>4637</v>
      </c>
      <c r="G373" s="79" t="s">
        <v>1153</v>
      </c>
      <c r="H373" s="80">
        <f t="shared" si="5"/>
        <v>2</v>
      </c>
      <c r="I373" s="81">
        <v>45267</v>
      </c>
      <c r="J373" s="82">
        <v>45268</v>
      </c>
      <c r="K373" s="82"/>
      <c r="L373" s="83" t="s">
        <v>240</v>
      </c>
      <c r="M373" s="84" t="s">
        <v>461</v>
      </c>
      <c r="N373" s="85">
        <v>5</v>
      </c>
      <c r="O373" s="86">
        <v>5</v>
      </c>
      <c r="P373" s="86">
        <v>0</v>
      </c>
      <c r="Q373" s="87">
        <v>10</v>
      </c>
      <c r="R373" s="88">
        <v>266900</v>
      </c>
      <c r="S373" s="88">
        <v>80038</v>
      </c>
      <c r="T373" s="88">
        <v>50000</v>
      </c>
      <c r="U373" s="89">
        <v>396938</v>
      </c>
      <c r="V373" s="97"/>
    </row>
    <row r="374" spans="1:22" ht="25.5" customHeight="1" x14ac:dyDescent="0.15">
      <c r="A374" s="92" t="s">
        <v>1666</v>
      </c>
      <c r="B374" s="93" t="s">
        <v>1667</v>
      </c>
      <c r="C374" s="94" t="s">
        <v>1668</v>
      </c>
      <c r="D374" s="95" t="s">
        <v>20</v>
      </c>
      <c r="E374" s="96" t="s">
        <v>1669</v>
      </c>
      <c r="F374" s="123" t="s">
        <v>4638</v>
      </c>
      <c r="G374" s="79" t="s">
        <v>1670</v>
      </c>
      <c r="H374" s="80">
        <f t="shared" si="5"/>
        <v>3</v>
      </c>
      <c r="I374" s="81">
        <v>45092</v>
      </c>
      <c r="J374" s="82">
        <v>45099</v>
      </c>
      <c r="K374" s="82">
        <v>45106</v>
      </c>
      <c r="L374" s="83" t="s">
        <v>550</v>
      </c>
      <c r="M374" s="84" t="s">
        <v>672</v>
      </c>
      <c r="N374" s="85">
        <v>5</v>
      </c>
      <c r="O374" s="86">
        <v>5</v>
      </c>
      <c r="P374" s="86">
        <v>5</v>
      </c>
      <c r="Q374" s="87">
        <v>15</v>
      </c>
      <c r="R374" s="88">
        <v>400350</v>
      </c>
      <c r="S374" s="88">
        <v>22620</v>
      </c>
      <c r="T374" s="88">
        <v>0</v>
      </c>
      <c r="U374" s="89">
        <v>422970</v>
      </c>
      <c r="V374" s="97"/>
    </row>
    <row r="375" spans="1:22" ht="25.5" customHeight="1" x14ac:dyDescent="0.15">
      <c r="A375" s="92" t="s">
        <v>1671</v>
      </c>
      <c r="B375" s="93" t="s">
        <v>1672</v>
      </c>
      <c r="C375" s="94" t="s">
        <v>1668</v>
      </c>
      <c r="D375" s="95" t="s">
        <v>20</v>
      </c>
      <c r="E375" s="96" t="s">
        <v>1673</v>
      </c>
      <c r="F375" s="123" t="s">
        <v>4639</v>
      </c>
      <c r="G375" s="79" t="s">
        <v>1670</v>
      </c>
      <c r="H375" s="80">
        <f t="shared" si="5"/>
        <v>3</v>
      </c>
      <c r="I375" s="81">
        <v>45175</v>
      </c>
      <c r="J375" s="82">
        <v>45176</v>
      </c>
      <c r="K375" s="82">
        <v>45177</v>
      </c>
      <c r="L375" s="83" t="s">
        <v>550</v>
      </c>
      <c r="M375" s="84" t="s">
        <v>672</v>
      </c>
      <c r="N375" s="85">
        <v>5</v>
      </c>
      <c r="O375" s="86">
        <v>5</v>
      </c>
      <c r="P375" s="86">
        <v>5</v>
      </c>
      <c r="Q375" s="87">
        <v>15</v>
      </c>
      <c r="R375" s="88">
        <v>400350</v>
      </c>
      <c r="S375" s="88">
        <v>17880</v>
      </c>
      <c r="T375" s="88">
        <v>0</v>
      </c>
      <c r="U375" s="89">
        <v>418230</v>
      </c>
      <c r="V375" s="97"/>
    </row>
    <row r="376" spans="1:22" ht="25.5" customHeight="1" x14ac:dyDescent="0.15">
      <c r="A376" s="92" t="s">
        <v>1674</v>
      </c>
      <c r="B376" s="93" t="s">
        <v>1675</v>
      </c>
      <c r="C376" s="94" t="s">
        <v>1668</v>
      </c>
      <c r="D376" s="95" t="s">
        <v>20</v>
      </c>
      <c r="E376" s="96" t="s">
        <v>1676</v>
      </c>
      <c r="F376" s="123" t="s">
        <v>4640</v>
      </c>
      <c r="G376" s="79" t="s">
        <v>1670</v>
      </c>
      <c r="H376" s="80">
        <f t="shared" si="5"/>
        <v>3</v>
      </c>
      <c r="I376" s="81">
        <v>45188</v>
      </c>
      <c r="J376" s="82">
        <v>45189</v>
      </c>
      <c r="K376" s="82">
        <v>45190</v>
      </c>
      <c r="L376" s="83" t="s">
        <v>550</v>
      </c>
      <c r="M376" s="84" t="s">
        <v>672</v>
      </c>
      <c r="N376" s="85">
        <v>5</v>
      </c>
      <c r="O376" s="86">
        <v>5</v>
      </c>
      <c r="P376" s="86">
        <v>5</v>
      </c>
      <c r="Q376" s="87">
        <v>15</v>
      </c>
      <c r="R376" s="88">
        <v>400350</v>
      </c>
      <c r="S376" s="88">
        <v>17400</v>
      </c>
      <c r="T376" s="88">
        <v>0</v>
      </c>
      <c r="U376" s="89">
        <v>417750</v>
      </c>
      <c r="V376" s="97"/>
    </row>
    <row r="377" spans="1:22" ht="25.5" customHeight="1" x14ac:dyDescent="0.15">
      <c r="A377" s="92" t="s">
        <v>1677</v>
      </c>
      <c r="B377" s="93" t="s">
        <v>1678</v>
      </c>
      <c r="C377" s="94" t="s">
        <v>1668</v>
      </c>
      <c r="D377" s="95" t="s">
        <v>20</v>
      </c>
      <c r="E377" s="96" t="s">
        <v>1679</v>
      </c>
      <c r="F377" s="123" t="s">
        <v>4641</v>
      </c>
      <c r="G377" s="79" t="s">
        <v>1670</v>
      </c>
      <c r="H377" s="80">
        <f t="shared" si="5"/>
        <v>3</v>
      </c>
      <c r="I377" s="81">
        <v>45265</v>
      </c>
      <c r="J377" s="82">
        <v>45267</v>
      </c>
      <c r="K377" s="82">
        <v>45272</v>
      </c>
      <c r="L377" s="83" t="s">
        <v>550</v>
      </c>
      <c r="M377" s="84" t="s">
        <v>672</v>
      </c>
      <c r="N377" s="85">
        <v>5</v>
      </c>
      <c r="O377" s="86">
        <v>5</v>
      </c>
      <c r="P377" s="86">
        <v>5</v>
      </c>
      <c r="Q377" s="87">
        <v>15</v>
      </c>
      <c r="R377" s="88">
        <v>400350</v>
      </c>
      <c r="S377" s="88">
        <v>15660</v>
      </c>
      <c r="T377" s="88">
        <v>0</v>
      </c>
      <c r="U377" s="89">
        <v>416010</v>
      </c>
      <c r="V377" s="97"/>
    </row>
    <row r="378" spans="1:22" ht="25.5" customHeight="1" x14ac:dyDescent="0.15">
      <c r="A378" s="92" t="s">
        <v>1680</v>
      </c>
      <c r="B378" s="93" t="s">
        <v>1681</v>
      </c>
      <c r="C378" s="94" t="s">
        <v>1668</v>
      </c>
      <c r="D378" s="95" t="s">
        <v>20</v>
      </c>
      <c r="E378" s="96" t="s">
        <v>1682</v>
      </c>
      <c r="F378" s="123" t="s">
        <v>4642</v>
      </c>
      <c r="G378" s="79" t="s">
        <v>1683</v>
      </c>
      <c r="H378" s="80">
        <f t="shared" si="5"/>
        <v>1</v>
      </c>
      <c r="I378" s="81">
        <v>45115</v>
      </c>
      <c r="J378" s="82"/>
      <c r="K378" s="82"/>
      <c r="L378" s="83" t="s">
        <v>240</v>
      </c>
      <c r="M378" s="84" t="s">
        <v>461</v>
      </c>
      <c r="N378" s="85">
        <v>5</v>
      </c>
      <c r="O378" s="86">
        <v>0</v>
      </c>
      <c r="P378" s="86">
        <v>0</v>
      </c>
      <c r="Q378" s="87">
        <v>5</v>
      </c>
      <c r="R378" s="88">
        <v>133450</v>
      </c>
      <c r="S378" s="88">
        <v>14980</v>
      </c>
      <c r="T378" s="88">
        <v>0</v>
      </c>
      <c r="U378" s="89">
        <v>148430</v>
      </c>
      <c r="V378" s="97"/>
    </row>
    <row r="379" spans="1:22" ht="25.5" customHeight="1" x14ac:dyDescent="0.15">
      <c r="A379" s="92" t="s">
        <v>1684</v>
      </c>
      <c r="B379" s="93" t="s">
        <v>1685</v>
      </c>
      <c r="C379" s="94" t="s">
        <v>1668</v>
      </c>
      <c r="D379" s="95" t="s">
        <v>20</v>
      </c>
      <c r="E379" s="96" t="s">
        <v>1686</v>
      </c>
      <c r="F379" s="123" t="s">
        <v>4643</v>
      </c>
      <c r="G379" s="79" t="s">
        <v>1683</v>
      </c>
      <c r="H379" s="80">
        <f t="shared" si="5"/>
        <v>1</v>
      </c>
      <c r="I379" s="81">
        <v>45203</v>
      </c>
      <c r="J379" s="82"/>
      <c r="K379" s="82"/>
      <c r="L379" s="83" t="s">
        <v>240</v>
      </c>
      <c r="M379" s="84" t="s">
        <v>461</v>
      </c>
      <c r="N379" s="85">
        <v>5</v>
      </c>
      <c r="O379" s="86">
        <v>0</v>
      </c>
      <c r="P379" s="86">
        <v>0</v>
      </c>
      <c r="Q379" s="87">
        <v>5</v>
      </c>
      <c r="R379" s="88">
        <v>133450</v>
      </c>
      <c r="S379" s="88">
        <v>6920</v>
      </c>
      <c r="T379" s="88">
        <v>0</v>
      </c>
      <c r="U379" s="89">
        <v>140370</v>
      </c>
      <c r="V379" s="97"/>
    </row>
    <row r="380" spans="1:22" ht="25.5" customHeight="1" x14ac:dyDescent="0.15">
      <c r="A380" s="92" t="s">
        <v>1687</v>
      </c>
      <c r="B380" s="93" t="s">
        <v>1688</v>
      </c>
      <c r="C380" s="94" t="s">
        <v>1668</v>
      </c>
      <c r="D380" s="95" t="s">
        <v>20</v>
      </c>
      <c r="E380" s="96" t="s">
        <v>1689</v>
      </c>
      <c r="F380" s="123" t="s">
        <v>4644</v>
      </c>
      <c r="G380" s="79" t="s">
        <v>652</v>
      </c>
      <c r="H380" s="80">
        <f t="shared" si="5"/>
        <v>2</v>
      </c>
      <c r="I380" s="81">
        <v>45103</v>
      </c>
      <c r="J380" s="82">
        <v>45204</v>
      </c>
      <c r="K380" s="82"/>
      <c r="L380" s="83" t="s">
        <v>240</v>
      </c>
      <c r="M380" s="84" t="s">
        <v>371</v>
      </c>
      <c r="N380" s="85">
        <v>5</v>
      </c>
      <c r="O380" s="86">
        <v>5</v>
      </c>
      <c r="P380" s="86">
        <v>0</v>
      </c>
      <c r="Q380" s="87">
        <v>10</v>
      </c>
      <c r="R380" s="88">
        <v>234200</v>
      </c>
      <c r="S380" s="88">
        <v>54225</v>
      </c>
      <c r="T380" s="88">
        <v>33000</v>
      </c>
      <c r="U380" s="89">
        <v>321425</v>
      </c>
      <c r="V380" s="97"/>
    </row>
    <row r="381" spans="1:22" ht="25.5" customHeight="1" x14ac:dyDescent="0.15">
      <c r="A381" s="92" t="s">
        <v>1690</v>
      </c>
      <c r="B381" s="93" t="s">
        <v>1691</v>
      </c>
      <c r="C381" s="94" t="s">
        <v>1668</v>
      </c>
      <c r="D381" s="95" t="s">
        <v>20</v>
      </c>
      <c r="E381" s="96" t="s">
        <v>1692</v>
      </c>
      <c r="F381" s="123" t="s">
        <v>4645</v>
      </c>
      <c r="G381" s="79" t="s">
        <v>1368</v>
      </c>
      <c r="H381" s="80">
        <f t="shared" si="5"/>
        <v>2</v>
      </c>
      <c r="I381" s="81">
        <v>45170</v>
      </c>
      <c r="J381" s="82">
        <v>45174</v>
      </c>
      <c r="K381" s="82"/>
      <c r="L381" s="83" t="s">
        <v>240</v>
      </c>
      <c r="M381" s="84" t="s">
        <v>371</v>
      </c>
      <c r="N381" s="85">
        <v>5</v>
      </c>
      <c r="O381" s="86">
        <v>5</v>
      </c>
      <c r="P381" s="86">
        <v>0</v>
      </c>
      <c r="Q381" s="87">
        <v>10</v>
      </c>
      <c r="R381" s="88">
        <v>234200</v>
      </c>
      <c r="S381" s="88">
        <v>28247</v>
      </c>
      <c r="T381" s="88">
        <v>33000</v>
      </c>
      <c r="U381" s="89">
        <v>295447</v>
      </c>
      <c r="V381" s="97"/>
    </row>
    <row r="382" spans="1:22" ht="25.5" customHeight="1" x14ac:dyDescent="0.15">
      <c r="A382" s="92" t="s">
        <v>1693</v>
      </c>
      <c r="B382" s="93" t="s">
        <v>1694</v>
      </c>
      <c r="C382" s="94" t="s">
        <v>1668</v>
      </c>
      <c r="D382" s="95" t="s">
        <v>20</v>
      </c>
      <c r="E382" s="96" t="s">
        <v>1695</v>
      </c>
      <c r="F382" s="123" t="s">
        <v>4646</v>
      </c>
      <c r="G382" s="79" t="s">
        <v>1368</v>
      </c>
      <c r="H382" s="80">
        <f t="shared" si="5"/>
        <v>3</v>
      </c>
      <c r="I382" s="81">
        <v>45112</v>
      </c>
      <c r="J382" s="82">
        <v>45119</v>
      </c>
      <c r="K382" s="82">
        <v>45126</v>
      </c>
      <c r="L382" s="83" t="s">
        <v>240</v>
      </c>
      <c r="M382" s="84" t="s">
        <v>371</v>
      </c>
      <c r="N382" s="85">
        <v>5</v>
      </c>
      <c r="O382" s="86">
        <v>5</v>
      </c>
      <c r="P382" s="86">
        <v>5</v>
      </c>
      <c r="Q382" s="87">
        <v>15</v>
      </c>
      <c r="R382" s="88">
        <v>351300</v>
      </c>
      <c r="S382" s="88">
        <v>53360</v>
      </c>
      <c r="T382" s="88">
        <v>33000</v>
      </c>
      <c r="U382" s="89">
        <v>437660</v>
      </c>
      <c r="V382" s="97"/>
    </row>
    <row r="383" spans="1:22" ht="25.5" customHeight="1" x14ac:dyDescent="0.15">
      <c r="A383" s="92" t="s">
        <v>1696</v>
      </c>
      <c r="B383" s="93" t="s">
        <v>1697</v>
      </c>
      <c r="C383" s="94" t="s">
        <v>1668</v>
      </c>
      <c r="D383" s="95" t="s">
        <v>20</v>
      </c>
      <c r="E383" s="96" t="s">
        <v>1698</v>
      </c>
      <c r="F383" s="123" t="s">
        <v>4647</v>
      </c>
      <c r="G383" s="79" t="s">
        <v>1368</v>
      </c>
      <c r="H383" s="80">
        <f t="shared" si="5"/>
        <v>3</v>
      </c>
      <c r="I383" s="81">
        <v>45115</v>
      </c>
      <c r="J383" s="82">
        <v>45269</v>
      </c>
      <c r="K383" s="82">
        <v>45304</v>
      </c>
      <c r="L383" s="83" t="s">
        <v>240</v>
      </c>
      <c r="M383" s="84" t="s">
        <v>371</v>
      </c>
      <c r="N383" s="85">
        <v>5</v>
      </c>
      <c r="O383" s="86">
        <v>5</v>
      </c>
      <c r="P383" s="86">
        <v>5</v>
      </c>
      <c r="Q383" s="87">
        <v>15</v>
      </c>
      <c r="R383" s="88">
        <v>188400</v>
      </c>
      <c r="S383" s="88">
        <v>36834</v>
      </c>
      <c r="T383" s="88">
        <v>33000</v>
      </c>
      <c r="U383" s="89">
        <v>258234</v>
      </c>
      <c r="V383" s="97"/>
    </row>
    <row r="384" spans="1:22" ht="25.5" customHeight="1" x14ac:dyDescent="0.15">
      <c r="A384" s="92" t="s">
        <v>1699</v>
      </c>
      <c r="B384" s="93" t="s">
        <v>1700</v>
      </c>
      <c r="C384" s="94" t="s">
        <v>1668</v>
      </c>
      <c r="D384" s="95" t="s">
        <v>20</v>
      </c>
      <c r="E384" s="96" t="s">
        <v>1701</v>
      </c>
      <c r="F384" s="123" t="s">
        <v>4648</v>
      </c>
      <c r="G384" s="79" t="s">
        <v>1368</v>
      </c>
      <c r="H384" s="80">
        <f t="shared" si="5"/>
        <v>1</v>
      </c>
      <c r="I384" s="81">
        <v>45177</v>
      </c>
      <c r="J384" s="82"/>
      <c r="K384" s="82"/>
      <c r="L384" s="83" t="s">
        <v>240</v>
      </c>
      <c r="M384" s="84" t="s">
        <v>371</v>
      </c>
      <c r="N384" s="85">
        <v>5</v>
      </c>
      <c r="O384" s="86">
        <v>0</v>
      </c>
      <c r="P384" s="86">
        <v>0</v>
      </c>
      <c r="Q384" s="87">
        <v>5</v>
      </c>
      <c r="R384" s="88">
        <v>62800</v>
      </c>
      <c r="S384" s="88">
        <v>13272</v>
      </c>
      <c r="T384" s="88">
        <v>33000</v>
      </c>
      <c r="U384" s="89">
        <v>109072</v>
      </c>
      <c r="V384" s="97"/>
    </row>
    <row r="385" spans="1:22" ht="25.5" customHeight="1" x14ac:dyDescent="0.15">
      <c r="A385" s="92" t="s">
        <v>1702</v>
      </c>
      <c r="B385" s="93" t="s">
        <v>1703</v>
      </c>
      <c r="C385" s="94" t="s">
        <v>1668</v>
      </c>
      <c r="D385" s="95" t="s">
        <v>20</v>
      </c>
      <c r="E385" s="96" t="s">
        <v>1704</v>
      </c>
      <c r="F385" s="123" t="s">
        <v>4649</v>
      </c>
      <c r="G385" s="79" t="s">
        <v>1368</v>
      </c>
      <c r="H385" s="80">
        <f t="shared" si="5"/>
        <v>3</v>
      </c>
      <c r="I385" s="81">
        <v>45191</v>
      </c>
      <c r="J385" s="82">
        <v>45194</v>
      </c>
      <c r="K385" s="82">
        <v>45195</v>
      </c>
      <c r="L385" s="83" t="s">
        <v>240</v>
      </c>
      <c r="M385" s="84" t="s">
        <v>371</v>
      </c>
      <c r="N385" s="85">
        <v>5</v>
      </c>
      <c r="O385" s="86">
        <v>5</v>
      </c>
      <c r="P385" s="86">
        <v>5</v>
      </c>
      <c r="Q385" s="87">
        <v>15</v>
      </c>
      <c r="R385" s="88">
        <v>269850</v>
      </c>
      <c r="S385" s="88">
        <v>39084</v>
      </c>
      <c r="T385" s="88">
        <v>33000</v>
      </c>
      <c r="U385" s="89">
        <v>341934</v>
      </c>
      <c r="V385" s="97"/>
    </row>
    <row r="386" spans="1:22" ht="25.5" customHeight="1" x14ac:dyDescent="0.15">
      <c r="A386" s="92" t="s">
        <v>1705</v>
      </c>
      <c r="B386" s="93" t="s">
        <v>1706</v>
      </c>
      <c r="C386" s="94" t="s">
        <v>1668</v>
      </c>
      <c r="D386" s="95" t="s">
        <v>20</v>
      </c>
      <c r="E386" s="96" t="s">
        <v>1707</v>
      </c>
      <c r="F386" s="123" t="s">
        <v>4650</v>
      </c>
      <c r="G386" s="79" t="s">
        <v>1368</v>
      </c>
      <c r="H386" s="80">
        <f t="shared" si="5"/>
        <v>1</v>
      </c>
      <c r="I386" s="81">
        <v>45198</v>
      </c>
      <c r="J386" s="82"/>
      <c r="K386" s="82"/>
      <c r="L386" s="83" t="s">
        <v>240</v>
      </c>
      <c r="M386" s="84" t="s">
        <v>371</v>
      </c>
      <c r="N386" s="85">
        <v>5</v>
      </c>
      <c r="O386" s="86">
        <v>0</v>
      </c>
      <c r="P386" s="86">
        <v>0</v>
      </c>
      <c r="Q386" s="87">
        <v>5</v>
      </c>
      <c r="R386" s="88">
        <v>117100</v>
      </c>
      <c r="S386" s="88">
        <v>15014</v>
      </c>
      <c r="T386" s="88">
        <v>33000</v>
      </c>
      <c r="U386" s="89">
        <v>165114</v>
      </c>
      <c r="V386" s="97"/>
    </row>
    <row r="387" spans="1:22" ht="25.5" customHeight="1" x14ac:dyDescent="0.15">
      <c r="A387" s="92" t="s">
        <v>1708</v>
      </c>
      <c r="B387" s="93" t="s">
        <v>1709</v>
      </c>
      <c r="C387" s="94" t="s">
        <v>1668</v>
      </c>
      <c r="D387" s="95" t="s">
        <v>20</v>
      </c>
      <c r="E387" s="96" t="s">
        <v>1710</v>
      </c>
      <c r="F387" s="123" t="s">
        <v>4651</v>
      </c>
      <c r="G387" s="79" t="s">
        <v>1368</v>
      </c>
      <c r="H387" s="80">
        <f t="shared" si="5"/>
        <v>3</v>
      </c>
      <c r="I387" s="81">
        <v>45240</v>
      </c>
      <c r="J387" s="82">
        <v>45247</v>
      </c>
      <c r="K387" s="82">
        <v>45254</v>
      </c>
      <c r="L387" s="83" t="s">
        <v>240</v>
      </c>
      <c r="M387" s="84" t="s">
        <v>371</v>
      </c>
      <c r="N387" s="85">
        <v>5</v>
      </c>
      <c r="O387" s="86">
        <v>5</v>
      </c>
      <c r="P387" s="86">
        <v>5</v>
      </c>
      <c r="Q387" s="87">
        <v>15</v>
      </c>
      <c r="R387" s="88">
        <v>269850</v>
      </c>
      <c r="S387" s="88">
        <v>49353</v>
      </c>
      <c r="T387" s="88">
        <v>33000</v>
      </c>
      <c r="U387" s="89">
        <v>352203</v>
      </c>
      <c r="V387" s="97"/>
    </row>
    <row r="388" spans="1:22" ht="25.5" customHeight="1" x14ac:dyDescent="0.15">
      <c r="A388" s="92" t="s">
        <v>1711</v>
      </c>
      <c r="B388" s="93" t="s">
        <v>1712</v>
      </c>
      <c r="C388" s="94" t="s">
        <v>1668</v>
      </c>
      <c r="D388" s="95" t="s">
        <v>20</v>
      </c>
      <c r="E388" s="96" t="s">
        <v>1713</v>
      </c>
      <c r="F388" s="123" t="s">
        <v>4652</v>
      </c>
      <c r="G388" s="79" t="s">
        <v>1368</v>
      </c>
      <c r="H388" s="80">
        <f t="shared" si="5"/>
        <v>3</v>
      </c>
      <c r="I388" s="81">
        <v>45261</v>
      </c>
      <c r="J388" s="82">
        <v>45265</v>
      </c>
      <c r="K388" s="82">
        <v>45267</v>
      </c>
      <c r="L388" s="83" t="s">
        <v>240</v>
      </c>
      <c r="M388" s="84" t="s">
        <v>371</v>
      </c>
      <c r="N388" s="85">
        <v>5</v>
      </c>
      <c r="O388" s="86">
        <v>5</v>
      </c>
      <c r="P388" s="86">
        <v>5</v>
      </c>
      <c r="Q388" s="87">
        <v>15</v>
      </c>
      <c r="R388" s="88">
        <v>351300</v>
      </c>
      <c r="S388" s="88">
        <v>68460</v>
      </c>
      <c r="T388" s="88">
        <v>33000</v>
      </c>
      <c r="U388" s="89">
        <v>452760</v>
      </c>
      <c r="V388" s="97"/>
    </row>
    <row r="389" spans="1:22" ht="25.5" customHeight="1" x14ac:dyDescent="0.15">
      <c r="A389" s="92" t="s">
        <v>1714</v>
      </c>
      <c r="B389" s="93" t="s">
        <v>1715</v>
      </c>
      <c r="C389" s="94" t="s">
        <v>1668</v>
      </c>
      <c r="D389" s="95" t="s">
        <v>20</v>
      </c>
      <c r="E389" s="96" t="s">
        <v>1716</v>
      </c>
      <c r="F389" s="123" t="s">
        <v>4653</v>
      </c>
      <c r="G389" s="79" t="s">
        <v>1368</v>
      </c>
      <c r="H389" s="80">
        <f t="shared" ref="H389:H452" si="6">COUNTA(I389:K389)</f>
        <v>3</v>
      </c>
      <c r="I389" s="81">
        <v>45268</v>
      </c>
      <c r="J389" s="82">
        <v>45273</v>
      </c>
      <c r="K389" s="82">
        <v>45275</v>
      </c>
      <c r="L389" s="83" t="s">
        <v>240</v>
      </c>
      <c r="M389" s="84" t="s">
        <v>371</v>
      </c>
      <c r="N389" s="85">
        <v>5</v>
      </c>
      <c r="O389" s="86">
        <v>5</v>
      </c>
      <c r="P389" s="86">
        <v>5</v>
      </c>
      <c r="Q389" s="87">
        <v>15</v>
      </c>
      <c r="R389" s="88">
        <v>269850</v>
      </c>
      <c r="S389" s="88">
        <v>65590</v>
      </c>
      <c r="T389" s="88">
        <v>33000</v>
      </c>
      <c r="U389" s="89">
        <v>368440</v>
      </c>
      <c r="V389" s="97"/>
    </row>
    <row r="390" spans="1:22" ht="25.5" customHeight="1" x14ac:dyDescent="0.15">
      <c r="A390" s="92" t="s">
        <v>1717</v>
      </c>
      <c r="B390" s="93" t="s">
        <v>1718</v>
      </c>
      <c r="C390" s="94" t="s">
        <v>1668</v>
      </c>
      <c r="D390" s="95" t="s">
        <v>20</v>
      </c>
      <c r="E390" s="96" t="s">
        <v>1719</v>
      </c>
      <c r="F390" s="123" t="s">
        <v>4654</v>
      </c>
      <c r="G390" s="79" t="s">
        <v>1368</v>
      </c>
      <c r="H390" s="80">
        <f t="shared" si="6"/>
        <v>1</v>
      </c>
      <c r="I390" s="81">
        <v>45282</v>
      </c>
      <c r="J390" s="82"/>
      <c r="K390" s="82"/>
      <c r="L390" s="83" t="s">
        <v>240</v>
      </c>
      <c r="M390" s="84" t="s">
        <v>371</v>
      </c>
      <c r="N390" s="85">
        <v>5</v>
      </c>
      <c r="O390" s="86">
        <v>0</v>
      </c>
      <c r="P390" s="86">
        <v>0</v>
      </c>
      <c r="Q390" s="87">
        <v>5</v>
      </c>
      <c r="R390" s="88">
        <v>117100</v>
      </c>
      <c r="S390" s="88">
        <v>13882</v>
      </c>
      <c r="T390" s="88">
        <v>33000</v>
      </c>
      <c r="U390" s="89">
        <v>163982</v>
      </c>
      <c r="V390" s="97"/>
    </row>
    <row r="391" spans="1:22" ht="25.5" customHeight="1" x14ac:dyDescent="0.15">
      <c r="A391" s="92" t="s">
        <v>1720</v>
      </c>
      <c r="B391" s="93" t="s">
        <v>1721</v>
      </c>
      <c r="C391" s="94" t="s">
        <v>1668</v>
      </c>
      <c r="D391" s="95" t="s">
        <v>20</v>
      </c>
      <c r="E391" s="96" t="s">
        <v>1722</v>
      </c>
      <c r="F391" s="123" t="s">
        <v>4655</v>
      </c>
      <c r="G391" s="79" t="s">
        <v>1368</v>
      </c>
      <c r="H391" s="80">
        <f t="shared" si="6"/>
        <v>2</v>
      </c>
      <c r="I391" s="81">
        <v>45306</v>
      </c>
      <c r="J391" s="82">
        <v>45309</v>
      </c>
      <c r="K391" s="82"/>
      <c r="L391" s="83" t="s">
        <v>240</v>
      </c>
      <c r="M391" s="84" t="s">
        <v>377</v>
      </c>
      <c r="N391" s="85">
        <v>5</v>
      </c>
      <c r="O391" s="86">
        <v>5</v>
      </c>
      <c r="P391" s="86">
        <v>0</v>
      </c>
      <c r="Q391" s="87">
        <v>10</v>
      </c>
      <c r="R391" s="88">
        <v>234200</v>
      </c>
      <c r="S391" s="88">
        <v>25332</v>
      </c>
      <c r="T391" s="88">
        <v>33000</v>
      </c>
      <c r="U391" s="89">
        <v>292532</v>
      </c>
      <c r="V391" s="97"/>
    </row>
    <row r="392" spans="1:22" ht="25.5" customHeight="1" x14ac:dyDescent="0.15">
      <c r="A392" s="92" t="s">
        <v>1723</v>
      </c>
      <c r="B392" s="93" t="s">
        <v>1724</v>
      </c>
      <c r="C392" s="94" t="s">
        <v>1668</v>
      </c>
      <c r="D392" s="95" t="s">
        <v>20</v>
      </c>
      <c r="E392" s="96" t="s">
        <v>1725</v>
      </c>
      <c r="F392" s="123" t="s">
        <v>4656</v>
      </c>
      <c r="G392" s="79" t="s">
        <v>1726</v>
      </c>
      <c r="H392" s="80">
        <f t="shared" si="6"/>
        <v>1</v>
      </c>
      <c r="I392" s="81">
        <v>45265</v>
      </c>
      <c r="J392" s="82"/>
      <c r="K392" s="82"/>
      <c r="L392" s="83" t="s">
        <v>240</v>
      </c>
      <c r="M392" s="84" t="s">
        <v>461</v>
      </c>
      <c r="N392" s="85">
        <v>5</v>
      </c>
      <c r="O392" s="86">
        <v>0</v>
      </c>
      <c r="P392" s="86">
        <v>0</v>
      </c>
      <c r="Q392" s="87">
        <v>5</v>
      </c>
      <c r="R392" s="88">
        <v>100850</v>
      </c>
      <c r="S392" s="88">
        <v>42740</v>
      </c>
      <c r="T392" s="88">
        <v>50000</v>
      </c>
      <c r="U392" s="89">
        <v>193590</v>
      </c>
      <c r="V392" s="97"/>
    </row>
    <row r="393" spans="1:22" ht="25.5" customHeight="1" x14ac:dyDescent="0.15">
      <c r="A393" s="92" t="s">
        <v>1727</v>
      </c>
      <c r="B393" s="93" t="s">
        <v>1728</v>
      </c>
      <c r="C393" s="94" t="s">
        <v>1668</v>
      </c>
      <c r="D393" s="95" t="s">
        <v>20</v>
      </c>
      <c r="E393" s="96" t="s">
        <v>1729</v>
      </c>
      <c r="F393" s="123" t="s">
        <v>4657</v>
      </c>
      <c r="G393" s="79" t="s">
        <v>1726</v>
      </c>
      <c r="H393" s="80">
        <f t="shared" si="6"/>
        <v>1</v>
      </c>
      <c r="I393" s="81">
        <v>45276</v>
      </c>
      <c r="J393" s="82"/>
      <c r="K393" s="82"/>
      <c r="L393" s="83" t="s">
        <v>240</v>
      </c>
      <c r="M393" s="84" t="s">
        <v>371</v>
      </c>
      <c r="N393" s="85">
        <v>5</v>
      </c>
      <c r="O393" s="86">
        <v>0</v>
      </c>
      <c r="P393" s="86">
        <v>0</v>
      </c>
      <c r="Q393" s="87">
        <v>5</v>
      </c>
      <c r="R393" s="88">
        <v>100850</v>
      </c>
      <c r="S393" s="88">
        <v>49860</v>
      </c>
      <c r="T393" s="88">
        <v>50000</v>
      </c>
      <c r="U393" s="89">
        <v>200710</v>
      </c>
      <c r="V393" s="97"/>
    </row>
    <row r="394" spans="1:22" ht="25.5" customHeight="1" x14ac:dyDescent="0.15">
      <c r="A394" s="92" t="s">
        <v>1730</v>
      </c>
      <c r="B394" s="93" t="s">
        <v>1731</v>
      </c>
      <c r="C394" s="94" t="s">
        <v>1668</v>
      </c>
      <c r="D394" s="95" t="s">
        <v>20</v>
      </c>
      <c r="E394" s="96" t="s">
        <v>1732</v>
      </c>
      <c r="F394" s="123" t="s">
        <v>4658</v>
      </c>
      <c r="G394" s="79" t="s">
        <v>1733</v>
      </c>
      <c r="H394" s="80">
        <f t="shared" si="6"/>
        <v>3</v>
      </c>
      <c r="I394" s="81">
        <v>45173</v>
      </c>
      <c r="J394" s="82">
        <v>45184</v>
      </c>
      <c r="K394" s="82">
        <v>45194</v>
      </c>
      <c r="L394" s="83" t="s">
        <v>550</v>
      </c>
      <c r="M394" s="84" t="s">
        <v>672</v>
      </c>
      <c r="N394" s="85">
        <v>5</v>
      </c>
      <c r="O394" s="86">
        <v>5</v>
      </c>
      <c r="P394" s="86">
        <v>5</v>
      </c>
      <c r="Q394" s="87">
        <v>15</v>
      </c>
      <c r="R394" s="88">
        <v>400350</v>
      </c>
      <c r="S394" s="88">
        <v>14460</v>
      </c>
      <c r="T394" s="88">
        <v>0</v>
      </c>
      <c r="U394" s="89">
        <v>414810</v>
      </c>
      <c r="V394" s="97"/>
    </row>
    <row r="395" spans="1:22" ht="25.5" customHeight="1" x14ac:dyDescent="0.15">
      <c r="A395" s="92" t="s">
        <v>1734</v>
      </c>
      <c r="B395" s="93" t="s">
        <v>1735</v>
      </c>
      <c r="C395" s="94" t="s">
        <v>1668</v>
      </c>
      <c r="D395" s="95" t="s">
        <v>20</v>
      </c>
      <c r="E395" s="96" t="s">
        <v>1736</v>
      </c>
      <c r="F395" s="123" t="s">
        <v>4659</v>
      </c>
      <c r="G395" s="79" t="s">
        <v>1737</v>
      </c>
      <c r="H395" s="80">
        <f t="shared" si="6"/>
        <v>3</v>
      </c>
      <c r="I395" s="81">
        <v>45271</v>
      </c>
      <c r="J395" s="82">
        <v>45272</v>
      </c>
      <c r="K395" s="82">
        <v>45274</v>
      </c>
      <c r="L395" s="83" t="s">
        <v>550</v>
      </c>
      <c r="M395" s="84" t="s">
        <v>672</v>
      </c>
      <c r="N395" s="85">
        <v>0</v>
      </c>
      <c r="O395" s="86">
        <v>0</v>
      </c>
      <c r="P395" s="86">
        <v>0</v>
      </c>
      <c r="Q395" s="87">
        <v>0</v>
      </c>
      <c r="R395" s="88">
        <v>106950</v>
      </c>
      <c r="S395" s="88">
        <v>0</v>
      </c>
      <c r="T395" s="88">
        <v>0</v>
      </c>
      <c r="U395" s="89">
        <v>106950</v>
      </c>
      <c r="V395" s="97"/>
    </row>
    <row r="396" spans="1:22" ht="25.5" customHeight="1" x14ac:dyDescent="0.15">
      <c r="A396" s="92" t="s">
        <v>1738</v>
      </c>
      <c r="B396" s="93" t="s">
        <v>1739</v>
      </c>
      <c r="C396" s="94" t="s">
        <v>1668</v>
      </c>
      <c r="D396" s="95" t="s">
        <v>20</v>
      </c>
      <c r="E396" s="96" t="s">
        <v>1740</v>
      </c>
      <c r="F396" s="123" t="s">
        <v>4660</v>
      </c>
      <c r="G396" s="79" t="s">
        <v>1564</v>
      </c>
      <c r="H396" s="80">
        <f t="shared" si="6"/>
        <v>3</v>
      </c>
      <c r="I396" s="81">
        <v>45180</v>
      </c>
      <c r="J396" s="82">
        <v>45181</v>
      </c>
      <c r="K396" s="82">
        <v>45182</v>
      </c>
      <c r="L396" s="83" t="s">
        <v>550</v>
      </c>
      <c r="M396" s="84" t="s">
        <v>672</v>
      </c>
      <c r="N396" s="85">
        <v>5</v>
      </c>
      <c r="O396" s="86">
        <v>5</v>
      </c>
      <c r="P396" s="86">
        <v>5</v>
      </c>
      <c r="Q396" s="87">
        <v>15</v>
      </c>
      <c r="R396" s="88">
        <v>400350</v>
      </c>
      <c r="S396" s="88">
        <v>27120</v>
      </c>
      <c r="T396" s="88">
        <v>0</v>
      </c>
      <c r="U396" s="89">
        <v>427470</v>
      </c>
      <c r="V396" s="97"/>
    </row>
    <row r="397" spans="1:22" ht="25.5" customHeight="1" x14ac:dyDescent="0.15">
      <c r="A397" s="92" t="s">
        <v>1741</v>
      </c>
      <c r="B397" s="93" t="s">
        <v>1742</v>
      </c>
      <c r="C397" s="94" t="s">
        <v>1668</v>
      </c>
      <c r="D397" s="95" t="s">
        <v>20</v>
      </c>
      <c r="E397" s="96" t="s">
        <v>1743</v>
      </c>
      <c r="F397" s="123" t="s">
        <v>4661</v>
      </c>
      <c r="G397" s="79" t="s">
        <v>1564</v>
      </c>
      <c r="H397" s="80">
        <f t="shared" si="6"/>
        <v>3</v>
      </c>
      <c r="I397" s="81">
        <v>45215</v>
      </c>
      <c r="J397" s="82">
        <v>45222</v>
      </c>
      <c r="K397" s="82">
        <v>45229</v>
      </c>
      <c r="L397" s="83" t="s">
        <v>550</v>
      </c>
      <c r="M397" s="84" t="s">
        <v>672</v>
      </c>
      <c r="N397" s="85">
        <v>5</v>
      </c>
      <c r="O397" s="86">
        <v>5</v>
      </c>
      <c r="P397" s="86">
        <v>5</v>
      </c>
      <c r="Q397" s="87">
        <v>15</v>
      </c>
      <c r="R397" s="88">
        <v>400350</v>
      </c>
      <c r="S397" s="88">
        <v>25140</v>
      </c>
      <c r="T397" s="88">
        <v>0</v>
      </c>
      <c r="U397" s="89">
        <v>425490</v>
      </c>
      <c r="V397" s="97"/>
    </row>
    <row r="398" spans="1:22" ht="25.5" customHeight="1" x14ac:dyDescent="0.15">
      <c r="A398" s="92" t="s">
        <v>1744</v>
      </c>
      <c r="B398" s="93" t="s">
        <v>1745</v>
      </c>
      <c r="C398" s="94" t="s">
        <v>1668</v>
      </c>
      <c r="D398" s="95" t="s">
        <v>20</v>
      </c>
      <c r="E398" s="96" t="s">
        <v>1746</v>
      </c>
      <c r="F398" s="123" t="s">
        <v>4662</v>
      </c>
      <c r="G398" s="79" t="s">
        <v>1564</v>
      </c>
      <c r="H398" s="80">
        <f t="shared" si="6"/>
        <v>3</v>
      </c>
      <c r="I398" s="81">
        <v>45243</v>
      </c>
      <c r="J398" s="82">
        <v>45244</v>
      </c>
      <c r="K398" s="82">
        <v>45245</v>
      </c>
      <c r="L398" s="83" t="s">
        <v>550</v>
      </c>
      <c r="M398" s="84" t="s">
        <v>672</v>
      </c>
      <c r="N398" s="85">
        <v>5</v>
      </c>
      <c r="O398" s="86">
        <v>5</v>
      </c>
      <c r="P398" s="86">
        <v>5</v>
      </c>
      <c r="Q398" s="87">
        <v>15</v>
      </c>
      <c r="R398" s="88">
        <v>400350</v>
      </c>
      <c r="S398" s="88">
        <v>26760</v>
      </c>
      <c r="T398" s="88">
        <v>0</v>
      </c>
      <c r="U398" s="89">
        <v>427110</v>
      </c>
      <c r="V398" s="97"/>
    </row>
    <row r="399" spans="1:22" ht="25.5" customHeight="1" x14ac:dyDescent="0.15">
      <c r="A399" s="92" t="s">
        <v>1747</v>
      </c>
      <c r="B399" s="93" t="s">
        <v>1748</v>
      </c>
      <c r="C399" s="94" t="s">
        <v>1668</v>
      </c>
      <c r="D399" s="95" t="s">
        <v>20</v>
      </c>
      <c r="E399" s="96" t="s">
        <v>1749</v>
      </c>
      <c r="F399" s="123" t="s">
        <v>4663</v>
      </c>
      <c r="G399" s="79" t="s">
        <v>1750</v>
      </c>
      <c r="H399" s="80">
        <f t="shared" si="6"/>
        <v>3</v>
      </c>
      <c r="I399" s="81">
        <v>45169</v>
      </c>
      <c r="J399" s="82">
        <v>45176</v>
      </c>
      <c r="K399" s="82">
        <v>45183</v>
      </c>
      <c r="L399" s="83" t="s">
        <v>550</v>
      </c>
      <c r="M399" s="84" t="s">
        <v>672</v>
      </c>
      <c r="N399" s="85">
        <v>5</v>
      </c>
      <c r="O399" s="86">
        <v>5</v>
      </c>
      <c r="P399" s="86">
        <v>5</v>
      </c>
      <c r="Q399" s="87">
        <v>15</v>
      </c>
      <c r="R399" s="88">
        <v>400350</v>
      </c>
      <c r="S399" s="88">
        <v>15060</v>
      </c>
      <c r="T399" s="88">
        <v>0</v>
      </c>
      <c r="U399" s="89">
        <v>415410</v>
      </c>
      <c r="V399" s="97"/>
    </row>
    <row r="400" spans="1:22" ht="25.5" customHeight="1" x14ac:dyDescent="0.15">
      <c r="A400" s="92" t="s">
        <v>1751</v>
      </c>
      <c r="B400" s="93" t="s">
        <v>1752</v>
      </c>
      <c r="C400" s="94" t="s">
        <v>1668</v>
      </c>
      <c r="D400" s="95" t="s">
        <v>20</v>
      </c>
      <c r="E400" s="96" t="s">
        <v>1753</v>
      </c>
      <c r="F400" s="123" t="s">
        <v>4664</v>
      </c>
      <c r="G400" s="79" t="s">
        <v>1750</v>
      </c>
      <c r="H400" s="80">
        <f t="shared" si="6"/>
        <v>3</v>
      </c>
      <c r="I400" s="81">
        <v>45244</v>
      </c>
      <c r="J400" s="82">
        <v>45251</v>
      </c>
      <c r="K400" s="82">
        <v>45258</v>
      </c>
      <c r="L400" s="83" t="s">
        <v>550</v>
      </c>
      <c r="M400" s="84" t="s">
        <v>672</v>
      </c>
      <c r="N400" s="85">
        <v>5</v>
      </c>
      <c r="O400" s="86">
        <v>5</v>
      </c>
      <c r="P400" s="86">
        <v>5</v>
      </c>
      <c r="Q400" s="87">
        <v>15</v>
      </c>
      <c r="R400" s="88">
        <v>400350</v>
      </c>
      <c r="S400" s="88">
        <v>25140</v>
      </c>
      <c r="T400" s="88">
        <v>0</v>
      </c>
      <c r="U400" s="89">
        <v>425490</v>
      </c>
      <c r="V400" s="97"/>
    </row>
    <row r="401" spans="1:22" ht="25.5" customHeight="1" x14ac:dyDescent="0.15">
      <c r="A401" s="92" t="s">
        <v>1754</v>
      </c>
      <c r="B401" s="93" t="s">
        <v>1755</v>
      </c>
      <c r="C401" s="94" t="s">
        <v>1668</v>
      </c>
      <c r="D401" s="95" t="s">
        <v>20</v>
      </c>
      <c r="E401" s="96" t="s">
        <v>1756</v>
      </c>
      <c r="F401" s="123" t="s">
        <v>4665</v>
      </c>
      <c r="G401" s="79" t="s">
        <v>1578</v>
      </c>
      <c r="H401" s="80">
        <f t="shared" si="6"/>
        <v>3</v>
      </c>
      <c r="I401" s="81">
        <v>45230</v>
      </c>
      <c r="J401" s="82">
        <v>45231</v>
      </c>
      <c r="K401" s="82">
        <v>45232</v>
      </c>
      <c r="L401" s="83" t="s">
        <v>550</v>
      </c>
      <c r="M401" s="84" t="s">
        <v>672</v>
      </c>
      <c r="N401" s="85">
        <v>5</v>
      </c>
      <c r="O401" s="86">
        <v>5</v>
      </c>
      <c r="P401" s="86">
        <v>5</v>
      </c>
      <c r="Q401" s="87">
        <v>15</v>
      </c>
      <c r="R401" s="88">
        <v>400350</v>
      </c>
      <c r="S401" s="88">
        <v>17914</v>
      </c>
      <c r="T401" s="88">
        <v>0</v>
      </c>
      <c r="U401" s="89">
        <v>418264</v>
      </c>
      <c r="V401" s="97"/>
    </row>
    <row r="402" spans="1:22" ht="25.5" customHeight="1" x14ac:dyDescent="0.15">
      <c r="A402" s="92" t="s">
        <v>1757</v>
      </c>
      <c r="B402" s="93" t="s">
        <v>1758</v>
      </c>
      <c r="C402" s="94" t="s">
        <v>1668</v>
      </c>
      <c r="D402" s="95" t="s">
        <v>20</v>
      </c>
      <c r="E402" s="96" t="s">
        <v>1759</v>
      </c>
      <c r="F402" s="123" t="s">
        <v>4666</v>
      </c>
      <c r="G402" s="79" t="s">
        <v>1760</v>
      </c>
      <c r="H402" s="80">
        <f t="shared" si="6"/>
        <v>3</v>
      </c>
      <c r="I402" s="81">
        <v>45086</v>
      </c>
      <c r="J402" s="82">
        <v>45089</v>
      </c>
      <c r="K402" s="82">
        <v>45090</v>
      </c>
      <c r="L402" s="83" t="s">
        <v>776</v>
      </c>
      <c r="M402" s="84" t="s">
        <v>777</v>
      </c>
      <c r="N402" s="85">
        <v>5</v>
      </c>
      <c r="O402" s="86">
        <v>5</v>
      </c>
      <c r="P402" s="86">
        <v>5</v>
      </c>
      <c r="Q402" s="87">
        <v>15</v>
      </c>
      <c r="R402" s="88">
        <v>340950</v>
      </c>
      <c r="S402" s="88">
        <v>10506</v>
      </c>
      <c r="T402" s="88">
        <v>0</v>
      </c>
      <c r="U402" s="89">
        <v>351456</v>
      </c>
      <c r="V402" s="97"/>
    </row>
    <row r="403" spans="1:22" ht="25.5" customHeight="1" x14ac:dyDescent="0.15">
      <c r="A403" s="92" t="s">
        <v>1761</v>
      </c>
      <c r="B403" s="93" t="s">
        <v>1762</v>
      </c>
      <c r="C403" s="94" t="s">
        <v>1668</v>
      </c>
      <c r="D403" s="95" t="s">
        <v>20</v>
      </c>
      <c r="E403" s="96" t="s">
        <v>1763</v>
      </c>
      <c r="F403" s="123" t="s">
        <v>4667</v>
      </c>
      <c r="G403" s="79" t="s">
        <v>671</v>
      </c>
      <c r="H403" s="80">
        <f t="shared" si="6"/>
        <v>3</v>
      </c>
      <c r="I403" s="81">
        <v>45083</v>
      </c>
      <c r="J403" s="82">
        <v>45100</v>
      </c>
      <c r="K403" s="82">
        <v>45195</v>
      </c>
      <c r="L403" s="83" t="s">
        <v>550</v>
      </c>
      <c r="M403" s="84" t="s">
        <v>672</v>
      </c>
      <c r="N403" s="85">
        <v>5</v>
      </c>
      <c r="O403" s="86">
        <v>5</v>
      </c>
      <c r="P403" s="86">
        <v>5</v>
      </c>
      <c r="Q403" s="87">
        <v>15</v>
      </c>
      <c r="R403" s="88">
        <v>400350</v>
      </c>
      <c r="S403" s="88">
        <v>22974</v>
      </c>
      <c r="T403" s="88">
        <v>0</v>
      </c>
      <c r="U403" s="89">
        <v>423324</v>
      </c>
      <c r="V403" s="97"/>
    </row>
    <row r="404" spans="1:22" ht="25.5" customHeight="1" x14ac:dyDescent="0.15">
      <c r="A404" s="92" t="s">
        <v>1764</v>
      </c>
      <c r="B404" s="93" t="s">
        <v>1765</v>
      </c>
      <c r="C404" s="94" t="s">
        <v>1668</v>
      </c>
      <c r="D404" s="95" t="s">
        <v>20</v>
      </c>
      <c r="E404" s="96" t="s">
        <v>1766</v>
      </c>
      <c r="F404" s="123" t="s">
        <v>4668</v>
      </c>
      <c r="G404" s="79" t="s">
        <v>671</v>
      </c>
      <c r="H404" s="80">
        <f t="shared" si="6"/>
        <v>2</v>
      </c>
      <c r="I404" s="81">
        <v>45173</v>
      </c>
      <c r="J404" s="82">
        <v>45174</v>
      </c>
      <c r="K404" s="82"/>
      <c r="L404" s="83" t="s">
        <v>550</v>
      </c>
      <c r="M404" s="84" t="s">
        <v>672</v>
      </c>
      <c r="N404" s="85">
        <v>5</v>
      </c>
      <c r="O404" s="86">
        <v>5</v>
      </c>
      <c r="P404" s="86">
        <v>0</v>
      </c>
      <c r="Q404" s="87">
        <v>10</v>
      </c>
      <c r="R404" s="88">
        <v>266900</v>
      </c>
      <c r="S404" s="88">
        <v>20604</v>
      </c>
      <c r="T404" s="88">
        <v>0</v>
      </c>
      <c r="U404" s="89">
        <v>287504</v>
      </c>
      <c r="V404" s="97"/>
    </row>
    <row r="405" spans="1:22" ht="25.5" customHeight="1" x14ac:dyDescent="0.15">
      <c r="A405" s="92" t="s">
        <v>1767</v>
      </c>
      <c r="B405" s="93" t="s">
        <v>1768</v>
      </c>
      <c r="C405" s="94" t="s">
        <v>1668</v>
      </c>
      <c r="D405" s="95" t="s">
        <v>20</v>
      </c>
      <c r="E405" s="96" t="s">
        <v>1769</v>
      </c>
      <c r="F405" s="123" t="s">
        <v>4669</v>
      </c>
      <c r="G405" s="79" t="s">
        <v>671</v>
      </c>
      <c r="H405" s="80">
        <f t="shared" si="6"/>
        <v>3</v>
      </c>
      <c r="I405" s="81">
        <v>45201</v>
      </c>
      <c r="J405" s="82">
        <v>45202</v>
      </c>
      <c r="K405" s="82">
        <v>45223</v>
      </c>
      <c r="L405" s="83" t="s">
        <v>550</v>
      </c>
      <c r="M405" s="84" t="s">
        <v>672</v>
      </c>
      <c r="N405" s="85">
        <v>5</v>
      </c>
      <c r="O405" s="86">
        <v>5</v>
      </c>
      <c r="P405" s="86">
        <v>5</v>
      </c>
      <c r="Q405" s="87">
        <v>15</v>
      </c>
      <c r="R405" s="88">
        <v>400350</v>
      </c>
      <c r="S405" s="88">
        <v>24462</v>
      </c>
      <c r="T405" s="88">
        <v>0</v>
      </c>
      <c r="U405" s="89">
        <v>424812</v>
      </c>
      <c r="V405" s="97"/>
    </row>
    <row r="406" spans="1:22" ht="25.5" customHeight="1" x14ac:dyDescent="0.15">
      <c r="A406" s="92" t="s">
        <v>1770</v>
      </c>
      <c r="B406" s="93" t="s">
        <v>1771</v>
      </c>
      <c r="C406" s="94" t="s">
        <v>1668</v>
      </c>
      <c r="D406" s="95" t="s">
        <v>20</v>
      </c>
      <c r="E406" s="96" t="s">
        <v>1772</v>
      </c>
      <c r="F406" s="123" t="s">
        <v>4670</v>
      </c>
      <c r="G406" s="79" t="s">
        <v>671</v>
      </c>
      <c r="H406" s="80">
        <f t="shared" si="6"/>
        <v>3</v>
      </c>
      <c r="I406" s="81">
        <v>45215</v>
      </c>
      <c r="J406" s="82">
        <v>45222</v>
      </c>
      <c r="K406" s="82">
        <v>45229</v>
      </c>
      <c r="L406" s="83" t="s">
        <v>550</v>
      </c>
      <c r="M406" s="84" t="s">
        <v>672</v>
      </c>
      <c r="N406" s="85">
        <v>5</v>
      </c>
      <c r="O406" s="86">
        <v>5</v>
      </c>
      <c r="P406" s="86">
        <v>5</v>
      </c>
      <c r="Q406" s="87">
        <v>15</v>
      </c>
      <c r="R406" s="88">
        <v>400350</v>
      </c>
      <c r="S406" s="88">
        <v>13634</v>
      </c>
      <c r="T406" s="88">
        <v>0</v>
      </c>
      <c r="U406" s="89">
        <v>413984</v>
      </c>
      <c r="V406" s="97"/>
    </row>
    <row r="407" spans="1:22" ht="25.5" customHeight="1" x14ac:dyDescent="0.15">
      <c r="A407" s="92" t="s">
        <v>1773</v>
      </c>
      <c r="B407" s="93" t="s">
        <v>1774</v>
      </c>
      <c r="C407" s="94" t="s">
        <v>1668</v>
      </c>
      <c r="D407" s="95" t="s">
        <v>20</v>
      </c>
      <c r="E407" s="96" t="s">
        <v>1775</v>
      </c>
      <c r="F407" s="123" t="s">
        <v>4671</v>
      </c>
      <c r="G407" s="79" t="s">
        <v>671</v>
      </c>
      <c r="H407" s="80">
        <f t="shared" si="6"/>
        <v>2</v>
      </c>
      <c r="I407" s="81">
        <v>45217</v>
      </c>
      <c r="J407" s="82">
        <v>45218</v>
      </c>
      <c r="K407" s="82"/>
      <c r="L407" s="83" t="s">
        <v>550</v>
      </c>
      <c r="M407" s="84" t="s">
        <v>672</v>
      </c>
      <c r="N407" s="85">
        <v>5</v>
      </c>
      <c r="O407" s="86">
        <v>5</v>
      </c>
      <c r="P407" s="86">
        <v>0</v>
      </c>
      <c r="Q407" s="87">
        <v>10</v>
      </c>
      <c r="R407" s="88">
        <v>266900</v>
      </c>
      <c r="S407" s="88">
        <v>14412</v>
      </c>
      <c r="T407" s="88">
        <v>0</v>
      </c>
      <c r="U407" s="89">
        <v>281312</v>
      </c>
      <c r="V407" s="97"/>
    </row>
    <row r="408" spans="1:22" ht="25.5" customHeight="1" x14ac:dyDescent="0.15">
      <c r="A408" s="92" t="s">
        <v>1776</v>
      </c>
      <c r="B408" s="93" t="s">
        <v>1777</v>
      </c>
      <c r="C408" s="94" t="s">
        <v>1668</v>
      </c>
      <c r="D408" s="95" t="s">
        <v>20</v>
      </c>
      <c r="E408" s="96" t="s">
        <v>1778</v>
      </c>
      <c r="F408" s="123" t="s">
        <v>4672</v>
      </c>
      <c r="G408" s="79" t="s">
        <v>1779</v>
      </c>
      <c r="H408" s="80">
        <f t="shared" si="6"/>
        <v>1</v>
      </c>
      <c r="I408" s="81">
        <v>45096</v>
      </c>
      <c r="J408" s="82"/>
      <c r="K408" s="82"/>
      <c r="L408" s="83" t="s">
        <v>471</v>
      </c>
      <c r="M408" s="84" t="s">
        <v>472</v>
      </c>
      <c r="N408" s="85">
        <v>2</v>
      </c>
      <c r="O408" s="86">
        <v>0</v>
      </c>
      <c r="P408" s="86">
        <v>0</v>
      </c>
      <c r="Q408" s="87">
        <v>2</v>
      </c>
      <c r="R408" s="88">
        <v>59090</v>
      </c>
      <c r="S408" s="88">
        <v>5040</v>
      </c>
      <c r="T408" s="88">
        <v>0</v>
      </c>
      <c r="U408" s="89">
        <v>64130</v>
      </c>
      <c r="V408" s="97"/>
    </row>
    <row r="409" spans="1:22" ht="25.5" customHeight="1" x14ac:dyDescent="0.15">
      <c r="A409" s="92" t="s">
        <v>1780</v>
      </c>
      <c r="B409" s="93" t="s">
        <v>1781</v>
      </c>
      <c r="C409" s="94" t="s">
        <v>1668</v>
      </c>
      <c r="D409" s="95" t="s">
        <v>20</v>
      </c>
      <c r="E409" s="96" t="s">
        <v>1782</v>
      </c>
      <c r="F409" s="123" t="s">
        <v>4673</v>
      </c>
      <c r="G409" s="79" t="s">
        <v>690</v>
      </c>
      <c r="H409" s="80">
        <f t="shared" si="6"/>
        <v>2</v>
      </c>
      <c r="I409" s="81">
        <v>45078</v>
      </c>
      <c r="J409" s="82">
        <v>45079</v>
      </c>
      <c r="K409" s="82"/>
      <c r="L409" s="83" t="s">
        <v>240</v>
      </c>
      <c r="M409" s="84" t="s">
        <v>504</v>
      </c>
      <c r="N409" s="85">
        <v>4</v>
      </c>
      <c r="O409" s="86">
        <v>4</v>
      </c>
      <c r="P409" s="86">
        <v>0</v>
      </c>
      <c r="Q409" s="87">
        <v>8</v>
      </c>
      <c r="R409" s="88">
        <v>214340</v>
      </c>
      <c r="S409" s="88">
        <v>55689</v>
      </c>
      <c r="T409" s="88">
        <v>13200</v>
      </c>
      <c r="U409" s="89">
        <v>283229</v>
      </c>
      <c r="V409" s="97"/>
    </row>
    <row r="410" spans="1:22" ht="25.5" customHeight="1" x14ac:dyDescent="0.15">
      <c r="A410" s="92" t="s">
        <v>1783</v>
      </c>
      <c r="B410" s="93" t="s">
        <v>1784</v>
      </c>
      <c r="C410" s="94" t="s">
        <v>1668</v>
      </c>
      <c r="D410" s="95" t="s">
        <v>20</v>
      </c>
      <c r="E410" s="96" t="s">
        <v>1785</v>
      </c>
      <c r="F410" s="123" t="s">
        <v>4674</v>
      </c>
      <c r="G410" s="79" t="s">
        <v>690</v>
      </c>
      <c r="H410" s="80">
        <f t="shared" si="6"/>
        <v>2</v>
      </c>
      <c r="I410" s="81">
        <v>45091</v>
      </c>
      <c r="J410" s="82">
        <v>45092</v>
      </c>
      <c r="K410" s="82"/>
      <c r="L410" s="83" t="s">
        <v>240</v>
      </c>
      <c r="M410" s="84" t="s">
        <v>377</v>
      </c>
      <c r="N410" s="85">
        <v>4</v>
      </c>
      <c r="O410" s="86">
        <v>4</v>
      </c>
      <c r="P410" s="86">
        <v>0</v>
      </c>
      <c r="Q410" s="87">
        <v>8</v>
      </c>
      <c r="R410" s="88">
        <v>214340</v>
      </c>
      <c r="S410" s="88">
        <v>68384</v>
      </c>
      <c r="T410" s="88">
        <v>13200</v>
      </c>
      <c r="U410" s="89">
        <v>295924</v>
      </c>
      <c r="V410" s="97"/>
    </row>
    <row r="411" spans="1:22" ht="25.5" customHeight="1" x14ac:dyDescent="0.15">
      <c r="A411" s="92" t="s">
        <v>1786</v>
      </c>
      <c r="B411" s="93" t="s">
        <v>1787</v>
      </c>
      <c r="C411" s="94" t="s">
        <v>1668</v>
      </c>
      <c r="D411" s="95" t="s">
        <v>20</v>
      </c>
      <c r="E411" s="96" t="s">
        <v>1788</v>
      </c>
      <c r="F411" s="123" t="s">
        <v>4675</v>
      </c>
      <c r="G411" s="79" t="s">
        <v>690</v>
      </c>
      <c r="H411" s="80">
        <f t="shared" si="6"/>
        <v>1</v>
      </c>
      <c r="I411" s="81">
        <v>45093</v>
      </c>
      <c r="J411" s="82"/>
      <c r="K411" s="82"/>
      <c r="L411" s="83" t="s">
        <v>240</v>
      </c>
      <c r="M411" s="84" t="s">
        <v>504</v>
      </c>
      <c r="N411" s="85">
        <v>5</v>
      </c>
      <c r="O411" s="86">
        <v>0</v>
      </c>
      <c r="P411" s="86">
        <v>0</v>
      </c>
      <c r="Q411" s="87">
        <v>5</v>
      </c>
      <c r="R411" s="88">
        <v>129940</v>
      </c>
      <c r="S411" s="88">
        <v>39942</v>
      </c>
      <c r="T411" s="88">
        <v>6600</v>
      </c>
      <c r="U411" s="89">
        <v>176482</v>
      </c>
      <c r="V411" s="97"/>
    </row>
    <row r="412" spans="1:22" ht="25.5" customHeight="1" x14ac:dyDescent="0.15">
      <c r="A412" s="92" t="s">
        <v>1789</v>
      </c>
      <c r="B412" s="93" t="s">
        <v>1790</v>
      </c>
      <c r="C412" s="94" t="s">
        <v>1668</v>
      </c>
      <c r="D412" s="95" t="s">
        <v>20</v>
      </c>
      <c r="E412" s="96" t="s">
        <v>1791</v>
      </c>
      <c r="F412" s="123" t="s">
        <v>4676</v>
      </c>
      <c r="G412" s="79" t="s">
        <v>690</v>
      </c>
      <c r="H412" s="80">
        <f t="shared" si="6"/>
        <v>2</v>
      </c>
      <c r="I412" s="81">
        <v>45099</v>
      </c>
      <c r="J412" s="82">
        <v>45100</v>
      </c>
      <c r="K412" s="82"/>
      <c r="L412" s="83" t="s">
        <v>240</v>
      </c>
      <c r="M412" s="84" t="s">
        <v>504</v>
      </c>
      <c r="N412" s="85">
        <v>5</v>
      </c>
      <c r="O412" s="86">
        <v>5</v>
      </c>
      <c r="P412" s="86">
        <v>0</v>
      </c>
      <c r="Q412" s="87">
        <v>10</v>
      </c>
      <c r="R412" s="88">
        <v>259880</v>
      </c>
      <c r="S412" s="88">
        <v>66180</v>
      </c>
      <c r="T412" s="88">
        <v>13200</v>
      </c>
      <c r="U412" s="89">
        <v>339260</v>
      </c>
      <c r="V412" s="97"/>
    </row>
    <row r="413" spans="1:22" ht="25.5" customHeight="1" x14ac:dyDescent="0.15">
      <c r="A413" s="92" t="s">
        <v>1792</v>
      </c>
      <c r="B413" s="93" t="s">
        <v>1793</v>
      </c>
      <c r="C413" s="94" t="s">
        <v>1668</v>
      </c>
      <c r="D413" s="95" t="s">
        <v>20</v>
      </c>
      <c r="E413" s="96" t="s">
        <v>1794</v>
      </c>
      <c r="F413" s="123" t="s">
        <v>4677</v>
      </c>
      <c r="G413" s="79" t="s">
        <v>690</v>
      </c>
      <c r="H413" s="80">
        <f t="shared" si="6"/>
        <v>1</v>
      </c>
      <c r="I413" s="81">
        <v>45114</v>
      </c>
      <c r="J413" s="82"/>
      <c r="K413" s="82"/>
      <c r="L413" s="83" t="s">
        <v>240</v>
      </c>
      <c r="M413" s="84" t="s">
        <v>504</v>
      </c>
      <c r="N413" s="85">
        <v>4</v>
      </c>
      <c r="O413" s="86">
        <v>0</v>
      </c>
      <c r="P413" s="86">
        <v>0</v>
      </c>
      <c r="Q413" s="87">
        <v>4</v>
      </c>
      <c r="R413" s="88">
        <v>107170</v>
      </c>
      <c r="S413" s="88">
        <v>34338</v>
      </c>
      <c r="T413" s="88">
        <v>6600</v>
      </c>
      <c r="U413" s="89">
        <v>148108</v>
      </c>
      <c r="V413" s="97"/>
    </row>
    <row r="414" spans="1:22" ht="25.5" customHeight="1" x14ac:dyDescent="0.15">
      <c r="A414" s="92" t="s">
        <v>1795</v>
      </c>
      <c r="B414" s="93" t="s">
        <v>1796</v>
      </c>
      <c r="C414" s="94" t="s">
        <v>1668</v>
      </c>
      <c r="D414" s="95" t="s">
        <v>20</v>
      </c>
      <c r="E414" s="96" t="s">
        <v>1797</v>
      </c>
      <c r="F414" s="123" t="s">
        <v>4678</v>
      </c>
      <c r="G414" s="79" t="s">
        <v>690</v>
      </c>
      <c r="H414" s="80">
        <f t="shared" si="6"/>
        <v>1</v>
      </c>
      <c r="I414" s="81">
        <v>45119</v>
      </c>
      <c r="J414" s="82"/>
      <c r="K414" s="82"/>
      <c r="L414" s="83" t="s">
        <v>240</v>
      </c>
      <c r="M414" s="84" t="s">
        <v>461</v>
      </c>
      <c r="N414" s="85">
        <v>3</v>
      </c>
      <c r="O414" s="86">
        <v>0</v>
      </c>
      <c r="P414" s="86">
        <v>0</v>
      </c>
      <c r="Q414" s="87">
        <v>3</v>
      </c>
      <c r="R414" s="88">
        <v>84400</v>
      </c>
      <c r="S414" s="88">
        <v>13642</v>
      </c>
      <c r="T414" s="88">
        <v>23100</v>
      </c>
      <c r="U414" s="89">
        <v>121142</v>
      </c>
      <c r="V414" s="97"/>
    </row>
    <row r="415" spans="1:22" ht="25.5" customHeight="1" x14ac:dyDescent="0.15">
      <c r="A415" s="92" t="s">
        <v>1798</v>
      </c>
      <c r="B415" s="93" t="s">
        <v>1799</v>
      </c>
      <c r="C415" s="94" t="s">
        <v>1668</v>
      </c>
      <c r="D415" s="95" t="s">
        <v>20</v>
      </c>
      <c r="E415" s="96" t="s">
        <v>1800</v>
      </c>
      <c r="F415" s="123" t="s">
        <v>4679</v>
      </c>
      <c r="G415" s="79" t="s">
        <v>690</v>
      </c>
      <c r="H415" s="80">
        <f t="shared" si="6"/>
        <v>1</v>
      </c>
      <c r="I415" s="81">
        <v>45120</v>
      </c>
      <c r="J415" s="82"/>
      <c r="K415" s="82"/>
      <c r="L415" s="83" t="s">
        <v>240</v>
      </c>
      <c r="M415" s="84" t="s">
        <v>461</v>
      </c>
      <c r="N415" s="85">
        <v>3</v>
      </c>
      <c r="O415" s="86">
        <v>0</v>
      </c>
      <c r="P415" s="86">
        <v>0</v>
      </c>
      <c r="Q415" s="87">
        <v>3</v>
      </c>
      <c r="R415" s="88">
        <v>84400</v>
      </c>
      <c r="S415" s="88">
        <v>34727</v>
      </c>
      <c r="T415" s="88">
        <v>23100</v>
      </c>
      <c r="U415" s="89">
        <v>142227</v>
      </c>
      <c r="V415" s="97"/>
    </row>
    <row r="416" spans="1:22" ht="25.5" customHeight="1" x14ac:dyDescent="0.15">
      <c r="A416" s="92" t="s">
        <v>1801</v>
      </c>
      <c r="B416" s="93" t="s">
        <v>1802</v>
      </c>
      <c r="C416" s="94" t="s">
        <v>1668</v>
      </c>
      <c r="D416" s="95" t="s">
        <v>20</v>
      </c>
      <c r="E416" s="96" t="s">
        <v>1803</v>
      </c>
      <c r="F416" s="123" t="s">
        <v>4680</v>
      </c>
      <c r="G416" s="79" t="s">
        <v>1006</v>
      </c>
      <c r="H416" s="80">
        <f t="shared" si="6"/>
        <v>1</v>
      </c>
      <c r="I416" s="81">
        <v>45176</v>
      </c>
      <c r="J416" s="82"/>
      <c r="K416" s="82"/>
      <c r="L416" s="83" t="s">
        <v>240</v>
      </c>
      <c r="M416" s="84" t="s">
        <v>461</v>
      </c>
      <c r="N416" s="85">
        <v>3</v>
      </c>
      <c r="O416" s="86">
        <v>0</v>
      </c>
      <c r="P416" s="86">
        <v>0</v>
      </c>
      <c r="Q416" s="87">
        <v>3</v>
      </c>
      <c r="R416" s="88">
        <v>84400</v>
      </c>
      <c r="S416" s="88">
        <v>36408</v>
      </c>
      <c r="T416" s="88">
        <v>23100</v>
      </c>
      <c r="U416" s="89">
        <v>143908</v>
      </c>
      <c r="V416" s="97"/>
    </row>
    <row r="417" spans="1:22" ht="25.5" customHeight="1" x14ac:dyDescent="0.15">
      <c r="A417" s="92" t="s">
        <v>1804</v>
      </c>
      <c r="B417" s="93" t="s">
        <v>1805</v>
      </c>
      <c r="C417" s="94" t="s">
        <v>1668</v>
      </c>
      <c r="D417" s="95" t="s">
        <v>20</v>
      </c>
      <c r="E417" s="96" t="s">
        <v>1806</v>
      </c>
      <c r="F417" s="123" t="s">
        <v>4681</v>
      </c>
      <c r="G417" s="79" t="s">
        <v>690</v>
      </c>
      <c r="H417" s="80">
        <f t="shared" si="6"/>
        <v>1</v>
      </c>
      <c r="I417" s="81">
        <v>45177</v>
      </c>
      <c r="J417" s="82"/>
      <c r="K417" s="82"/>
      <c r="L417" s="83" t="s">
        <v>240</v>
      </c>
      <c r="M417" s="84" t="s">
        <v>377</v>
      </c>
      <c r="N417" s="85">
        <v>4</v>
      </c>
      <c r="O417" s="86">
        <v>0</v>
      </c>
      <c r="P417" s="86">
        <v>0</v>
      </c>
      <c r="Q417" s="87">
        <v>4</v>
      </c>
      <c r="R417" s="88">
        <v>107170</v>
      </c>
      <c r="S417" s="88">
        <v>48859</v>
      </c>
      <c r="T417" s="88">
        <v>6600</v>
      </c>
      <c r="U417" s="89">
        <v>162629</v>
      </c>
      <c r="V417" s="97"/>
    </row>
    <row r="418" spans="1:22" ht="25.5" customHeight="1" x14ac:dyDescent="0.15">
      <c r="A418" s="92" t="s">
        <v>1807</v>
      </c>
      <c r="B418" s="93" t="s">
        <v>1808</v>
      </c>
      <c r="C418" s="94" t="s">
        <v>1668</v>
      </c>
      <c r="D418" s="95" t="s">
        <v>20</v>
      </c>
      <c r="E418" s="96" t="s">
        <v>1809</v>
      </c>
      <c r="F418" s="123" t="s">
        <v>4682</v>
      </c>
      <c r="G418" s="79" t="s">
        <v>690</v>
      </c>
      <c r="H418" s="80">
        <f t="shared" si="6"/>
        <v>2</v>
      </c>
      <c r="I418" s="81">
        <v>45183</v>
      </c>
      <c r="J418" s="82">
        <v>45184</v>
      </c>
      <c r="K418" s="82"/>
      <c r="L418" s="83" t="s">
        <v>240</v>
      </c>
      <c r="M418" s="84" t="s">
        <v>461</v>
      </c>
      <c r="N418" s="85">
        <v>3</v>
      </c>
      <c r="O418" s="86">
        <v>3</v>
      </c>
      <c r="P418" s="86">
        <v>0</v>
      </c>
      <c r="Q418" s="87">
        <v>6</v>
      </c>
      <c r="R418" s="88">
        <v>168800</v>
      </c>
      <c r="S418" s="88">
        <v>63444</v>
      </c>
      <c r="T418" s="88">
        <v>29700</v>
      </c>
      <c r="U418" s="89">
        <v>261944</v>
      </c>
      <c r="V418" s="97"/>
    </row>
    <row r="419" spans="1:22" ht="25.5" customHeight="1" x14ac:dyDescent="0.15">
      <c r="A419" s="92" t="s">
        <v>1810</v>
      </c>
      <c r="B419" s="93" t="s">
        <v>1811</v>
      </c>
      <c r="C419" s="94" t="s">
        <v>1668</v>
      </c>
      <c r="D419" s="95" t="s">
        <v>20</v>
      </c>
      <c r="E419" s="96" t="s">
        <v>1812</v>
      </c>
      <c r="F419" s="123" t="s">
        <v>4683</v>
      </c>
      <c r="G419" s="79" t="s">
        <v>1006</v>
      </c>
      <c r="H419" s="80">
        <f t="shared" si="6"/>
        <v>1</v>
      </c>
      <c r="I419" s="81">
        <v>45247</v>
      </c>
      <c r="J419" s="82"/>
      <c r="K419" s="82"/>
      <c r="L419" s="83" t="s">
        <v>240</v>
      </c>
      <c r="M419" s="84" t="s">
        <v>461</v>
      </c>
      <c r="N419" s="85">
        <v>3</v>
      </c>
      <c r="O419" s="86">
        <v>0</v>
      </c>
      <c r="P419" s="86">
        <v>0</v>
      </c>
      <c r="Q419" s="87">
        <v>3</v>
      </c>
      <c r="R419" s="88">
        <v>84400</v>
      </c>
      <c r="S419" s="88">
        <v>14286</v>
      </c>
      <c r="T419" s="88">
        <v>23100</v>
      </c>
      <c r="U419" s="89">
        <v>121786</v>
      </c>
      <c r="V419" s="97"/>
    </row>
    <row r="420" spans="1:22" ht="25.5" customHeight="1" x14ac:dyDescent="0.15">
      <c r="A420" s="92" t="s">
        <v>1813</v>
      </c>
      <c r="B420" s="93" t="s">
        <v>1814</v>
      </c>
      <c r="C420" s="94" t="s">
        <v>1668</v>
      </c>
      <c r="D420" s="95" t="s">
        <v>20</v>
      </c>
      <c r="E420" s="96" t="s">
        <v>1815</v>
      </c>
      <c r="F420" s="123" t="s">
        <v>4684</v>
      </c>
      <c r="G420" s="79" t="s">
        <v>1816</v>
      </c>
      <c r="H420" s="80">
        <f t="shared" si="6"/>
        <v>1</v>
      </c>
      <c r="I420" s="81">
        <v>45280</v>
      </c>
      <c r="J420" s="82"/>
      <c r="K420" s="82"/>
      <c r="L420" s="83" t="s">
        <v>240</v>
      </c>
      <c r="M420" s="84" t="s">
        <v>624</v>
      </c>
      <c r="N420" s="85">
        <v>1</v>
      </c>
      <c r="O420" s="86">
        <v>0</v>
      </c>
      <c r="P420" s="86">
        <v>0</v>
      </c>
      <c r="Q420" s="87">
        <v>1</v>
      </c>
      <c r="R420" s="88">
        <v>48690</v>
      </c>
      <c r="S420" s="88">
        <v>2620</v>
      </c>
      <c r="T420" s="88">
        <v>0</v>
      </c>
      <c r="U420" s="89">
        <v>51310</v>
      </c>
      <c r="V420" s="97"/>
    </row>
    <row r="421" spans="1:22" ht="25.5" customHeight="1" x14ac:dyDescent="0.15">
      <c r="A421" s="92" t="s">
        <v>1817</v>
      </c>
      <c r="B421" s="93" t="s">
        <v>1818</v>
      </c>
      <c r="C421" s="94" t="s">
        <v>1668</v>
      </c>
      <c r="D421" s="95" t="s">
        <v>20</v>
      </c>
      <c r="E421" s="96" t="s">
        <v>1819</v>
      </c>
      <c r="F421" s="123" t="s">
        <v>4685</v>
      </c>
      <c r="G421" s="79" t="s">
        <v>1820</v>
      </c>
      <c r="H421" s="80">
        <f t="shared" si="6"/>
        <v>2</v>
      </c>
      <c r="I421" s="81">
        <v>45197</v>
      </c>
      <c r="J421" s="82">
        <v>45274</v>
      </c>
      <c r="K421" s="82"/>
      <c r="L421" s="83" t="s">
        <v>471</v>
      </c>
      <c r="M421" s="84" t="s">
        <v>472</v>
      </c>
      <c r="N421" s="85">
        <v>2</v>
      </c>
      <c r="O421" s="86">
        <v>2</v>
      </c>
      <c r="P421" s="86">
        <v>0</v>
      </c>
      <c r="Q421" s="87">
        <v>4</v>
      </c>
      <c r="R421" s="88">
        <v>118180</v>
      </c>
      <c r="S421" s="88">
        <v>9640</v>
      </c>
      <c r="T421" s="88">
        <v>0</v>
      </c>
      <c r="U421" s="89">
        <v>127820</v>
      </c>
      <c r="V421" s="97"/>
    </row>
    <row r="422" spans="1:22" ht="25.5" customHeight="1" x14ac:dyDescent="0.15">
      <c r="A422" s="92" t="s">
        <v>1821</v>
      </c>
      <c r="B422" s="93" t="s">
        <v>1822</v>
      </c>
      <c r="C422" s="94" t="s">
        <v>1668</v>
      </c>
      <c r="D422" s="95" t="s">
        <v>20</v>
      </c>
      <c r="E422" s="96" t="s">
        <v>1823</v>
      </c>
      <c r="F422" s="123" t="s">
        <v>4686</v>
      </c>
      <c r="G422" s="79" t="s">
        <v>1824</v>
      </c>
      <c r="H422" s="80">
        <f t="shared" si="6"/>
        <v>1</v>
      </c>
      <c r="I422" s="81">
        <v>45093</v>
      </c>
      <c r="J422" s="82"/>
      <c r="K422" s="82"/>
      <c r="L422" s="83" t="s">
        <v>240</v>
      </c>
      <c r="M422" s="84" t="s">
        <v>862</v>
      </c>
      <c r="N422" s="85">
        <v>5</v>
      </c>
      <c r="O422" s="86">
        <v>0</v>
      </c>
      <c r="P422" s="86">
        <v>0</v>
      </c>
      <c r="Q422" s="87">
        <v>5</v>
      </c>
      <c r="R422" s="88">
        <v>100850</v>
      </c>
      <c r="S422" s="88">
        <v>3470</v>
      </c>
      <c r="T422" s="88">
        <v>0</v>
      </c>
      <c r="U422" s="89">
        <v>104320</v>
      </c>
      <c r="V422" s="97"/>
    </row>
    <row r="423" spans="1:22" ht="25.5" customHeight="1" x14ac:dyDescent="0.15">
      <c r="A423" s="92" t="s">
        <v>1825</v>
      </c>
      <c r="B423" s="93" t="s">
        <v>1826</v>
      </c>
      <c r="C423" s="94" t="s">
        <v>1668</v>
      </c>
      <c r="D423" s="95" t="s">
        <v>20</v>
      </c>
      <c r="E423" s="96" t="s">
        <v>1827</v>
      </c>
      <c r="F423" s="123" t="s">
        <v>4687</v>
      </c>
      <c r="G423" s="79" t="s">
        <v>1824</v>
      </c>
      <c r="H423" s="80">
        <f t="shared" si="6"/>
        <v>1</v>
      </c>
      <c r="I423" s="81">
        <v>45246</v>
      </c>
      <c r="J423" s="82"/>
      <c r="K423" s="82"/>
      <c r="L423" s="83" t="s">
        <v>240</v>
      </c>
      <c r="M423" s="84" t="s">
        <v>862</v>
      </c>
      <c r="N423" s="85">
        <v>5</v>
      </c>
      <c r="O423" s="86">
        <v>0</v>
      </c>
      <c r="P423" s="86">
        <v>0</v>
      </c>
      <c r="Q423" s="87">
        <v>5</v>
      </c>
      <c r="R423" s="88">
        <v>133450</v>
      </c>
      <c r="S423" s="88">
        <v>4718</v>
      </c>
      <c r="T423" s="88">
        <v>0</v>
      </c>
      <c r="U423" s="89">
        <v>138168</v>
      </c>
      <c r="V423" s="97"/>
    </row>
    <row r="424" spans="1:22" ht="25.5" customHeight="1" x14ac:dyDescent="0.15">
      <c r="A424" s="92" t="s">
        <v>1828</v>
      </c>
      <c r="B424" s="93" t="s">
        <v>1829</v>
      </c>
      <c r="C424" s="94" t="s">
        <v>1668</v>
      </c>
      <c r="D424" s="95" t="s">
        <v>20</v>
      </c>
      <c r="E424" s="96" t="s">
        <v>1830</v>
      </c>
      <c r="F424" s="123" t="s">
        <v>4688</v>
      </c>
      <c r="G424" s="79" t="s">
        <v>1831</v>
      </c>
      <c r="H424" s="80">
        <f t="shared" si="6"/>
        <v>1</v>
      </c>
      <c r="I424" s="81">
        <v>45195</v>
      </c>
      <c r="J424" s="82"/>
      <c r="K424" s="82"/>
      <c r="L424" s="83" t="s">
        <v>240</v>
      </c>
      <c r="M424" s="84" t="s">
        <v>504</v>
      </c>
      <c r="N424" s="85">
        <v>1</v>
      </c>
      <c r="O424" s="86">
        <v>0</v>
      </c>
      <c r="P424" s="86">
        <v>0</v>
      </c>
      <c r="Q424" s="87">
        <v>1</v>
      </c>
      <c r="R424" s="88">
        <v>48690</v>
      </c>
      <c r="S424" s="88">
        <v>2560</v>
      </c>
      <c r="T424" s="88">
        <v>0</v>
      </c>
      <c r="U424" s="89">
        <v>51250</v>
      </c>
      <c r="V424" s="97"/>
    </row>
    <row r="425" spans="1:22" ht="25.5" customHeight="1" x14ac:dyDescent="0.15">
      <c r="A425" s="92" t="s">
        <v>1832</v>
      </c>
      <c r="B425" s="93" t="s">
        <v>1833</v>
      </c>
      <c r="C425" s="94" t="s">
        <v>1668</v>
      </c>
      <c r="D425" s="95" t="s">
        <v>20</v>
      </c>
      <c r="E425" s="96" t="s">
        <v>1834</v>
      </c>
      <c r="F425" s="123" t="s">
        <v>4689</v>
      </c>
      <c r="G425" s="79" t="s">
        <v>612</v>
      </c>
      <c r="H425" s="80">
        <f t="shared" si="6"/>
        <v>1</v>
      </c>
      <c r="I425" s="81">
        <v>45113</v>
      </c>
      <c r="J425" s="82"/>
      <c r="K425" s="82"/>
      <c r="L425" s="83" t="s">
        <v>240</v>
      </c>
      <c r="M425" s="84" t="s">
        <v>426</v>
      </c>
      <c r="N425" s="85">
        <v>5</v>
      </c>
      <c r="O425" s="86">
        <v>0</v>
      </c>
      <c r="P425" s="86">
        <v>0</v>
      </c>
      <c r="Q425" s="87">
        <v>5</v>
      </c>
      <c r="R425" s="88">
        <v>133450</v>
      </c>
      <c r="S425" s="88">
        <v>8880</v>
      </c>
      <c r="T425" s="88">
        <v>0</v>
      </c>
      <c r="U425" s="89">
        <v>142330</v>
      </c>
      <c r="V425" s="97"/>
    </row>
    <row r="426" spans="1:22" ht="25.5" customHeight="1" x14ac:dyDescent="0.15">
      <c r="A426" s="92" t="s">
        <v>1835</v>
      </c>
      <c r="B426" s="93" t="s">
        <v>1836</v>
      </c>
      <c r="C426" s="94" t="s">
        <v>1668</v>
      </c>
      <c r="D426" s="95" t="s">
        <v>20</v>
      </c>
      <c r="E426" s="96" t="s">
        <v>1837</v>
      </c>
      <c r="F426" s="123" t="s">
        <v>4690</v>
      </c>
      <c r="G426" s="79" t="s">
        <v>612</v>
      </c>
      <c r="H426" s="80">
        <f t="shared" si="6"/>
        <v>1</v>
      </c>
      <c r="I426" s="81">
        <v>45114</v>
      </c>
      <c r="J426" s="82"/>
      <c r="K426" s="82"/>
      <c r="L426" s="83" t="s">
        <v>240</v>
      </c>
      <c r="M426" s="84" t="s">
        <v>426</v>
      </c>
      <c r="N426" s="85">
        <v>5</v>
      </c>
      <c r="O426" s="86">
        <v>0</v>
      </c>
      <c r="P426" s="86">
        <v>0</v>
      </c>
      <c r="Q426" s="87">
        <v>5</v>
      </c>
      <c r="R426" s="88">
        <v>133450</v>
      </c>
      <c r="S426" s="88">
        <v>7040</v>
      </c>
      <c r="T426" s="88">
        <v>0</v>
      </c>
      <c r="U426" s="89">
        <v>140490</v>
      </c>
      <c r="V426" s="97"/>
    </row>
    <row r="427" spans="1:22" ht="25.5" customHeight="1" x14ac:dyDescent="0.15">
      <c r="A427" s="92" t="s">
        <v>1838</v>
      </c>
      <c r="B427" s="93" t="s">
        <v>1839</v>
      </c>
      <c r="C427" s="94" t="s">
        <v>1668</v>
      </c>
      <c r="D427" s="95" t="s">
        <v>20</v>
      </c>
      <c r="E427" s="96" t="s">
        <v>1840</v>
      </c>
      <c r="F427" s="123" t="s">
        <v>4691</v>
      </c>
      <c r="G427" s="79" t="s">
        <v>612</v>
      </c>
      <c r="H427" s="80">
        <f t="shared" si="6"/>
        <v>1</v>
      </c>
      <c r="I427" s="81">
        <v>45226</v>
      </c>
      <c r="J427" s="82"/>
      <c r="K427" s="82"/>
      <c r="L427" s="83" t="s">
        <v>240</v>
      </c>
      <c r="M427" s="84" t="s">
        <v>426</v>
      </c>
      <c r="N427" s="85">
        <v>5</v>
      </c>
      <c r="O427" s="86">
        <v>0</v>
      </c>
      <c r="P427" s="86">
        <v>0</v>
      </c>
      <c r="Q427" s="87">
        <v>5</v>
      </c>
      <c r="R427" s="88">
        <v>133450</v>
      </c>
      <c r="S427" s="88">
        <v>7420</v>
      </c>
      <c r="T427" s="88">
        <v>0</v>
      </c>
      <c r="U427" s="89">
        <v>140870</v>
      </c>
      <c r="V427" s="97"/>
    </row>
    <row r="428" spans="1:22" ht="25.5" customHeight="1" x14ac:dyDescent="0.15">
      <c r="A428" s="92" t="s">
        <v>1841</v>
      </c>
      <c r="B428" s="93" t="s">
        <v>1842</v>
      </c>
      <c r="C428" s="94" t="s">
        <v>1668</v>
      </c>
      <c r="D428" s="95" t="s">
        <v>20</v>
      </c>
      <c r="E428" s="96" t="s">
        <v>1843</v>
      </c>
      <c r="F428" s="123" t="s">
        <v>4692</v>
      </c>
      <c r="G428" s="79" t="s">
        <v>1073</v>
      </c>
      <c r="H428" s="80">
        <f t="shared" si="6"/>
        <v>2</v>
      </c>
      <c r="I428" s="81">
        <v>45260</v>
      </c>
      <c r="J428" s="82">
        <v>45261</v>
      </c>
      <c r="K428" s="82"/>
      <c r="L428" s="83" t="s">
        <v>240</v>
      </c>
      <c r="M428" s="84" t="s">
        <v>377</v>
      </c>
      <c r="N428" s="85">
        <v>5</v>
      </c>
      <c r="O428" s="86">
        <v>5</v>
      </c>
      <c r="P428" s="86">
        <v>0</v>
      </c>
      <c r="Q428" s="87">
        <v>10</v>
      </c>
      <c r="R428" s="88">
        <v>266900</v>
      </c>
      <c r="S428" s="88">
        <v>120653</v>
      </c>
      <c r="T428" s="88">
        <v>0</v>
      </c>
      <c r="U428" s="89">
        <v>387553</v>
      </c>
      <c r="V428" s="97"/>
    </row>
    <row r="429" spans="1:22" ht="25.5" customHeight="1" x14ac:dyDescent="0.15">
      <c r="A429" s="92" t="s">
        <v>1844</v>
      </c>
      <c r="B429" s="93" t="s">
        <v>1845</v>
      </c>
      <c r="C429" s="94" t="s">
        <v>1668</v>
      </c>
      <c r="D429" s="95" t="s">
        <v>20</v>
      </c>
      <c r="E429" s="96" t="s">
        <v>1846</v>
      </c>
      <c r="F429" s="123" t="s">
        <v>4693</v>
      </c>
      <c r="G429" s="79" t="s">
        <v>1073</v>
      </c>
      <c r="H429" s="80">
        <f t="shared" si="6"/>
        <v>1</v>
      </c>
      <c r="I429" s="81">
        <v>45282</v>
      </c>
      <c r="J429" s="82"/>
      <c r="K429" s="82"/>
      <c r="L429" s="83" t="s">
        <v>240</v>
      </c>
      <c r="M429" s="84" t="s">
        <v>377</v>
      </c>
      <c r="N429" s="85">
        <v>5</v>
      </c>
      <c r="O429" s="86">
        <v>0</v>
      </c>
      <c r="P429" s="86">
        <v>0</v>
      </c>
      <c r="Q429" s="87">
        <v>5</v>
      </c>
      <c r="R429" s="88">
        <v>133450</v>
      </c>
      <c r="S429" s="88">
        <v>35855</v>
      </c>
      <c r="T429" s="88">
        <v>0</v>
      </c>
      <c r="U429" s="89">
        <v>169305</v>
      </c>
      <c r="V429" s="97"/>
    </row>
    <row r="430" spans="1:22" ht="25.5" customHeight="1" x14ac:dyDescent="0.15">
      <c r="A430" s="92" t="s">
        <v>1847</v>
      </c>
      <c r="B430" s="93" t="s">
        <v>1848</v>
      </c>
      <c r="C430" s="94" t="s">
        <v>1668</v>
      </c>
      <c r="D430" s="95" t="s">
        <v>20</v>
      </c>
      <c r="E430" s="96" t="s">
        <v>1849</v>
      </c>
      <c r="F430" s="123" t="s">
        <v>4694</v>
      </c>
      <c r="G430" s="79" t="s">
        <v>1467</v>
      </c>
      <c r="H430" s="80">
        <f t="shared" si="6"/>
        <v>2</v>
      </c>
      <c r="I430" s="81">
        <v>45085</v>
      </c>
      <c r="J430" s="82">
        <v>45086</v>
      </c>
      <c r="K430" s="82"/>
      <c r="L430" s="83" t="s">
        <v>1468</v>
      </c>
      <c r="M430" s="84" t="s">
        <v>1616</v>
      </c>
      <c r="N430" s="85">
        <v>5</v>
      </c>
      <c r="O430" s="86">
        <v>5</v>
      </c>
      <c r="P430" s="86">
        <v>0</v>
      </c>
      <c r="Q430" s="87">
        <v>10</v>
      </c>
      <c r="R430" s="88">
        <v>271180</v>
      </c>
      <c r="S430" s="88">
        <v>36654</v>
      </c>
      <c r="T430" s="88">
        <v>50000</v>
      </c>
      <c r="U430" s="89">
        <v>357834</v>
      </c>
      <c r="V430" s="97"/>
    </row>
    <row r="431" spans="1:22" ht="25.5" customHeight="1" x14ac:dyDescent="0.15">
      <c r="A431" s="92" t="s">
        <v>1850</v>
      </c>
      <c r="B431" s="93" t="s">
        <v>1851</v>
      </c>
      <c r="C431" s="94" t="s">
        <v>1668</v>
      </c>
      <c r="D431" s="95" t="s">
        <v>20</v>
      </c>
      <c r="E431" s="96" t="s">
        <v>1852</v>
      </c>
      <c r="F431" s="123" t="s">
        <v>4695</v>
      </c>
      <c r="G431" s="79" t="s">
        <v>1467</v>
      </c>
      <c r="H431" s="80">
        <f t="shared" si="6"/>
        <v>1</v>
      </c>
      <c r="I431" s="81">
        <v>45301</v>
      </c>
      <c r="J431" s="82"/>
      <c r="K431" s="82"/>
      <c r="L431" s="83" t="s">
        <v>240</v>
      </c>
      <c r="M431" s="84" t="s">
        <v>461</v>
      </c>
      <c r="N431" s="85">
        <v>5</v>
      </c>
      <c r="O431" s="86">
        <v>0</v>
      </c>
      <c r="P431" s="86">
        <v>0</v>
      </c>
      <c r="Q431" s="87">
        <v>5</v>
      </c>
      <c r="R431" s="88">
        <v>72530</v>
      </c>
      <c r="S431" s="88">
        <v>20441</v>
      </c>
      <c r="T431" s="88">
        <v>50000</v>
      </c>
      <c r="U431" s="89">
        <v>142971</v>
      </c>
      <c r="V431" s="97"/>
    </row>
    <row r="432" spans="1:22" ht="25.5" customHeight="1" x14ac:dyDescent="0.15">
      <c r="A432" s="92" t="s">
        <v>1853</v>
      </c>
      <c r="B432" s="93" t="s">
        <v>1854</v>
      </c>
      <c r="C432" s="94" t="s">
        <v>1668</v>
      </c>
      <c r="D432" s="95" t="s">
        <v>20</v>
      </c>
      <c r="E432" s="96" t="s">
        <v>1855</v>
      </c>
      <c r="F432" s="123" t="s">
        <v>4696</v>
      </c>
      <c r="G432" s="79" t="s">
        <v>1856</v>
      </c>
      <c r="H432" s="80">
        <f t="shared" si="6"/>
        <v>1</v>
      </c>
      <c r="I432" s="81">
        <v>45279</v>
      </c>
      <c r="J432" s="82"/>
      <c r="K432" s="82"/>
      <c r="L432" s="83" t="s">
        <v>471</v>
      </c>
      <c r="M432" s="84" t="s">
        <v>472</v>
      </c>
      <c r="N432" s="85">
        <v>2</v>
      </c>
      <c r="O432" s="86">
        <v>0</v>
      </c>
      <c r="P432" s="86">
        <v>0</v>
      </c>
      <c r="Q432" s="87">
        <v>2</v>
      </c>
      <c r="R432" s="88">
        <v>70810</v>
      </c>
      <c r="S432" s="88">
        <v>4688</v>
      </c>
      <c r="T432" s="88">
        <v>0</v>
      </c>
      <c r="U432" s="89">
        <v>75498</v>
      </c>
      <c r="V432" s="97"/>
    </row>
    <row r="433" spans="1:22" ht="25.5" customHeight="1" x14ac:dyDescent="0.15">
      <c r="A433" s="92" t="s">
        <v>1857</v>
      </c>
      <c r="B433" s="93" t="s">
        <v>1858</v>
      </c>
      <c r="C433" s="94" t="s">
        <v>1668</v>
      </c>
      <c r="D433" s="95" t="s">
        <v>20</v>
      </c>
      <c r="E433" s="96" t="s">
        <v>1859</v>
      </c>
      <c r="F433" s="123" t="s">
        <v>4697</v>
      </c>
      <c r="G433" s="79" t="s">
        <v>1860</v>
      </c>
      <c r="H433" s="80">
        <f t="shared" si="6"/>
        <v>3</v>
      </c>
      <c r="I433" s="81">
        <v>45110</v>
      </c>
      <c r="J433" s="82">
        <v>45209</v>
      </c>
      <c r="K433" s="82">
        <v>45309</v>
      </c>
      <c r="L433" s="83" t="s">
        <v>240</v>
      </c>
      <c r="M433" s="84" t="s">
        <v>426</v>
      </c>
      <c r="N433" s="85">
        <v>3</v>
      </c>
      <c r="O433" s="86">
        <v>3</v>
      </c>
      <c r="P433" s="86">
        <v>5</v>
      </c>
      <c r="Q433" s="87">
        <v>11</v>
      </c>
      <c r="R433" s="88">
        <v>298350</v>
      </c>
      <c r="S433" s="88">
        <v>118908</v>
      </c>
      <c r="T433" s="88">
        <v>0</v>
      </c>
      <c r="U433" s="89">
        <v>417258</v>
      </c>
      <c r="V433" s="97"/>
    </row>
    <row r="434" spans="1:22" ht="25.5" customHeight="1" x14ac:dyDescent="0.15">
      <c r="A434" s="92" t="s">
        <v>1861</v>
      </c>
      <c r="B434" s="93" t="s">
        <v>1862</v>
      </c>
      <c r="C434" s="94" t="s">
        <v>1668</v>
      </c>
      <c r="D434" s="95" t="s">
        <v>20</v>
      </c>
      <c r="E434" s="96" t="s">
        <v>1863</v>
      </c>
      <c r="F434" s="123" t="s">
        <v>4698</v>
      </c>
      <c r="G434" s="79" t="s">
        <v>1623</v>
      </c>
      <c r="H434" s="80">
        <f t="shared" si="6"/>
        <v>3</v>
      </c>
      <c r="I434" s="81">
        <v>45118</v>
      </c>
      <c r="J434" s="82">
        <v>45205</v>
      </c>
      <c r="K434" s="82">
        <v>45281</v>
      </c>
      <c r="L434" s="83" t="s">
        <v>240</v>
      </c>
      <c r="M434" s="84" t="s">
        <v>426</v>
      </c>
      <c r="N434" s="85">
        <v>5</v>
      </c>
      <c r="O434" s="86">
        <v>5</v>
      </c>
      <c r="P434" s="86">
        <v>5</v>
      </c>
      <c r="Q434" s="87">
        <v>15</v>
      </c>
      <c r="R434" s="88">
        <v>360750</v>
      </c>
      <c r="S434" s="88">
        <v>127950</v>
      </c>
      <c r="T434" s="88">
        <v>0</v>
      </c>
      <c r="U434" s="89">
        <v>488700</v>
      </c>
      <c r="V434" s="97"/>
    </row>
    <row r="435" spans="1:22" ht="25.5" customHeight="1" x14ac:dyDescent="0.15">
      <c r="A435" s="92" t="s">
        <v>1864</v>
      </c>
      <c r="B435" s="93" t="s">
        <v>1865</v>
      </c>
      <c r="C435" s="94" t="s">
        <v>1668</v>
      </c>
      <c r="D435" s="95" t="s">
        <v>20</v>
      </c>
      <c r="E435" s="96" t="s">
        <v>1866</v>
      </c>
      <c r="F435" s="123" t="s">
        <v>4699</v>
      </c>
      <c r="G435" s="79" t="s">
        <v>1860</v>
      </c>
      <c r="H435" s="80">
        <f t="shared" si="6"/>
        <v>3</v>
      </c>
      <c r="I435" s="81">
        <v>45189</v>
      </c>
      <c r="J435" s="82">
        <v>45194</v>
      </c>
      <c r="K435" s="82">
        <v>45217</v>
      </c>
      <c r="L435" s="83" t="s">
        <v>240</v>
      </c>
      <c r="M435" s="84" t="s">
        <v>426</v>
      </c>
      <c r="N435" s="85">
        <v>5</v>
      </c>
      <c r="O435" s="86">
        <v>5</v>
      </c>
      <c r="P435" s="86">
        <v>5</v>
      </c>
      <c r="Q435" s="87">
        <v>15</v>
      </c>
      <c r="R435" s="88">
        <v>328150</v>
      </c>
      <c r="S435" s="88">
        <v>127726</v>
      </c>
      <c r="T435" s="88">
        <v>0</v>
      </c>
      <c r="U435" s="89">
        <v>455876</v>
      </c>
      <c r="V435" s="97"/>
    </row>
    <row r="436" spans="1:22" ht="25.5" customHeight="1" x14ac:dyDescent="0.15">
      <c r="A436" s="92" t="s">
        <v>1867</v>
      </c>
      <c r="B436" s="93" t="s">
        <v>1868</v>
      </c>
      <c r="C436" s="94" t="s">
        <v>1668</v>
      </c>
      <c r="D436" s="95" t="s">
        <v>20</v>
      </c>
      <c r="E436" s="96" t="s">
        <v>1869</v>
      </c>
      <c r="F436" s="123" t="s">
        <v>4700</v>
      </c>
      <c r="G436" s="79" t="s">
        <v>1870</v>
      </c>
      <c r="H436" s="80">
        <f t="shared" si="6"/>
        <v>3</v>
      </c>
      <c r="I436" s="81">
        <v>45303</v>
      </c>
      <c r="J436" s="82">
        <v>45306</v>
      </c>
      <c r="K436" s="82">
        <v>45307</v>
      </c>
      <c r="L436" s="83" t="s">
        <v>240</v>
      </c>
      <c r="M436" s="84" t="s">
        <v>504</v>
      </c>
      <c r="N436" s="85">
        <v>0</v>
      </c>
      <c r="O436" s="86">
        <v>0</v>
      </c>
      <c r="P436" s="86">
        <v>1</v>
      </c>
      <c r="Q436" s="87">
        <v>1</v>
      </c>
      <c r="R436" s="88">
        <v>125190</v>
      </c>
      <c r="S436" s="88">
        <v>3182</v>
      </c>
      <c r="T436" s="88">
        <v>47300</v>
      </c>
      <c r="U436" s="89">
        <v>175672</v>
      </c>
      <c r="V436" s="97"/>
    </row>
    <row r="437" spans="1:22" ht="25.5" customHeight="1" x14ac:dyDescent="0.15">
      <c r="A437" s="92" t="s">
        <v>1871</v>
      </c>
      <c r="B437" s="93" t="s">
        <v>1872</v>
      </c>
      <c r="C437" s="94" t="s">
        <v>1668</v>
      </c>
      <c r="D437" s="95" t="s">
        <v>20</v>
      </c>
      <c r="E437" s="96" t="s">
        <v>1873</v>
      </c>
      <c r="F437" s="123" t="s">
        <v>4701</v>
      </c>
      <c r="G437" s="79" t="s">
        <v>711</v>
      </c>
      <c r="H437" s="80">
        <f t="shared" si="6"/>
        <v>2</v>
      </c>
      <c r="I437" s="81">
        <v>45118</v>
      </c>
      <c r="J437" s="82">
        <v>45119</v>
      </c>
      <c r="K437" s="82"/>
      <c r="L437" s="83" t="s">
        <v>662</v>
      </c>
      <c r="M437" s="84" t="s">
        <v>663</v>
      </c>
      <c r="N437" s="85">
        <v>1</v>
      </c>
      <c r="O437" s="86">
        <v>1</v>
      </c>
      <c r="P437" s="86">
        <v>0</v>
      </c>
      <c r="Q437" s="87">
        <v>2</v>
      </c>
      <c r="R437" s="88">
        <v>92100</v>
      </c>
      <c r="S437" s="88">
        <v>8000</v>
      </c>
      <c r="T437" s="88">
        <v>49840</v>
      </c>
      <c r="U437" s="89">
        <v>149940</v>
      </c>
      <c r="V437" s="97" t="s">
        <v>513</v>
      </c>
    </row>
    <row r="438" spans="1:22" ht="25.5" customHeight="1" x14ac:dyDescent="0.15">
      <c r="A438" s="92" t="s">
        <v>1874</v>
      </c>
      <c r="B438" s="93" t="s">
        <v>1875</v>
      </c>
      <c r="C438" s="94" t="s">
        <v>1668</v>
      </c>
      <c r="D438" s="95" t="s">
        <v>20</v>
      </c>
      <c r="E438" s="96" t="s">
        <v>1876</v>
      </c>
      <c r="F438" s="123" t="s">
        <v>4702</v>
      </c>
      <c r="G438" s="79" t="s">
        <v>1877</v>
      </c>
      <c r="H438" s="80">
        <f t="shared" si="6"/>
        <v>1</v>
      </c>
      <c r="I438" s="81">
        <v>45262</v>
      </c>
      <c r="J438" s="82"/>
      <c r="K438" s="82"/>
      <c r="L438" s="83" t="s">
        <v>402</v>
      </c>
      <c r="M438" s="84" t="s">
        <v>657</v>
      </c>
      <c r="N438" s="85">
        <v>2</v>
      </c>
      <c r="O438" s="86">
        <v>0</v>
      </c>
      <c r="P438" s="86">
        <v>0</v>
      </c>
      <c r="Q438" s="87">
        <v>2</v>
      </c>
      <c r="R438" s="88">
        <v>54460</v>
      </c>
      <c r="S438" s="88">
        <v>586</v>
      </c>
      <c r="T438" s="88">
        <v>0</v>
      </c>
      <c r="U438" s="89">
        <v>55046</v>
      </c>
      <c r="V438" s="97"/>
    </row>
    <row r="439" spans="1:22" ht="25.5" customHeight="1" x14ac:dyDescent="0.15">
      <c r="A439" s="92" t="s">
        <v>1878</v>
      </c>
      <c r="B439" s="93" t="s">
        <v>1879</v>
      </c>
      <c r="C439" s="94" t="s">
        <v>1668</v>
      </c>
      <c r="D439" s="95" t="s">
        <v>20</v>
      </c>
      <c r="E439" s="96" t="s">
        <v>1880</v>
      </c>
      <c r="F439" s="123" t="s">
        <v>4703</v>
      </c>
      <c r="G439" s="79" t="s">
        <v>1881</v>
      </c>
      <c r="H439" s="80">
        <f t="shared" si="6"/>
        <v>3</v>
      </c>
      <c r="I439" s="81">
        <v>45176</v>
      </c>
      <c r="J439" s="82">
        <v>45180</v>
      </c>
      <c r="K439" s="82">
        <v>45194</v>
      </c>
      <c r="L439" s="83" t="s">
        <v>471</v>
      </c>
      <c r="M439" s="84" t="s">
        <v>472</v>
      </c>
      <c r="N439" s="85">
        <v>2</v>
      </c>
      <c r="O439" s="86">
        <v>2</v>
      </c>
      <c r="P439" s="86">
        <v>2</v>
      </c>
      <c r="Q439" s="87">
        <v>6</v>
      </c>
      <c r="R439" s="88">
        <v>185190</v>
      </c>
      <c r="S439" s="88">
        <v>5040</v>
      </c>
      <c r="T439" s="88">
        <v>0</v>
      </c>
      <c r="U439" s="89">
        <v>190230</v>
      </c>
      <c r="V439" s="97"/>
    </row>
    <row r="440" spans="1:22" ht="25.5" customHeight="1" x14ac:dyDescent="0.15">
      <c r="A440" s="92" t="s">
        <v>1882</v>
      </c>
      <c r="B440" s="93" t="s">
        <v>1883</v>
      </c>
      <c r="C440" s="94" t="s">
        <v>1668</v>
      </c>
      <c r="D440" s="95" t="s">
        <v>20</v>
      </c>
      <c r="E440" s="96" t="s">
        <v>1884</v>
      </c>
      <c r="F440" s="123" t="s">
        <v>4704</v>
      </c>
      <c r="G440" s="79" t="s">
        <v>1885</v>
      </c>
      <c r="H440" s="80">
        <f t="shared" si="6"/>
        <v>3</v>
      </c>
      <c r="I440" s="81">
        <v>45203</v>
      </c>
      <c r="J440" s="82">
        <v>45203</v>
      </c>
      <c r="K440" s="82">
        <v>45203</v>
      </c>
      <c r="L440" s="83" t="s">
        <v>414</v>
      </c>
      <c r="M440" s="84" t="s">
        <v>420</v>
      </c>
      <c r="N440" s="85">
        <v>0</v>
      </c>
      <c r="O440" s="86">
        <v>0</v>
      </c>
      <c r="P440" s="86">
        <v>0</v>
      </c>
      <c r="Q440" s="87">
        <v>0</v>
      </c>
      <c r="R440" s="88">
        <v>106950</v>
      </c>
      <c r="S440" s="88">
        <v>720</v>
      </c>
      <c r="T440" s="88">
        <v>0</v>
      </c>
      <c r="U440" s="89">
        <v>107670</v>
      </c>
      <c r="V440" s="90" t="s">
        <v>1886</v>
      </c>
    </row>
    <row r="441" spans="1:22" ht="25.5" customHeight="1" x14ac:dyDescent="0.15">
      <c r="A441" s="92" t="s">
        <v>1887</v>
      </c>
      <c r="B441" s="93" t="s">
        <v>1888</v>
      </c>
      <c r="C441" s="94" t="s">
        <v>1668</v>
      </c>
      <c r="D441" s="95" t="s">
        <v>20</v>
      </c>
      <c r="E441" s="96" t="s">
        <v>1889</v>
      </c>
      <c r="F441" s="123" t="s">
        <v>4705</v>
      </c>
      <c r="G441" s="79" t="s">
        <v>1890</v>
      </c>
      <c r="H441" s="80">
        <f t="shared" si="6"/>
        <v>1</v>
      </c>
      <c r="I441" s="81">
        <v>45087</v>
      </c>
      <c r="J441" s="82"/>
      <c r="K441" s="82"/>
      <c r="L441" s="83" t="s">
        <v>240</v>
      </c>
      <c r="M441" s="84" t="s">
        <v>377</v>
      </c>
      <c r="N441" s="85">
        <v>1</v>
      </c>
      <c r="O441" s="86">
        <v>0</v>
      </c>
      <c r="P441" s="86">
        <v>0</v>
      </c>
      <c r="Q441" s="87">
        <v>1</v>
      </c>
      <c r="R441" s="88">
        <v>48690</v>
      </c>
      <c r="S441" s="88">
        <v>3760</v>
      </c>
      <c r="T441" s="88">
        <v>0</v>
      </c>
      <c r="U441" s="89">
        <v>52450</v>
      </c>
      <c r="V441" s="97"/>
    </row>
    <row r="442" spans="1:22" ht="25.5" customHeight="1" x14ac:dyDescent="0.15">
      <c r="A442" s="92" t="s">
        <v>1891</v>
      </c>
      <c r="B442" s="93" t="s">
        <v>1892</v>
      </c>
      <c r="C442" s="94" t="s">
        <v>1668</v>
      </c>
      <c r="D442" s="95" t="s">
        <v>20</v>
      </c>
      <c r="E442" s="96" t="s">
        <v>1893</v>
      </c>
      <c r="F442" s="123" t="s">
        <v>4706</v>
      </c>
      <c r="G442" s="79" t="s">
        <v>1894</v>
      </c>
      <c r="H442" s="80">
        <f t="shared" si="6"/>
        <v>3</v>
      </c>
      <c r="I442" s="81">
        <v>45217</v>
      </c>
      <c r="J442" s="82">
        <v>45218</v>
      </c>
      <c r="K442" s="82">
        <v>45219</v>
      </c>
      <c r="L442" s="83" t="s">
        <v>550</v>
      </c>
      <c r="M442" s="84" t="s">
        <v>672</v>
      </c>
      <c r="N442" s="85">
        <v>5</v>
      </c>
      <c r="O442" s="86">
        <v>5</v>
      </c>
      <c r="P442" s="86">
        <v>5</v>
      </c>
      <c r="Q442" s="87">
        <v>15</v>
      </c>
      <c r="R442" s="88">
        <v>400350</v>
      </c>
      <c r="S442" s="88">
        <v>14280</v>
      </c>
      <c r="T442" s="88">
        <v>0</v>
      </c>
      <c r="U442" s="89">
        <v>414630</v>
      </c>
      <c r="V442" s="97"/>
    </row>
    <row r="443" spans="1:22" ht="63.75" customHeight="1" x14ac:dyDescent="0.15">
      <c r="A443" s="92" t="s">
        <v>1895</v>
      </c>
      <c r="B443" s="93" t="s">
        <v>1896</v>
      </c>
      <c r="C443" s="94" t="s">
        <v>1668</v>
      </c>
      <c r="D443" s="95" t="s">
        <v>20</v>
      </c>
      <c r="E443" s="96" t="s">
        <v>1897</v>
      </c>
      <c r="F443" s="123" t="s">
        <v>4707</v>
      </c>
      <c r="G443" s="79" t="s">
        <v>1898</v>
      </c>
      <c r="H443" s="80">
        <f t="shared" si="6"/>
        <v>2</v>
      </c>
      <c r="I443" s="81">
        <v>45065</v>
      </c>
      <c r="J443" s="82">
        <v>45100</v>
      </c>
      <c r="K443" s="82"/>
      <c r="L443" s="83" t="s">
        <v>1082</v>
      </c>
      <c r="M443" s="84" t="s">
        <v>663</v>
      </c>
      <c r="N443" s="85">
        <v>2</v>
      </c>
      <c r="O443" s="86">
        <v>2</v>
      </c>
      <c r="P443" s="86">
        <v>0</v>
      </c>
      <c r="Q443" s="87">
        <v>4</v>
      </c>
      <c r="R443" s="88">
        <v>149540</v>
      </c>
      <c r="S443" s="88">
        <v>9432</v>
      </c>
      <c r="T443" s="88">
        <v>0</v>
      </c>
      <c r="U443" s="89">
        <v>158972</v>
      </c>
      <c r="V443" s="97"/>
    </row>
    <row r="444" spans="1:22" ht="25.5" customHeight="1" x14ac:dyDescent="0.15">
      <c r="A444" s="92" t="s">
        <v>1899</v>
      </c>
      <c r="B444" s="93" t="s">
        <v>1900</v>
      </c>
      <c r="C444" s="94" t="s">
        <v>1668</v>
      </c>
      <c r="D444" s="95" t="s">
        <v>20</v>
      </c>
      <c r="E444" s="96" t="s">
        <v>1901</v>
      </c>
      <c r="F444" s="123" t="s">
        <v>4708</v>
      </c>
      <c r="G444" s="79" t="s">
        <v>1898</v>
      </c>
      <c r="H444" s="80">
        <f t="shared" si="6"/>
        <v>3</v>
      </c>
      <c r="I444" s="81">
        <v>45267</v>
      </c>
      <c r="J444" s="82">
        <v>45268</v>
      </c>
      <c r="K444" s="82">
        <v>45275</v>
      </c>
      <c r="L444" s="83" t="s">
        <v>1082</v>
      </c>
      <c r="M444" s="84" t="s">
        <v>663</v>
      </c>
      <c r="N444" s="85">
        <v>2</v>
      </c>
      <c r="O444" s="86">
        <v>2</v>
      </c>
      <c r="P444" s="86">
        <v>2</v>
      </c>
      <c r="Q444" s="87">
        <v>6</v>
      </c>
      <c r="R444" s="88">
        <v>200550</v>
      </c>
      <c r="S444" s="88">
        <v>19746</v>
      </c>
      <c r="T444" s="88">
        <v>31680</v>
      </c>
      <c r="U444" s="89">
        <v>251976</v>
      </c>
      <c r="V444" s="97"/>
    </row>
    <row r="445" spans="1:22" ht="25.5" customHeight="1" x14ac:dyDescent="0.15">
      <c r="A445" s="92" t="s">
        <v>1902</v>
      </c>
      <c r="B445" s="93" t="s">
        <v>1903</v>
      </c>
      <c r="C445" s="94" t="s">
        <v>1668</v>
      </c>
      <c r="D445" s="95" t="s">
        <v>20</v>
      </c>
      <c r="E445" s="96" t="s">
        <v>1904</v>
      </c>
      <c r="F445" s="123" t="s">
        <v>4709</v>
      </c>
      <c r="G445" s="79" t="s">
        <v>1905</v>
      </c>
      <c r="H445" s="80">
        <f t="shared" si="6"/>
        <v>1</v>
      </c>
      <c r="I445" s="81">
        <v>45110</v>
      </c>
      <c r="J445" s="82"/>
      <c r="K445" s="82"/>
      <c r="L445" s="83" t="s">
        <v>471</v>
      </c>
      <c r="M445" s="84" t="s">
        <v>472</v>
      </c>
      <c r="N445" s="85">
        <v>0</v>
      </c>
      <c r="O445" s="86">
        <v>0</v>
      </c>
      <c r="P445" s="86">
        <v>0</v>
      </c>
      <c r="Q445" s="87">
        <v>0</v>
      </c>
      <c r="R445" s="88">
        <v>35650</v>
      </c>
      <c r="S445" s="88">
        <v>792</v>
      </c>
      <c r="T445" s="88">
        <v>0</v>
      </c>
      <c r="U445" s="89">
        <v>36442</v>
      </c>
      <c r="V445" s="97"/>
    </row>
    <row r="446" spans="1:22" ht="25.5" customHeight="1" x14ac:dyDescent="0.15">
      <c r="A446" s="92" t="s">
        <v>1906</v>
      </c>
      <c r="B446" s="93" t="s">
        <v>1907</v>
      </c>
      <c r="C446" s="94" t="s">
        <v>1668</v>
      </c>
      <c r="D446" s="95" t="s">
        <v>20</v>
      </c>
      <c r="E446" s="96" t="s">
        <v>1908</v>
      </c>
      <c r="F446" s="123" t="s">
        <v>4710</v>
      </c>
      <c r="G446" s="79" t="s">
        <v>1909</v>
      </c>
      <c r="H446" s="80">
        <f t="shared" si="6"/>
        <v>3</v>
      </c>
      <c r="I446" s="81">
        <v>45174</v>
      </c>
      <c r="J446" s="82">
        <v>45175</v>
      </c>
      <c r="K446" s="82">
        <v>45176</v>
      </c>
      <c r="L446" s="83" t="s">
        <v>550</v>
      </c>
      <c r="M446" s="84" t="s">
        <v>672</v>
      </c>
      <c r="N446" s="85">
        <v>5</v>
      </c>
      <c r="O446" s="86">
        <v>5</v>
      </c>
      <c r="P446" s="86">
        <v>5</v>
      </c>
      <c r="Q446" s="87">
        <v>15</v>
      </c>
      <c r="R446" s="88">
        <v>400350</v>
      </c>
      <c r="S446" s="88">
        <v>20340</v>
      </c>
      <c r="T446" s="88">
        <v>0</v>
      </c>
      <c r="U446" s="89">
        <v>420690</v>
      </c>
      <c r="V446" s="97"/>
    </row>
    <row r="447" spans="1:22" ht="25.5" customHeight="1" x14ac:dyDescent="0.15">
      <c r="A447" s="92" t="s">
        <v>1910</v>
      </c>
      <c r="B447" s="93" t="s">
        <v>1911</v>
      </c>
      <c r="C447" s="94" t="s">
        <v>1668</v>
      </c>
      <c r="D447" s="95" t="s">
        <v>20</v>
      </c>
      <c r="E447" s="96" t="s">
        <v>1912</v>
      </c>
      <c r="F447" s="123" t="s">
        <v>4711</v>
      </c>
      <c r="G447" s="79" t="s">
        <v>1909</v>
      </c>
      <c r="H447" s="80">
        <f t="shared" si="6"/>
        <v>3</v>
      </c>
      <c r="I447" s="81">
        <v>45264</v>
      </c>
      <c r="J447" s="82">
        <v>45265</v>
      </c>
      <c r="K447" s="82">
        <v>45266</v>
      </c>
      <c r="L447" s="83" t="s">
        <v>550</v>
      </c>
      <c r="M447" s="84" t="s">
        <v>672</v>
      </c>
      <c r="N447" s="85">
        <v>5</v>
      </c>
      <c r="O447" s="86">
        <v>5</v>
      </c>
      <c r="P447" s="86">
        <v>5</v>
      </c>
      <c r="Q447" s="87">
        <v>15</v>
      </c>
      <c r="R447" s="88">
        <v>400350</v>
      </c>
      <c r="S447" s="88">
        <v>20940</v>
      </c>
      <c r="T447" s="88">
        <v>0</v>
      </c>
      <c r="U447" s="89">
        <v>421290</v>
      </c>
      <c r="V447" s="97"/>
    </row>
    <row r="448" spans="1:22" ht="25.5" customHeight="1" x14ac:dyDescent="0.15">
      <c r="A448" s="92" t="s">
        <v>1913</v>
      </c>
      <c r="B448" s="93" t="s">
        <v>1914</v>
      </c>
      <c r="C448" s="94" t="s">
        <v>1668</v>
      </c>
      <c r="D448" s="95" t="s">
        <v>20</v>
      </c>
      <c r="E448" s="96" t="s">
        <v>1915</v>
      </c>
      <c r="F448" s="123" t="s">
        <v>4712</v>
      </c>
      <c r="G448" s="79" t="s">
        <v>1909</v>
      </c>
      <c r="H448" s="80">
        <f t="shared" si="6"/>
        <v>3</v>
      </c>
      <c r="I448" s="81">
        <v>45271</v>
      </c>
      <c r="J448" s="82">
        <v>45272</v>
      </c>
      <c r="K448" s="82">
        <v>45273</v>
      </c>
      <c r="L448" s="83" t="s">
        <v>550</v>
      </c>
      <c r="M448" s="84" t="s">
        <v>672</v>
      </c>
      <c r="N448" s="85">
        <v>5</v>
      </c>
      <c r="O448" s="86">
        <v>5</v>
      </c>
      <c r="P448" s="86">
        <v>5</v>
      </c>
      <c r="Q448" s="87">
        <v>15</v>
      </c>
      <c r="R448" s="88">
        <v>400350</v>
      </c>
      <c r="S448" s="88">
        <v>18900</v>
      </c>
      <c r="T448" s="88">
        <v>0</v>
      </c>
      <c r="U448" s="89">
        <v>419250</v>
      </c>
      <c r="V448" s="97"/>
    </row>
    <row r="449" spans="1:22" ht="25.5" customHeight="1" x14ac:dyDescent="0.15">
      <c r="A449" s="92" t="s">
        <v>1916</v>
      </c>
      <c r="B449" s="93" t="s">
        <v>1917</v>
      </c>
      <c r="C449" s="94" t="s">
        <v>1668</v>
      </c>
      <c r="D449" s="95" t="s">
        <v>20</v>
      </c>
      <c r="E449" s="96" t="s">
        <v>1918</v>
      </c>
      <c r="F449" s="123" t="s">
        <v>4713</v>
      </c>
      <c r="G449" s="79" t="s">
        <v>1909</v>
      </c>
      <c r="H449" s="80">
        <f t="shared" si="6"/>
        <v>3</v>
      </c>
      <c r="I449" s="81">
        <v>45303</v>
      </c>
      <c r="J449" s="82">
        <v>45306</v>
      </c>
      <c r="K449" s="82">
        <v>45307</v>
      </c>
      <c r="L449" s="83" t="s">
        <v>550</v>
      </c>
      <c r="M449" s="84" t="s">
        <v>672</v>
      </c>
      <c r="N449" s="85">
        <v>5</v>
      </c>
      <c r="O449" s="86">
        <v>5</v>
      </c>
      <c r="P449" s="86">
        <v>5</v>
      </c>
      <c r="Q449" s="87">
        <v>15</v>
      </c>
      <c r="R449" s="88">
        <v>400350</v>
      </c>
      <c r="S449" s="88">
        <v>14400</v>
      </c>
      <c r="T449" s="88">
        <v>0</v>
      </c>
      <c r="U449" s="89">
        <v>414750</v>
      </c>
      <c r="V449" s="97"/>
    </row>
    <row r="450" spans="1:22" ht="25.5" customHeight="1" x14ac:dyDescent="0.15">
      <c r="A450" s="92" t="s">
        <v>1919</v>
      </c>
      <c r="B450" s="93" t="s">
        <v>1920</v>
      </c>
      <c r="C450" s="94" t="s">
        <v>1668</v>
      </c>
      <c r="D450" s="95" t="s">
        <v>20</v>
      </c>
      <c r="E450" s="96" t="s">
        <v>1921</v>
      </c>
      <c r="F450" s="123" t="s">
        <v>4714</v>
      </c>
      <c r="G450" s="79" t="s">
        <v>1922</v>
      </c>
      <c r="H450" s="80">
        <f t="shared" si="6"/>
        <v>1</v>
      </c>
      <c r="I450" s="81">
        <v>45202</v>
      </c>
      <c r="J450" s="82"/>
      <c r="K450" s="82"/>
      <c r="L450" s="83" t="s">
        <v>414</v>
      </c>
      <c r="M450" s="84" t="s">
        <v>415</v>
      </c>
      <c r="N450" s="85">
        <v>0</v>
      </c>
      <c r="O450" s="86">
        <v>0</v>
      </c>
      <c r="P450" s="86">
        <v>0</v>
      </c>
      <c r="Q450" s="87">
        <v>0</v>
      </c>
      <c r="R450" s="88">
        <v>35650</v>
      </c>
      <c r="S450" s="88">
        <v>1220</v>
      </c>
      <c r="T450" s="88">
        <v>0</v>
      </c>
      <c r="U450" s="89">
        <v>36870</v>
      </c>
      <c r="V450" s="97"/>
    </row>
    <row r="451" spans="1:22" ht="25.5" customHeight="1" x14ac:dyDescent="0.15">
      <c r="A451" s="92" t="s">
        <v>1923</v>
      </c>
      <c r="B451" s="93" t="s">
        <v>1924</v>
      </c>
      <c r="C451" s="94" t="s">
        <v>1668</v>
      </c>
      <c r="D451" s="95" t="s">
        <v>20</v>
      </c>
      <c r="E451" s="96" t="s">
        <v>1925</v>
      </c>
      <c r="F451" s="123" t="s">
        <v>4715</v>
      </c>
      <c r="G451" s="79" t="s">
        <v>1483</v>
      </c>
      <c r="H451" s="80">
        <f t="shared" si="6"/>
        <v>2</v>
      </c>
      <c r="I451" s="81">
        <v>45183</v>
      </c>
      <c r="J451" s="82">
        <v>45184</v>
      </c>
      <c r="K451" s="82"/>
      <c r="L451" s="83" t="s">
        <v>776</v>
      </c>
      <c r="M451" s="84" t="s">
        <v>1484</v>
      </c>
      <c r="N451" s="85">
        <v>5</v>
      </c>
      <c r="O451" s="86">
        <v>5</v>
      </c>
      <c r="P451" s="86">
        <v>0</v>
      </c>
      <c r="Q451" s="87">
        <v>10</v>
      </c>
      <c r="R451" s="88">
        <v>281880</v>
      </c>
      <c r="S451" s="88">
        <v>95022</v>
      </c>
      <c r="T451" s="88">
        <v>50000</v>
      </c>
      <c r="U451" s="89">
        <v>426902</v>
      </c>
      <c r="V451" s="97"/>
    </row>
    <row r="452" spans="1:22" ht="25.5" customHeight="1" x14ac:dyDescent="0.15">
      <c r="A452" s="92" t="s">
        <v>1926</v>
      </c>
      <c r="B452" s="93" t="s">
        <v>1927</v>
      </c>
      <c r="C452" s="94" t="s">
        <v>1668</v>
      </c>
      <c r="D452" s="95" t="s">
        <v>20</v>
      </c>
      <c r="E452" s="96" t="s">
        <v>1928</v>
      </c>
      <c r="F452" s="123" t="s">
        <v>4716</v>
      </c>
      <c r="G452" s="79" t="s">
        <v>1483</v>
      </c>
      <c r="H452" s="80">
        <f t="shared" si="6"/>
        <v>3</v>
      </c>
      <c r="I452" s="81">
        <v>45215</v>
      </c>
      <c r="J452" s="82">
        <v>45216</v>
      </c>
      <c r="K452" s="82">
        <v>45217</v>
      </c>
      <c r="L452" s="83" t="s">
        <v>776</v>
      </c>
      <c r="M452" s="84" t="s">
        <v>1484</v>
      </c>
      <c r="N452" s="85">
        <v>5</v>
      </c>
      <c r="O452" s="86">
        <v>5</v>
      </c>
      <c r="P452" s="86">
        <v>5</v>
      </c>
      <c r="Q452" s="87">
        <v>15</v>
      </c>
      <c r="R452" s="88">
        <v>419610</v>
      </c>
      <c r="S452" s="88">
        <v>129449</v>
      </c>
      <c r="T452" s="88">
        <v>50000</v>
      </c>
      <c r="U452" s="89">
        <v>599059</v>
      </c>
      <c r="V452" s="97"/>
    </row>
    <row r="453" spans="1:22" ht="25.5" customHeight="1" x14ac:dyDescent="0.15">
      <c r="A453" s="92" t="s">
        <v>1929</v>
      </c>
      <c r="B453" s="93" t="s">
        <v>1930</v>
      </c>
      <c r="C453" s="94" t="s">
        <v>1668</v>
      </c>
      <c r="D453" s="95" t="s">
        <v>20</v>
      </c>
      <c r="E453" s="96" t="s">
        <v>1931</v>
      </c>
      <c r="F453" s="123" t="s">
        <v>4717</v>
      </c>
      <c r="G453" s="79" t="s">
        <v>1932</v>
      </c>
      <c r="H453" s="80">
        <f t="shared" ref="H453:H516" si="7">COUNTA(I453:K453)</f>
        <v>3</v>
      </c>
      <c r="I453" s="81">
        <v>45230</v>
      </c>
      <c r="J453" s="82">
        <v>45231</v>
      </c>
      <c r="K453" s="82">
        <v>45232</v>
      </c>
      <c r="L453" s="83" t="s">
        <v>550</v>
      </c>
      <c r="M453" s="84" t="s">
        <v>672</v>
      </c>
      <c r="N453" s="85">
        <v>5</v>
      </c>
      <c r="O453" s="86">
        <v>5</v>
      </c>
      <c r="P453" s="86">
        <v>5</v>
      </c>
      <c r="Q453" s="87">
        <v>15</v>
      </c>
      <c r="R453" s="88">
        <v>400350</v>
      </c>
      <c r="S453" s="88">
        <v>14520</v>
      </c>
      <c r="T453" s="88">
        <v>0</v>
      </c>
      <c r="U453" s="89">
        <v>414870</v>
      </c>
      <c r="V453" s="97"/>
    </row>
    <row r="454" spans="1:22" ht="25.5" customHeight="1" x14ac:dyDescent="0.15">
      <c r="A454" s="92" t="s">
        <v>1933</v>
      </c>
      <c r="B454" s="93" t="s">
        <v>1934</v>
      </c>
      <c r="C454" s="94" t="s">
        <v>1668</v>
      </c>
      <c r="D454" s="95" t="s">
        <v>20</v>
      </c>
      <c r="E454" s="96" t="s">
        <v>1935</v>
      </c>
      <c r="F454" s="123" t="s">
        <v>4718</v>
      </c>
      <c r="G454" s="79" t="s">
        <v>1932</v>
      </c>
      <c r="H454" s="80">
        <f t="shared" si="7"/>
        <v>3</v>
      </c>
      <c r="I454" s="81">
        <v>45236</v>
      </c>
      <c r="J454" s="82">
        <v>45237</v>
      </c>
      <c r="K454" s="82">
        <v>45238</v>
      </c>
      <c r="L454" s="83" t="s">
        <v>550</v>
      </c>
      <c r="M454" s="84" t="s">
        <v>672</v>
      </c>
      <c r="N454" s="85">
        <v>5</v>
      </c>
      <c r="O454" s="86">
        <v>5</v>
      </c>
      <c r="P454" s="86">
        <v>5</v>
      </c>
      <c r="Q454" s="87">
        <v>15</v>
      </c>
      <c r="R454" s="88">
        <v>400350</v>
      </c>
      <c r="S454" s="88">
        <v>19620</v>
      </c>
      <c r="T454" s="88">
        <v>0</v>
      </c>
      <c r="U454" s="89">
        <v>419970</v>
      </c>
      <c r="V454" s="97"/>
    </row>
    <row r="455" spans="1:22" ht="25.5" customHeight="1" x14ac:dyDescent="0.15">
      <c r="A455" s="92" t="s">
        <v>1936</v>
      </c>
      <c r="B455" s="93" t="s">
        <v>1937</v>
      </c>
      <c r="C455" s="94" t="s">
        <v>1668</v>
      </c>
      <c r="D455" s="95" t="s">
        <v>20</v>
      </c>
      <c r="E455" s="96" t="s">
        <v>1938</v>
      </c>
      <c r="F455" s="123" t="s">
        <v>4719</v>
      </c>
      <c r="G455" s="79" t="s">
        <v>1932</v>
      </c>
      <c r="H455" s="80">
        <f t="shared" si="7"/>
        <v>3</v>
      </c>
      <c r="I455" s="81">
        <v>45274</v>
      </c>
      <c r="J455" s="82">
        <v>45275</v>
      </c>
      <c r="K455" s="82">
        <v>45278</v>
      </c>
      <c r="L455" s="83" t="s">
        <v>550</v>
      </c>
      <c r="M455" s="84" t="s">
        <v>672</v>
      </c>
      <c r="N455" s="85">
        <v>5</v>
      </c>
      <c r="O455" s="86">
        <v>5</v>
      </c>
      <c r="P455" s="86">
        <v>5</v>
      </c>
      <c r="Q455" s="87">
        <v>15</v>
      </c>
      <c r="R455" s="88">
        <v>400350</v>
      </c>
      <c r="S455" s="88">
        <v>15540</v>
      </c>
      <c r="T455" s="88">
        <v>0</v>
      </c>
      <c r="U455" s="89">
        <v>415890</v>
      </c>
      <c r="V455" s="97"/>
    </row>
    <row r="456" spans="1:22" ht="25.5" customHeight="1" x14ac:dyDescent="0.15">
      <c r="A456" s="92" t="s">
        <v>1939</v>
      </c>
      <c r="B456" s="93" t="s">
        <v>1940</v>
      </c>
      <c r="C456" s="94" t="s">
        <v>1668</v>
      </c>
      <c r="D456" s="95" t="s">
        <v>20</v>
      </c>
      <c r="E456" s="96" t="s">
        <v>1941</v>
      </c>
      <c r="F456" s="123" t="s">
        <v>4720</v>
      </c>
      <c r="G456" s="79" t="s">
        <v>1932</v>
      </c>
      <c r="H456" s="80">
        <f t="shared" si="7"/>
        <v>3</v>
      </c>
      <c r="I456" s="81">
        <v>45279</v>
      </c>
      <c r="J456" s="82">
        <v>45280</v>
      </c>
      <c r="K456" s="82">
        <v>45281</v>
      </c>
      <c r="L456" s="83" t="s">
        <v>550</v>
      </c>
      <c r="M456" s="84" t="s">
        <v>672</v>
      </c>
      <c r="N456" s="85">
        <v>5</v>
      </c>
      <c r="O456" s="86">
        <v>5</v>
      </c>
      <c r="P456" s="86">
        <v>5</v>
      </c>
      <c r="Q456" s="87">
        <v>15</v>
      </c>
      <c r="R456" s="88">
        <v>400350</v>
      </c>
      <c r="S456" s="88">
        <v>18480</v>
      </c>
      <c r="T456" s="88">
        <v>0</v>
      </c>
      <c r="U456" s="89">
        <v>418830</v>
      </c>
      <c r="V456" s="97"/>
    </row>
    <row r="457" spans="1:22" ht="25.5" customHeight="1" x14ac:dyDescent="0.15">
      <c r="A457" s="92" t="s">
        <v>1942</v>
      </c>
      <c r="B457" s="93" t="s">
        <v>1943</v>
      </c>
      <c r="C457" s="94" t="s">
        <v>1668</v>
      </c>
      <c r="D457" s="95" t="s">
        <v>20</v>
      </c>
      <c r="E457" s="96" t="s">
        <v>1944</v>
      </c>
      <c r="F457" s="123" t="s">
        <v>4721</v>
      </c>
      <c r="G457" s="79" t="s">
        <v>1932</v>
      </c>
      <c r="H457" s="80">
        <f t="shared" si="7"/>
        <v>3</v>
      </c>
      <c r="I457" s="81">
        <v>45306</v>
      </c>
      <c r="J457" s="82">
        <v>45307</v>
      </c>
      <c r="K457" s="82">
        <v>45309</v>
      </c>
      <c r="L457" s="83" t="s">
        <v>550</v>
      </c>
      <c r="M457" s="84" t="s">
        <v>672</v>
      </c>
      <c r="N457" s="85">
        <v>5</v>
      </c>
      <c r="O457" s="86">
        <v>5</v>
      </c>
      <c r="P457" s="86">
        <v>5</v>
      </c>
      <c r="Q457" s="87">
        <v>15</v>
      </c>
      <c r="R457" s="88">
        <v>400350</v>
      </c>
      <c r="S457" s="88">
        <v>13020</v>
      </c>
      <c r="T457" s="88">
        <v>0</v>
      </c>
      <c r="U457" s="89">
        <v>413370</v>
      </c>
      <c r="V457" s="97"/>
    </row>
    <row r="458" spans="1:22" ht="25.5" customHeight="1" x14ac:dyDescent="0.15">
      <c r="A458" s="92" t="s">
        <v>1945</v>
      </c>
      <c r="B458" s="93" t="s">
        <v>1946</v>
      </c>
      <c r="C458" s="94" t="s">
        <v>1668</v>
      </c>
      <c r="D458" s="95" t="s">
        <v>20</v>
      </c>
      <c r="E458" s="96" t="s">
        <v>1947</v>
      </c>
      <c r="F458" s="123" t="s">
        <v>4722</v>
      </c>
      <c r="G458" s="79" t="s">
        <v>1948</v>
      </c>
      <c r="H458" s="80">
        <f t="shared" si="7"/>
        <v>1</v>
      </c>
      <c r="I458" s="81">
        <v>45225</v>
      </c>
      <c r="J458" s="82"/>
      <c r="K458" s="82"/>
      <c r="L458" s="83" t="s">
        <v>662</v>
      </c>
      <c r="M458" s="84" t="s">
        <v>1949</v>
      </c>
      <c r="N458" s="85">
        <v>3</v>
      </c>
      <c r="O458" s="86">
        <v>0</v>
      </c>
      <c r="P458" s="86">
        <v>0</v>
      </c>
      <c r="Q458" s="87">
        <v>3</v>
      </c>
      <c r="R458" s="88">
        <v>82450</v>
      </c>
      <c r="S458" s="88">
        <v>3000</v>
      </c>
      <c r="T458" s="88">
        <v>49600</v>
      </c>
      <c r="U458" s="89">
        <v>135050</v>
      </c>
      <c r="V458" s="97"/>
    </row>
    <row r="459" spans="1:22" ht="25.5" customHeight="1" x14ac:dyDescent="0.15">
      <c r="A459" s="92" t="s">
        <v>1950</v>
      </c>
      <c r="B459" s="93" t="s">
        <v>1951</v>
      </c>
      <c r="C459" s="94" t="s">
        <v>1668</v>
      </c>
      <c r="D459" s="95" t="s">
        <v>20</v>
      </c>
      <c r="E459" s="96" t="s">
        <v>1952</v>
      </c>
      <c r="F459" s="123" t="s">
        <v>4723</v>
      </c>
      <c r="G459" s="79" t="s">
        <v>1948</v>
      </c>
      <c r="H459" s="80">
        <f t="shared" si="7"/>
        <v>1</v>
      </c>
      <c r="I459" s="81">
        <v>45231</v>
      </c>
      <c r="J459" s="82"/>
      <c r="K459" s="82"/>
      <c r="L459" s="83" t="s">
        <v>662</v>
      </c>
      <c r="M459" s="84" t="s">
        <v>1949</v>
      </c>
      <c r="N459" s="85">
        <v>3</v>
      </c>
      <c r="O459" s="86">
        <v>0</v>
      </c>
      <c r="P459" s="86">
        <v>0</v>
      </c>
      <c r="Q459" s="87">
        <v>3</v>
      </c>
      <c r="R459" s="88">
        <v>66850</v>
      </c>
      <c r="S459" s="88">
        <v>3964</v>
      </c>
      <c r="T459" s="88">
        <v>33050</v>
      </c>
      <c r="U459" s="89">
        <v>103864</v>
      </c>
      <c r="V459" s="97"/>
    </row>
    <row r="460" spans="1:22" ht="25.5" customHeight="1" x14ac:dyDescent="0.15">
      <c r="A460" s="92" t="s">
        <v>1953</v>
      </c>
      <c r="B460" s="93" t="s">
        <v>1954</v>
      </c>
      <c r="C460" s="94" t="s">
        <v>1668</v>
      </c>
      <c r="D460" s="95" t="s">
        <v>20</v>
      </c>
      <c r="E460" s="96" t="s">
        <v>1955</v>
      </c>
      <c r="F460" s="123" t="s">
        <v>4724</v>
      </c>
      <c r="G460" s="79" t="s">
        <v>1956</v>
      </c>
      <c r="H460" s="80">
        <f t="shared" si="7"/>
        <v>3</v>
      </c>
      <c r="I460" s="81">
        <v>45099</v>
      </c>
      <c r="J460" s="82">
        <v>45103</v>
      </c>
      <c r="K460" s="82">
        <v>45120</v>
      </c>
      <c r="L460" s="83" t="s">
        <v>414</v>
      </c>
      <c r="M460" s="84" t="s">
        <v>420</v>
      </c>
      <c r="N460" s="85">
        <v>5</v>
      </c>
      <c r="O460" s="86">
        <v>5</v>
      </c>
      <c r="P460" s="86">
        <v>5</v>
      </c>
      <c r="Q460" s="87">
        <v>15</v>
      </c>
      <c r="R460" s="88">
        <v>400350</v>
      </c>
      <c r="S460" s="88">
        <v>31620</v>
      </c>
      <c r="T460" s="88">
        <v>0</v>
      </c>
      <c r="U460" s="89">
        <v>431970</v>
      </c>
      <c r="V460" s="97"/>
    </row>
    <row r="461" spans="1:22" ht="25.5" customHeight="1" x14ac:dyDescent="0.15">
      <c r="A461" s="92" t="s">
        <v>1957</v>
      </c>
      <c r="B461" s="93" t="s">
        <v>1958</v>
      </c>
      <c r="C461" s="94" t="s">
        <v>1668</v>
      </c>
      <c r="D461" s="95" t="s">
        <v>20</v>
      </c>
      <c r="E461" s="96" t="s">
        <v>1959</v>
      </c>
      <c r="F461" s="123" t="s">
        <v>4725</v>
      </c>
      <c r="G461" s="79" t="s">
        <v>1956</v>
      </c>
      <c r="H461" s="80">
        <f t="shared" si="7"/>
        <v>3</v>
      </c>
      <c r="I461" s="81">
        <v>45181</v>
      </c>
      <c r="J461" s="82">
        <v>45183</v>
      </c>
      <c r="K461" s="82">
        <v>45184</v>
      </c>
      <c r="L461" s="83" t="s">
        <v>414</v>
      </c>
      <c r="M461" s="84" t="s">
        <v>420</v>
      </c>
      <c r="N461" s="85">
        <v>5</v>
      </c>
      <c r="O461" s="86">
        <v>5</v>
      </c>
      <c r="P461" s="86">
        <v>5</v>
      </c>
      <c r="Q461" s="87">
        <v>15</v>
      </c>
      <c r="R461" s="88">
        <v>400350</v>
      </c>
      <c r="S461" s="88">
        <v>23520</v>
      </c>
      <c r="T461" s="88">
        <v>0</v>
      </c>
      <c r="U461" s="89">
        <v>423870</v>
      </c>
      <c r="V461" s="97"/>
    </row>
    <row r="462" spans="1:22" ht="25.5" customHeight="1" x14ac:dyDescent="0.15">
      <c r="A462" s="92" t="s">
        <v>1960</v>
      </c>
      <c r="B462" s="93" t="s">
        <v>1961</v>
      </c>
      <c r="C462" s="94" t="s">
        <v>1668</v>
      </c>
      <c r="D462" s="95" t="s">
        <v>20</v>
      </c>
      <c r="E462" s="96" t="s">
        <v>1962</v>
      </c>
      <c r="F462" s="123" t="s">
        <v>4726</v>
      </c>
      <c r="G462" s="79" t="s">
        <v>1963</v>
      </c>
      <c r="H462" s="80">
        <f t="shared" si="7"/>
        <v>3</v>
      </c>
      <c r="I462" s="81">
        <v>45167</v>
      </c>
      <c r="J462" s="82">
        <v>45168</v>
      </c>
      <c r="K462" s="82">
        <v>45169</v>
      </c>
      <c r="L462" s="83" t="s">
        <v>550</v>
      </c>
      <c r="M462" s="84" t="s">
        <v>672</v>
      </c>
      <c r="N462" s="85">
        <v>5</v>
      </c>
      <c r="O462" s="86">
        <v>5</v>
      </c>
      <c r="P462" s="86">
        <v>5</v>
      </c>
      <c r="Q462" s="87">
        <v>15</v>
      </c>
      <c r="R462" s="88">
        <v>400350</v>
      </c>
      <c r="S462" s="88">
        <v>41040</v>
      </c>
      <c r="T462" s="88">
        <v>0</v>
      </c>
      <c r="U462" s="89">
        <v>441390</v>
      </c>
      <c r="V462" s="97"/>
    </row>
    <row r="463" spans="1:22" ht="25.5" customHeight="1" x14ac:dyDescent="0.15">
      <c r="A463" s="92" t="s">
        <v>1964</v>
      </c>
      <c r="B463" s="93" t="s">
        <v>1965</v>
      </c>
      <c r="C463" s="94" t="s">
        <v>1668</v>
      </c>
      <c r="D463" s="95" t="s">
        <v>20</v>
      </c>
      <c r="E463" s="96" t="s">
        <v>1966</v>
      </c>
      <c r="F463" s="123" t="s">
        <v>4727</v>
      </c>
      <c r="G463" s="79" t="s">
        <v>1967</v>
      </c>
      <c r="H463" s="80">
        <f t="shared" si="7"/>
        <v>3</v>
      </c>
      <c r="I463" s="81">
        <v>45188</v>
      </c>
      <c r="J463" s="82">
        <v>45195</v>
      </c>
      <c r="K463" s="82">
        <v>45202</v>
      </c>
      <c r="L463" s="83" t="s">
        <v>550</v>
      </c>
      <c r="M463" s="84" t="s">
        <v>672</v>
      </c>
      <c r="N463" s="85">
        <v>5</v>
      </c>
      <c r="O463" s="86">
        <v>5</v>
      </c>
      <c r="P463" s="86">
        <v>5</v>
      </c>
      <c r="Q463" s="87">
        <v>15</v>
      </c>
      <c r="R463" s="88">
        <v>400350</v>
      </c>
      <c r="S463" s="88">
        <v>139038</v>
      </c>
      <c r="T463" s="88">
        <v>0</v>
      </c>
      <c r="U463" s="89">
        <v>539388</v>
      </c>
      <c r="V463" s="97"/>
    </row>
    <row r="464" spans="1:22" ht="25.5" customHeight="1" x14ac:dyDescent="0.15">
      <c r="A464" s="92" t="s">
        <v>1968</v>
      </c>
      <c r="B464" s="93" t="s">
        <v>1969</v>
      </c>
      <c r="C464" s="94" t="s">
        <v>1668</v>
      </c>
      <c r="D464" s="95" t="s">
        <v>20</v>
      </c>
      <c r="E464" s="96" t="s">
        <v>1970</v>
      </c>
      <c r="F464" s="123" t="s">
        <v>4728</v>
      </c>
      <c r="G464" s="79" t="s">
        <v>1099</v>
      </c>
      <c r="H464" s="80">
        <f t="shared" si="7"/>
        <v>3</v>
      </c>
      <c r="I464" s="81">
        <v>45215</v>
      </c>
      <c r="J464" s="82">
        <v>45216</v>
      </c>
      <c r="K464" s="82">
        <v>45217</v>
      </c>
      <c r="L464" s="83" t="s">
        <v>240</v>
      </c>
      <c r="M464" s="84" t="s">
        <v>426</v>
      </c>
      <c r="N464" s="85">
        <v>3</v>
      </c>
      <c r="O464" s="86">
        <v>3</v>
      </c>
      <c r="P464" s="86">
        <v>3</v>
      </c>
      <c r="Q464" s="87">
        <v>9</v>
      </c>
      <c r="R464" s="88">
        <v>224310</v>
      </c>
      <c r="S464" s="88">
        <v>143530</v>
      </c>
      <c r="T464" s="88">
        <v>49500</v>
      </c>
      <c r="U464" s="89">
        <v>417340</v>
      </c>
      <c r="V464" s="97"/>
    </row>
    <row r="465" spans="1:22" ht="25.5" customHeight="1" x14ac:dyDescent="0.15">
      <c r="A465" s="92" t="s">
        <v>1971</v>
      </c>
      <c r="B465" s="93" t="s">
        <v>1972</v>
      </c>
      <c r="C465" s="94" t="s">
        <v>1668</v>
      </c>
      <c r="D465" s="95" t="s">
        <v>20</v>
      </c>
      <c r="E465" s="96" t="s">
        <v>1973</v>
      </c>
      <c r="F465" s="123" t="s">
        <v>4729</v>
      </c>
      <c r="G465" s="79" t="s">
        <v>1099</v>
      </c>
      <c r="H465" s="80">
        <f t="shared" si="7"/>
        <v>2</v>
      </c>
      <c r="I465" s="81">
        <v>45218</v>
      </c>
      <c r="J465" s="82">
        <v>45219</v>
      </c>
      <c r="K465" s="82"/>
      <c r="L465" s="83" t="s">
        <v>240</v>
      </c>
      <c r="M465" s="84" t="s">
        <v>426</v>
      </c>
      <c r="N465" s="85">
        <v>3</v>
      </c>
      <c r="O465" s="86">
        <v>3</v>
      </c>
      <c r="P465" s="86">
        <v>0</v>
      </c>
      <c r="Q465" s="87">
        <v>6</v>
      </c>
      <c r="R465" s="88">
        <v>169100</v>
      </c>
      <c r="S465" s="88">
        <v>100960</v>
      </c>
      <c r="T465" s="88">
        <v>49500</v>
      </c>
      <c r="U465" s="89">
        <v>319560</v>
      </c>
      <c r="V465" s="97"/>
    </row>
    <row r="466" spans="1:22" ht="25.5" customHeight="1" x14ac:dyDescent="0.15">
      <c r="A466" s="92" t="s">
        <v>1974</v>
      </c>
      <c r="B466" s="93" t="s">
        <v>1975</v>
      </c>
      <c r="C466" s="94" t="s">
        <v>1668</v>
      </c>
      <c r="D466" s="95" t="s">
        <v>20</v>
      </c>
      <c r="E466" s="96" t="s">
        <v>1976</v>
      </c>
      <c r="F466" s="123" t="s">
        <v>4730</v>
      </c>
      <c r="G466" s="79" t="s">
        <v>1634</v>
      </c>
      <c r="H466" s="80">
        <f t="shared" si="7"/>
        <v>3</v>
      </c>
      <c r="I466" s="81">
        <v>45195</v>
      </c>
      <c r="J466" s="82">
        <v>45202</v>
      </c>
      <c r="K466" s="82">
        <v>45216</v>
      </c>
      <c r="L466" s="83" t="s">
        <v>550</v>
      </c>
      <c r="M466" s="84" t="s">
        <v>672</v>
      </c>
      <c r="N466" s="85">
        <v>5</v>
      </c>
      <c r="O466" s="86">
        <v>5</v>
      </c>
      <c r="P466" s="86">
        <v>5</v>
      </c>
      <c r="Q466" s="87">
        <v>15</v>
      </c>
      <c r="R466" s="88">
        <v>400350</v>
      </c>
      <c r="S466" s="88">
        <v>38406</v>
      </c>
      <c r="T466" s="88">
        <v>0</v>
      </c>
      <c r="U466" s="89">
        <v>438756</v>
      </c>
      <c r="V466" s="97"/>
    </row>
    <row r="467" spans="1:22" ht="25.5" customHeight="1" x14ac:dyDescent="0.15">
      <c r="A467" s="92" t="s">
        <v>1977</v>
      </c>
      <c r="B467" s="93" t="s">
        <v>1978</v>
      </c>
      <c r="C467" s="94" t="s">
        <v>1668</v>
      </c>
      <c r="D467" s="95" t="s">
        <v>20</v>
      </c>
      <c r="E467" s="96" t="s">
        <v>1979</v>
      </c>
      <c r="F467" s="123" t="s">
        <v>4731</v>
      </c>
      <c r="G467" s="79" t="s">
        <v>1980</v>
      </c>
      <c r="H467" s="80">
        <f t="shared" si="7"/>
        <v>3</v>
      </c>
      <c r="I467" s="81">
        <v>45105</v>
      </c>
      <c r="J467" s="82">
        <v>45106</v>
      </c>
      <c r="K467" s="82">
        <v>45107</v>
      </c>
      <c r="L467" s="83" t="s">
        <v>550</v>
      </c>
      <c r="M467" s="84" t="s">
        <v>672</v>
      </c>
      <c r="N467" s="85">
        <v>5</v>
      </c>
      <c r="O467" s="86">
        <v>5</v>
      </c>
      <c r="P467" s="86">
        <v>5</v>
      </c>
      <c r="Q467" s="87">
        <v>15</v>
      </c>
      <c r="R467" s="88">
        <v>400350</v>
      </c>
      <c r="S467" s="88">
        <v>44280</v>
      </c>
      <c r="T467" s="88">
        <v>0</v>
      </c>
      <c r="U467" s="89">
        <v>444630</v>
      </c>
      <c r="V467" s="97"/>
    </row>
    <row r="468" spans="1:22" ht="25.5" customHeight="1" x14ac:dyDescent="0.15">
      <c r="A468" s="92" t="s">
        <v>1981</v>
      </c>
      <c r="B468" s="93" t="s">
        <v>1982</v>
      </c>
      <c r="C468" s="94" t="s">
        <v>1668</v>
      </c>
      <c r="D468" s="95" t="s">
        <v>20</v>
      </c>
      <c r="E468" s="96" t="s">
        <v>1983</v>
      </c>
      <c r="F468" s="123" t="s">
        <v>4732</v>
      </c>
      <c r="G468" s="79" t="s">
        <v>1980</v>
      </c>
      <c r="H468" s="80">
        <f t="shared" si="7"/>
        <v>3</v>
      </c>
      <c r="I468" s="81">
        <v>45110</v>
      </c>
      <c r="J468" s="82">
        <v>45111</v>
      </c>
      <c r="K468" s="82">
        <v>45112</v>
      </c>
      <c r="L468" s="83" t="s">
        <v>550</v>
      </c>
      <c r="M468" s="84" t="s">
        <v>672</v>
      </c>
      <c r="N468" s="85">
        <v>5</v>
      </c>
      <c r="O468" s="86">
        <v>5</v>
      </c>
      <c r="P468" s="86">
        <v>5</v>
      </c>
      <c r="Q468" s="87">
        <v>15</v>
      </c>
      <c r="R468" s="88">
        <v>400350</v>
      </c>
      <c r="S468" s="88">
        <v>35400</v>
      </c>
      <c r="T468" s="88">
        <v>0</v>
      </c>
      <c r="U468" s="89">
        <v>435750</v>
      </c>
      <c r="V468" s="97"/>
    </row>
    <row r="469" spans="1:22" ht="25.5" customHeight="1" x14ac:dyDescent="0.15">
      <c r="A469" s="92" t="s">
        <v>1984</v>
      </c>
      <c r="B469" s="93" t="s">
        <v>1985</v>
      </c>
      <c r="C469" s="94" t="s">
        <v>1668</v>
      </c>
      <c r="D469" s="95" t="s">
        <v>20</v>
      </c>
      <c r="E469" s="96" t="s">
        <v>1986</v>
      </c>
      <c r="F469" s="123" t="s">
        <v>4733</v>
      </c>
      <c r="G469" s="79" t="s">
        <v>1980</v>
      </c>
      <c r="H469" s="80">
        <f t="shared" si="7"/>
        <v>3</v>
      </c>
      <c r="I469" s="81">
        <v>45121</v>
      </c>
      <c r="J469" s="82">
        <v>45125</v>
      </c>
      <c r="K469" s="82">
        <v>45126</v>
      </c>
      <c r="L469" s="83" t="s">
        <v>550</v>
      </c>
      <c r="M469" s="84" t="s">
        <v>672</v>
      </c>
      <c r="N469" s="85">
        <v>5</v>
      </c>
      <c r="O469" s="86">
        <v>5</v>
      </c>
      <c r="P469" s="86">
        <v>5</v>
      </c>
      <c r="Q469" s="87">
        <v>15</v>
      </c>
      <c r="R469" s="88">
        <v>400350</v>
      </c>
      <c r="S469" s="88">
        <v>41100</v>
      </c>
      <c r="T469" s="88">
        <v>0</v>
      </c>
      <c r="U469" s="89">
        <v>441450</v>
      </c>
      <c r="V469" s="97"/>
    </row>
    <row r="470" spans="1:22" ht="25.5" customHeight="1" x14ac:dyDescent="0.15">
      <c r="A470" s="92" t="s">
        <v>1987</v>
      </c>
      <c r="B470" s="93" t="s">
        <v>1988</v>
      </c>
      <c r="C470" s="94" t="s">
        <v>1668</v>
      </c>
      <c r="D470" s="95" t="s">
        <v>20</v>
      </c>
      <c r="E470" s="96" t="s">
        <v>1989</v>
      </c>
      <c r="F470" s="123" t="s">
        <v>4734</v>
      </c>
      <c r="G470" s="79" t="s">
        <v>1980</v>
      </c>
      <c r="H470" s="80">
        <f t="shared" si="7"/>
        <v>3</v>
      </c>
      <c r="I470" s="81">
        <v>45267</v>
      </c>
      <c r="J470" s="82">
        <v>45272</v>
      </c>
      <c r="K470" s="82">
        <v>45275</v>
      </c>
      <c r="L470" s="83" t="s">
        <v>550</v>
      </c>
      <c r="M470" s="84" t="s">
        <v>672</v>
      </c>
      <c r="N470" s="85">
        <v>5</v>
      </c>
      <c r="O470" s="86">
        <v>5</v>
      </c>
      <c r="P470" s="86">
        <v>5</v>
      </c>
      <c r="Q470" s="87">
        <v>15</v>
      </c>
      <c r="R470" s="88">
        <v>400350</v>
      </c>
      <c r="S470" s="88">
        <v>39600</v>
      </c>
      <c r="T470" s="88">
        <v>0</v>
      </c>
      <c r="U470" s="89">
        <v>439950</v>
      </c>
      <c r="V470" s="97"/>
    </row>
    <row r="471" spans="1:22" ht="25.5" customHeight="1" x14ac:dyDescent="0.15">
      <c r="A471" s="92" t="s">
        <v>1990</v>
      </c>
      <c r="B471" s="93" t="s">
        <v>1991</v>
      </c>
      <c r="C471" s="94" t="s">
        <v>1668</v>
      </c>
      <c r="D471" s="95" t="s">
        <v>20</v>
      </c>
      <c r="E471" s="96" t="s">
        <v>1827</v>
      </c>
      <c r="F471" s="123" t="s">
        <v>4735</v>
      </c>
      <c r="G471" s="79" t="s">
        <v>1992</v>
      </c>
      <c r="H471" s="80">
        <f t="shared" si="7"/>
        <v>2</v>
      </c>
      <c r="I471" s="81">
        <v>45244</v>
      </c>
      <c r="J471" s="82">
        <v>45245</v>
      </c>
      <c r="K471" s="82"/>
      <c r="L471" s="83" t="s">
        <v>662</v>
      </c>
      <c r="M471" s="84" t="s">
        <v>663</v>
      </c>
      <c r="N471" s="85">
        <v>1</v>
      </c>
      <c r="O471" s="86">
        <v>1</v>
      </c>
      <c r="P471" s="86">
        <v>0</v>
      </c>
      <c r="Q471" s="87">
        <v>2</v>
      </c>
      <c r="R471" s="88">
        <v>102500</v>
      </c>
      <c r="S471" s="88">
        <v>1972</v>
      </c>
      <c r="T471" s="88">
        <v>0</v>
      </c>
      <c r="U471" s="89">
        <v>104472</v>
      </c>
      <c r="V471" s="97"/>
    </row>
    <row r="472" spans="1:22" ht="25.5" customHeight="1" x14ac:dyDescent="0.15">
      <c r="A472" s="92" t="s">
        <v>1993</v>
      </c>
      <c r="B472" s="93" t="s">
        <v>1994</v>
      </c>
      <c r="C472" s="94" t="s">
        <v>1668</v>
      </c>
      <c r="D472" s="95" t="s">
        <v>20</v>
      </c>
      <c r="E472" s="96" t="s">
        <v>1823</v>
      </c>
      <c r="F472" s="123" t="s">
        <v>4736</v>
      </c>
      <c r="G472" s="79" t="s">
        <v>1992</v>
      </c>
      <c r="H472" s="80">
        <f t="shared" si="7"/>
        <v>2</v>
      </c>
      <c r="I472" s="81">
        <v>45260</v>
      </c>
      <c r="J472" s="82">
        <v>45261</v>
      </c>
      <c r="K472" s="82"/>
      <c r="L472" s="83" t="s">
        <v>402</v>
      </c>
      <c r="M472" s="84" t="s">
        <v>426</v>
      </c>
      <c r="N472" s="85">
        <v>1</v>
      </c>
      <c r="O472" s="86">
        <v>1</v>
      </c>
      <c r="P472" s="86">
        <v>0</v>
      </c>
      <c r="Q472" s="87">
        <v>2</v>
      </c>
      <c r="R472" s="88">
        <v>102500</v>
      </c>
      <c r="S472" s="88">
        <v>2344</v>
      </c>
      <c r="T472" s="88">
        <v>0</v>
      </c>
      <c r="U472" s="89">
        <v>104844</v>
      </c>
      <c r="V472" s="97"/>
    </row>
    <row r="473" spans="1:22" ht="25.5" customHeight="1" x14ac:dyDescent="0.15">
      <c r="A473" s="92" t="s">
        <v>1995</v>
      </c>
      <c r="B473" s="93" t="s">
        <v>1996</v>
      </c>
      <c r="C473" s="94" t="s">
        <v>1668</v>
      </c>
      <c r="D473" s="95" t="s">
        <v>20</v>
      </c>
      <c r="E473" s="96" t="s">
        <v>1997</v>
      </c>
      <c r="F473" s="123" t="s">
        <v>4737</v>
      </c>
      <c r="G473" s="79" t="s">
        <v>1992</v>
      </c>
      <c r="H473" s="80">
        <f t="shared" si="7"/>
        <v>2</v>
      </c>
      <c r="I473" s="81">
        <v>45267</v>
      </c>
      <c r="J473" s="82">
        <v>45268</v>
      </c>
      <c r="K473" s="82"/>
      <c r="L473" s="83" t="s">
        <v>662</v>
      </c>
      <c r="M473" s="84" t="s">
        <v>663</v>
      </c>
      <c r="N473" s="85">
        <v>1</v>
      </c>
      <c r="O473" s="86">
        <v>1</v>
      </c>
      <c r="P473" s="86">
        <v>0</v>
      </c>
      <c r="Q473" s="87">
        <v>2</v>
      </c>
      <c r="R473" s="88">
        <v>79860</v>
      </c>
      <c r="S473" s="88">
        <v>3020</v>
      </c>
      <c r="T473" s="88">
        <v>0</v>
      </c>
      <c r="U473" s="89">
        <v>82880</v>
      </c>
      <c r="V473" s="97"/>
    </row>
    <row r="474" spans="1:22" ht="25.5" customHeight="1" x14ac:dyDescent="0.15">
      <c r="A474" s="92" t="s">
        <v>1998</v>
      </c>
      <c r="B474" s="93" t="s">
        <v>1999</v>
      </c>
      <c r="C474" s="94" t="s">
        <v>1668</v>
      </c>
      <c r="D474" s="95" t="s">
        <v>20</v>
      </c>
      <c r="E474" s="96" t="s">
        <v>2000</v>
      </c>
      <c r="F474" s="123" t="s">
        <v>4738</v>
      </c>
      <c r="G474" s="79" t="s">
        <v>2001</v>
      </c>
      <c r="H474" s="80">
        <f t="shared" si="7"/>
        <v>1</v>
      </c>
      <c r="I474" s="81">
        <v>45308</v>
      </c>
      <c r="J474" s="82"/>
      <c r="K474" s="82"/>
      <c r="L474" s="83" t="s">
        <v>240</v>
      </c>
      <c r="M474" s="84" t="s">
        <v>461</v>
      </c>
      <c r="N474" s="85">
        <v>2</v>
      </c>
      <c r="O474" s="86">
        <v>0</v>
      </c>
      <c r="P474" s="86">
        <v>0</v>
      </c>
      <c r="Q474" s="87">
        <v>2</v>
      </c>
      <c r="R474" s="88">
        <v>61730</v>
      </c>
      <c r="S474" s="88">
        <v>13566</v>
      </c>
      <c r="T474" s="88">
        <v>0</v>
      </c>
      <c r="U474" s="89">
        <v>75296</v>
      </c>
      <c r="V474" s="97"/>
    </row>
    <row r="475" spans="1:22" ht="25.5" customHeight="1" x14ac:dyDescent="0.15">
      <c r="A475" s="92" t="s">
        <v>2002</v>
      </c>
      <c r="B475" s="93" t="s">
        <v>2003</v>
      </c>
      <c r="C475" s="94" t="s">
        <v>1668</v>
      </c>
      <c r="D475" s="95" t="s">
        <v>20</v>
      </c>
      <c r="E475" s="96" t="s">
        <v>2004</v>
      </c>
      <c r="F475" s="123" t="s">
        <v>4739</v>
      </c>
      <c r="G475" s="79" t="s">
        <v>2005</v>
      </c>
      <c r="H475" s="80">
        <f t="shared" si="7"/>
        <v>1</v>
      </c>
      <c r="I475" s="81">
        <v>45120</v>
      </c>
      <c r="J475" s="82"/>
      <c r="K475" s="82"/>
      <c r="L475" s="83" t="s">
        <v>240</v>
      </c>
      <c r="M475" s="84" t="s">
        <v>426</v>
      </c>
      <c r="N475" s="85">
        <v>2</v>
      </c>
      <c r="O475" s="86">
        <v>0</v>
      </c>
      <c r="P475" s="86">
        <v>0</v>
      </c>
      <c r="Q475" s="87">
        <v>2</v>
      </c>
      <c r="R475" s="88">
        <v>63870</v>
      </c>
      <c r="S475" s="88">
        <v>199860</v>
      </c>
      <c r="T475" s="88">
        <v>0</v>
      </c>
      <c r="U475" s="89">
        <v>263730</v>
      </c>
      <c r="V475" s="97"/>
    </row>
    <row r="476" spans="1:22" ht="25.5" customHeight="1" x14ac:dyDescent="0.15">
      <c r="A476" s="92" t="s">
        <v>2006</v>
      </c>
      <c r="B476" s="93" t="s">
        <v>2007</v>
      </c>
      <c r="C476" s="94" t="s">
        <v>1668</v>
      </c>
      <c r="D476" s="95" t="s">
        <v>20</v>
      </c>
      <c r="E476" s="96" t="s">
        <v>2008</v>
      </c>
      <c r="F476" s="123" t="s">
        <v>4740</v>
      </c>
      <c r="G476" s="79" t="s">
        <v>2009</v>
      </c>
      <c r="H476" s="80">
        <f t="shared" si="7"/>
        <v>2</v>
      </c>
      <c r="I476" s="81">
        <v>45211</v>
      </c>
      <c r="J476" s="82">
        <v>45215</v>
      </c>
      <c r="K476" s="82"/>
      <c r="L476" s="83" t="s">
        <v>414</v>
      </c>
      <c r="M476" s="84" t="s">
        <v>477</v>
      </c>
      <c r="N476" s="85">
        <v>1</v>
      </c>
      <c r="O476" s="86">
        <v>1</v>
      </c>
      <c r="P476" s="86">
        <v>0</v>
      </c>
      <c r="Q476" s="87">
        <v>2</v>
      </c>
      <c r="R476" s="88">
        <v>102500</v>
      </c>
      <c r="S476" s="88">
        <v>0</v>
      </c>
      <c r="T476" s="88">
        <v>0</v>
      </c>
      <c r="U476" s="89">
        <v>102500</v>
      </c>
      <c r="V476" s="97"/>
    </row>
    <row r="477" spans="1:22" ht="25.5" customHeight="1" x14ac:dyDescent="0.15">
      <c r="A477" s="92" t="s">
        <v>2010</v>
      </c>
      <c r="B477" s="93" t="s">
        <v>2011</v>
      </c>
      <c r="C477" s="94" t="s">
        <v>1668</v>
      </c>
      <c r="D477" s="95" t="s">
        <v>20</v>
      </c>
      <c r="E477" s="96" t="s">
        <v>2012</v>
      </c>
      <c r="F477" s="123" t="s">
        <v>4741</v>
      </c>
      <c r="G477" s="79" t="s">
        <v>2013</v>
      </c>
      <c r="H477" s="80">
        <f t="shared" si="7"/>
        <v>1</v>
      </c>
      <c r="I477" s="81">
        <v>45203</v>
      </c>
      <c r="J477" s="82"/>
      <c r="K477" s="82"/>
      <c r="L477" s="83" t="s">
        <v>414</v>
      </c>
      <c r="M477" s="84" t="s">
        <v>477</v>
      </c>
      <c r="N477" s="85">
        <v>0</v>
      </c>
      <c r="O477" s="86">
        <v>0</v>
      </c>
      <c r="P477" s="86">
        <v>0</v>
      </c>
      <c r="Q477" s="87">
        <v>0</v>
      </c>
      <c r="R477" s="88">
        <v>35650</v>
      </c>
      <c r="S477" s="88">
        <v>1360</v>
      </c>
      <c r="T477" s="88">
        <v>0</v>
      </c>
      <c r="U477" s="89">
        <v>37010</v>
      </c>
      <c r="V477" s="97"/>
    </row>
    <row r="478" spans="1:22" ht="25.5" customHeight="1" x14ac:dyDescent="0.15">
      <c r="A478" s="92" t="s">
        <v>2014</v>
      </c>
      <c r="B478" s="93" t="s">
        <v>2015</v>
      </c>
      <c r="C478" s="94" t="s">
        <v>1668</v>
      </c>
      <c r="D478" s="95" t="s">
        <v>20</v>
      </c>
      <c r="E478" s="96" t="s">
        <v>2016</v>
      </c>
      <c r="F478" s="123" t="s">
        <v>4742</v>
      </c>
      <c r="G478" s="79" t="s">
        <v>2017</v>
      </c>
      <c r="H478" s="80">
        <f t="shared" si="7"/>
        <v>1</v>
      </c>
      <c r="I478" s="81">
        <v>45114</v>
      </c>
      <c r="J478" s="82"/>
      <c r="K478" s="82"/>
      <c r="L478" s="83" t="s">
        <v>240</v>
      </c>
      <c r="M478" s="84" t="s">
        <v>862</v>
      </c>
      <c r="N478" s="85">
        <v>4</v>
      </c>
      <c r="O478" s="86">
        <v>0</v>
      </c>
      <c r="P478" s="86">
        <v>0</v>
      </c>
      <c r="Q478" s="87">
        <v>4</v>
      </c>
      <c r="R478" s="88">
        <v>113890</v>
      </c>
      <c r="S478" s="88">
        <v>2480</v>
      </c>
      <c r="T478" s="88">
        <v>0</v>
      </c>
      <c r="U478" s="89">
        <v>116370</v>
      </c>
      <c r="V478" s="97"/>
    </row>
    <row r="479" spans="1:22" ht="25.5" customHeight="1" x14ac:dyDescent="0.15">
      <c r="A479" s="92" t="s">
        <v>2018</v>
      </c>
      <c r="B479" s="93" t="s">
        <v>2019</v>
      </c>
      <c r="C479" s="94" t="s">
        <v>1668</v>
      </c>
      <c r="D479" s="95" t="s">
        <v>20</v>
      </c>
      <c r="E479" s="96" t="s">
        <v>2020</v>
      </c>
      <c r="F479" s="123" t="s">
        <v>4743</v>
      </c>
      <c r="G479" s="79" t="s">
        <v>2021</v>
      </c>
      <c r="H479" s="80">
        <f t="shared" si="7"/>
        <v>3</v>
      </c>
      <c r="I479" s="81">
        <v>45082</v>
      </c>
      <c r="J479" s="82">
        <v>45089</v>
      </c>
      <c r="K479" s="82">
        <v>45188</v>
      </c>
      <c r="L479" s="83" t="s">
        <v>550</v>
      </c>
      <c r="M479" s="84" t="s">
        <v>672</v>
      </c>
      <c r="N479" s="85">
        <v>5</v>
      </c>
      <c r="O479" s="86">
        <v>5</v>
      </c>
      <c r="P479" s="86">
        <v>5</v>
      </c>
      <c r="Q479" s="87">
        <v>15</v>
      </c>
      <c r="R479" s="88">
        <v>400350</v>
      </c>
      <c r="S479" s="88">
        <v>22680</v>
      </c>
      <c r="T479" s="88">
        <v>50000</v>
      </c>
      <c r="U479" s="89">
        <v>473030</v>
      </c>
      <c r="V479" s="97" t="s">
        <v>513</v>
      </c>
    </row>
    <row r="480" spans="1:22" ht="25.5" customHeight="1" x14ac:dyDescent="0.15">
      <c r="A480" s="92" t="s">
        <v>2022</v>
      </c>
      <c r="B480" s="93" t="s">
        <v>2023</v>
      </c>
      <c r="C480" s="94" t="s">
        <v>1668</v>
      </c>
      <c r="D480" s="95" t="s">
        <v>20</v>
      </c>
      <c r="E480" s="96" t="s">
        <v>2024</v>
      </c>
      <c r="F480" s="123" t="s">
        <v>4744</v>
      </c>
      <c r="G480" s="79" t="s">
        <v>2021</v>
      </c>
      <c r="H480" s="80">
        <f t="shared" si="7"/>
        <v>3</v>
      </c>
      <c r="I480" s="81">
        <v>45085</v>
      </c>
      <c r="J480" s="82">
        <v>45092</v>
      </c>
      <c r="K480" s="82">
        <v>45099</v>
      </c>
      <c r="L480" s="83" t="s">
        <v>550</v>
      </c>
      <c r="M480" s="84" t="s">
        <v>672</v>
      </c>
      <c r="N480" s="85">
        <v>5</v>
      </c>
      <c r="O480" s="86">
        <v>5</v>
      </c>
      <c r="P480" s="86">
        <v>5</v>
      </c>
      <c r="Q480" s="87">
        <v>15</v>
      </c>
      <c r="R480" s="88">
        <v>400350</v>
      </c>
      <c r="S480" s="88">
        <v>35784</v>
      </c>
      <c r="T480" s="88">
        <v>50000</v>
      </c>
      <c r="U480" s="89">
        <v>486134</v>
      </c>
      <c r="V480" s="97"/>
    </row>
    <row r="481" spans="1:22" ht="25.5" customHeight="1" x14ac:dyDescent="0.15">
      <c r="A481" s="92" t="s">
        <v>2025</v>
      </c>
      <c r="B481" s="93" t="s">
        <v>2026</v>
      </c>
      <c r="C481" s="94" t="s">
        <v>1668</v>
      </c>
      <c r="D481" s="95" t="s">
        <v>20</v>
      </c>
      <c r="E481" s="96" t="s">
        <v>2027</v>
      </c>
      <c r="F481" s="123" t="s">
        <v>4745</v>
      </c>
      <c r="G481" s="79" t="s">
        <v>1129</v>
      </c>
      <c r="H481" s="80">
        <f t="shared" si="7"/>
        <v>3</v>
      </c>
      <c r="I481" s="81">
        <v>45089</v>
      </c>
      <c r="J481" s="82">
        <v>45096</v>
      </c>
      <c r="K481" s="82">
        <v>45098</v>
      </c>
      <c r="L481" s="83" t="s">
        <v>240</v>
      </c>
      <c r="M481" s="84" t="s">
        <v>624</v>
      </c>
      <c r="N481" s="85">
        <v>1</v>
      </c>
      <c r="O481" s="86">
        <v>1</v>
      </c>
      <c r="P481" s="86">
        <v>1</v>
      </c>
      <c r="Q481" s="87">
        <v>3</v>
      </c>
      <c r="R481" s="88">
        <v>165630</v>
      </c>
      <c r="S481" s="88">
        <v>10488</v>
      </c>
      <c r="T481" s="88">
        <v>48250</v>
      </c>
      <c r="U481" s="89">
        <v>224368</v>
      </c>
      <c r="V481" s="97"/>
    </row>
    <row r="482" spans="1:22" ht="25.5" customHeight="1" x14ac:dyDescent="0.15">
      <c r="A482" s="92" t="s">
        <v>2028</v>
      </c>
      <c r="B482" s="93" t="s">
        <v>2029</v>
      </c>
      <c r="C482" s="94" t="s">
        <v>1668</v>
      </c>
      <c r="D482" s="95" t="s">
        <v>20</v>
      </c>
      <c r="E482" s="96" t="s">
        <v>2030</v>
      </c>
      <c r="F482" s="123" t="s">
        <v>4746</v>
      </c>
      <c r="G482" s="79" t="s">
        <v>1129</v>
      </c>
      <c r="H482" s="80">
        <f t="shared" si="7"/>
        <v>3</v>
      </c>
      <c r="I482" s="81">
        <v>45257</v>
      </c>
      <c r="J482" s="82">
        <v>45258</v>
      </c>
      <c r="K482" s="82">
        <v>45259</v>
      </c>
      <c r="L482" s="83" t="s">
        <v>240</v>
      </c>
      <c r="M482" s="84" t="s">
        <v>624</v>
      </c>
      <c r="N482" s="85">
        <v>1</v>
      </c>
      <c r="O482" s="86">
        <v>1</v>
      </c>
      <c r="P482" s="86">
        <v>1</v>
      </c>
      <c r="Q482" s="87">
        <v>3</v>
      </c>
      <c r="R482" s="88">
        <v>165630</v>
      </c>
      <c r="S482" s="88">
        <v>9564</v>
      </c>
      <c r="T482" s="88">
        <v>49900</v>
      </c>
      <c r="U482" s="89">
        <v>225094</v>
      </c>
      <c r="V482" s="97"/>
    </row>
    <row r="483" spans="1:22" ht="25.5" customHeight="1" x14ac:dyDescent="0.15">
      <c r="A483" s="92" t="s">
        <v>2031</v>
      </c>
      <c r="B483" s="93" t="s">
        <v>2032</v>
      </c>
      <c r="C483" s="94" t="s">
        <v>1668</v>
      </c>
      <c r="D483" s="95" t="s">
        <v>20</v>
      </c>
      <c r="E483" s="96" t="s">
        <v>2033</v>
      </c>
      <c r="F483" s="123" t="s">
        <v>4747</v>
      </c>
      <c r="G483" s="79" t="s">
        <v>2034</v>
      </c>
      <c r="H483" s="80">
        <f t="shared" si="7"/>
        <v>3</v>
      </c>
      <c r="I483" s="81">
        <v>45260</v>
      </c>
      <c r="J483" s="82">
        <v>45261</v>
      </c>
      <c r="K483" s="82">
        <v>45264</v>
      </c>
      <c r="L483" s="83" t="s">
        <v>550</v>
      </c>
      <c r="M483" s="84" t="s">
        <v>551</v>
      </c>
      <c r="N483" s="85">
        <v>2</v>
      </c>
      <c r="O483" s="86">
        <v>2</v>
      </c>
      <c r="P483" s="86">
        <v>2</v>
      </c>
      <c r="Q483" s="87">
        <v>6</v>
      </c>
      <c r="R483" s="88">
        <v>200550</v>
      </c>
      <c r="S483" s="88">
        <v>366002</v>
      </c>
      <c r="T483" s="88">
        <v>3300</v>
      </c>
      <c r="U483" s="89">
        <v>569852</v>
      </c>
      <c r="V483" s="97"/>
    </row>
    <row r="484" spans="1:22" ht="25.5" customHeight="1" x14ac:dyDescent="0.15">
      <c r="A484" s="92" t="s">
        <v>2035</v>
      </c>
      <c r="B484" s="93" t="s">
        <v>2036</v>
      </c>
      <c r="C484" s="94" t="s">
        <v>1668</v>
      </c>
      <c r="D484" s="95" t="s">
        <v>20</v>
      </c>
      <c r="E484" s="96" t="s">
        <v>2037</v>
      </c>
      <c r="F484" s="123" t="s">
        <v>4748</v>
      </c>
      <c r="G484" s="79" t="s">
        <v>2038</v>
      </c>
      <c r="H484" s="80">
        <f t="shared" si="7"/>
        <v>1</v>
      </c>
      <c r="I484" s="81">
        <v>45093</v>
      </c>
      <c r="J484" s="82"/>
      <c r="K484" s="82"/>
      <c r="L484" s="83" t="s">
        <v>240</v>
      </c>
      <c r="M484" s="84" t="s">
        <v>624</v>
      </c>
      <c r="N484" s="85">
        <v>1</v>
      </c>
      <c r="O484" s="86">
        <v>0</v>
      </c>
      <c r="P484" s="86">
        <v>0</v>
      </c>
      <c r="Q484" s="87">
        <v>1</v>
      </c>
      <c r="R484" s="88">
        <v>55210</v>
      </c>
      <c r="S484" s="88">
        <v>45490</v>
      </c>
      <c r="T484" s="88">
        <v>0</v>
      </c>
      <c r="U484" s="89">
        <v>100700</v>
      </c>
      <c r="V484" s="97"/>
    </row>
    <row r="485" spans="1:22" ht="25.5" customHeight="1" x14ac:dyDescent="0.15">
      <c r="A485" s="92" t="s">
        <v>2039</v>
      </c>
      <c r="B485" s="93" t="s">
        <v>2040</v>
      </c>
      <c r="C485" s="94" t="s">
        <v>1668</v>
      </c>
      <c r="D485" s="95" t="s">
        <v>20</v>
      </c>
      <c r="E485" s="96" t="s">
        <v>2041</v>
      </c>
      <c r="F485" s="123" t="s">
        <v>4749</v>
      </c>
      <c r="G485" s="79" t="s">
        <v>2042</v>
      </c>
      <c r="H485" s="80">
        <f t="shared" si="7"/>
        <v>3</v>
      </c>
      <c r="I485" s="81">
        <v>45230</v>
      </c>
      <c r="J485" s="82">
        <v>45231</v>
      </c>
      <c r="K485" s="82">
        <v>45232</v>
      </c>
      <c r="L485" s="83" t="s">
        <v>402</v>
      </c>
      <c r="M485" s="84" t="s">
        <v>881</v>
      </c>
      <c r="N485" s="85">
        <v>5</v>
      </c>
      <c r="O485" s="86">
        <v>5</v>
      </c>
      <c r="P485" s="86">
        <v>5</v>
      </c>
      <c r="Q485" s="87">
        <v>15</v>
      </c>
      <c r="R485" s="88">
        <v>282750</v>
      </c>
      <c r="S485" s="88">
        <v>4548</v>
      </c>
      <c r="T485" s="88">
        <v>49830</v>
      </c>
      <c r="U485" s="89">
        <v>337128</v>
      </c>
      <c r="V485" s="97"/>
    </row>
    <row r="486" spans="1:22" ht="25.5" customHeight="1" x14ac:dyDescent="0.15">
      <c r="A486" s="92" t="s">
        <v>2043</v>
      </c>
      <c r="B486" s="93" t="s">
        <v>2044</v>
      </c>
      <c r="C486" s="94" t="s">
        <v>1668</v>
      </c>
      <c r="D486" s="95" t="s">
        <v>20</v>
      </c>
      <c r="E486" s="96" t="s">
        <v>2045</v>
      </c>
      <c r="F486" s="123" t="s">
        <v>4750</v>
      </c>
      <c r="G486" s="79" t="s">
        <v>2046</v>
      </c>
      <c r="H486" s="80">
        <f t="shared" si="7"/>
        <v>1</v>
      </c>
      <c r="I486" s="81">
        <v>45114</v>
      </c>
      <c r="J486" s="82"/>
      <c r="K486" s="82"/>
      <c r="L486" s="83" t="s">
        <v>240</v>
      </c>
      <c r="M486" s="84" t="s">
        <v>461</v>
      </c>
      <c r="N486" s="85">
        <v>4</v>
      </c>
      <c r="O486" s="86">
        <v>0</v>
      </c>
      <c r="P486" s="86">
        <v>0</v>
      </c>
      <c r="Q486" s="87">
        <v>4</v>
      </c>
      <c r="R486" s="88">
        <v>87810</v>
      </c>
      <c r="S486" s="88">
        <v>292120</v>
      </c>
      <c r="T486" s="88">
        <v>0</v>
      </c>
      <c r="U486" s="89">
        <v>379930</v>
      </c>
      <c r="V486" s="97" t="s">
        <v>632</v>
      </c>
    </row>
    <row r="487" spans="1:22" ht="25.5" customHeight="1" x14ac:dyDescent="0.15">
      <c r="A487" s="92" t="s">
        <v>2047</v>
      </c>
      <c r="B487" s="93" t="s">
        <v>2048</v>
      </c>
      <c r="C487" s="94" t="s">
        <v>1668</v>
      </c>
      <c r="D487" s="95" t="s">
        <v>20</v>
      </c>
      <c r="E487" s="96" t="s">
        <v>2049</v>
      </c>
      <c r="F487" s="123" t="s">
        <v>4751</v>
      </c>
      <c r="G487" s="79" t="s">
        <v>2050</v>
      </c>
      <c r="H487" s="80">
        <f t="shared" si="7"/>
        <v>1</v>
      </c>
      <c r="I487" s="81">
        <v>45089</v>
      </c>
      <c r="J487" s="82"/>
      <c r="K487" s="82"/>
      <c r="L487" s="83" t="s">
        <v>240</v>
      </c>
      <c r="M487" s="84" t="s">
        <v>426</v>
      </c>
      <c r="N487" s="85">
        <v>4</v>
      </c>
      <c r="O487" s="86">
        <v>0</v>
      </c>
      <c r="P487" s="86">
        <v>0</v>
      </c>
      <c r="Q487" s="87">
        <v>4</v>
      </c>
      <c r="R487" s="88">
        <v>87810</v>
      </c>
      <c r="S487" s="88">
        <v>5736</v>
      </c>
      <c r="T487" s="88">
        <v>0</v>
      </c>
      <c r="U487" s="89">
        <v>93546</v>
      </c>
      <c r="V487" s="97"/>
    </row>
    <row r="488" spans="1:22" ht="25.5" customHeight="1" x14ac:dyDescent="0.15">
      <c r="A488" s="92" t="s">
        <v>2051</v>
      </c>
      <c r="B488" s="93" t="s">
        <v>2052</v>
      </c>
      <c r="C488" s="94" t="s">
        <v>1668</v>
      </c>
      <c r="D488" s="95" t="s">
        <v>20</v>
      </c>
      <c r="E488" s="96" t="s">
        <v>2053</v>
      </c>
      <c r="F488" s="123" t="s">
        <v>4752</v>
      </c>
      <c r="G488" s="79" t="s">
        <v>2050</v>
      </c>
      <c r="H488" s="80">
        <f t="shared" si="7"/>
        <v>1</v>
      </c>
      <c r="I488" s="81">
        <v>45181</v>
      </c>
      <c r="J488" s="82"/>
      <c r="K488" s="82"/>
      <c r="L488" s="83" t="s">
        <v>240</v>
      </c>
      <c r="M488" s="84" t="s">
        <v>426</v>
      </c>
      <c r="N488" s="85">
        <v>5</v>
      </c>
      <c r="O488" s="86">
        <v>0</v>
      </c>
      <c r="P488" s="86">
        <v>0</v>
      </c>
      <c r="Q488" s="87">
        <v>5</v>
      </c>
      <c r="R488" s="88">
        <v>100850</v>
      </c>
      <c r="S488" s="88">
        <v>5850</v>
      </c>
      <c r="T488" s="88">
        <v>0</v>
      </c>
      <c r="U488" s="89">
        <v>106700</v>
      </c>
      <c r="V488" s="97"/>
    </row>
    <row r="489" spans="1:22" ht="25.5" customHeight="1" x14ac:dyDescent="0.15">
      <c r="A489" s="92" t="s">
        <v>2054</v>
      </c>
      <c r="B489" s="93" t="s">
        <v>2055</v>
      </c>
      <c r="C489" s="94" t="s">
        <v>1668</v>
      </c>
      <c r="D489" s="95" t="s">
        <v>20</v>
      </c>
      <c r="E489" s="96" t="s">
        <v>2056</v>
      </c>
      <c r="F489" s="123" t="s">
        <v>4753</v>
      </c>
      <c r="G489" s="79" t="s">
        <v>2050</v>
      </c>
      <c r="H489" s="80">
        <f t="shared" si="7"/>
        <v>1</v>
      </c>
      <c r="I489" s="81">
        <v>45271</v>
      </c>
      <c r="J489" s="82"/>
      <c r="K489" s="82"/>
      <c r="L489" s="83" t="s">
        <v>240</v>
      </c>
      <c r="M489" s="84" t="s">
        <v>426</v>
      </c>
      <c r="N489" s="85">
        <v>5</v>
      </c>
      <c r="O489" s="86">
        <v>0</v>
      </c>
      <c r="P489" s="86">
        <v>0</v>
      </c>
      <c r="Q489" s="87">
        <v>5</v>
      </c>
      <c r="R489" s="88">
        <v>133450</v>
      </c>
      <c r="S489" s="88">
        <v>6282</v>
      </c>
      <c r="T489" s="88">
        <v>0</v>
      </c>
      <c r="U489" s="89">
        <v>139732</v>
      </c>
      <c r="V489" s="97"/>
    </row>
    <row r="490" spans="1:22" ht="25.5" customHeight="1" x14ac:dyDescent="0.15">
      <c r="A490" s="92" t="s">
        <v>2057</v>
      </c>
      <c r="B490" s="93" t="s">
        <v>2058</v>
      </c>
      <c r="C490" s="94" t="s">
        <v>1668</v>
      </c>
      <c r="D490" s="95" t="s">
        <v>20</v>
      </c>
      <c r="E490" s="96" t="s">
        <v>2059</v>
      </c>
      <c r="F490" s="123" t="s">
        <v>4754</v>
      </c>
      <c r="G490" s="79" t="s">
        <v>2060</v>
      </c>
      <c r="H490" s="80">
        <f t="shared" si="7"/>
        <v>3</v>
      </c>
      <c r="I490" s="81">
        <v>45201</v>
      </c>
      <c r="J490" s="82">
        <v>45202</v>
      </c>
      <c r="K490" s="82">
        <v>45203</v>
      </c>
      <c r="L490" s="83" t="s">
        <v>414</v>
      </c>
      <c r="M490" s="84" t="s">
        <v>477</v>
      </c>
      <c r="N490" s="85">
        <v>5</v>
      </c>
      <c r="O490" s="86">
        <v>5</v>
      </c>
      <c r="P490" s="86">
        <v>5</v>
      </c>
      <c r="Q490" s="87">
        <v>15</v>
      </c>
      <c r="R490" s="88">
        <v>282750</v>
      </c>
      <c r="S490" s="88">
        <v>18600</v>
      </c>
      <c r="T490" s="88">
        <v>49782</v>
      </c>
      <c r="U490" s="89">
        <v>351132</v>
      </c>
      <c r="V490" s="97"/>
    </row>
    <row r="491" spans="1:22" ht="25.5" customHeight="1" x14ac:dyDescent="0.15">
      <c r="A491" s="92" t="s">
        <v>2061</v>
      </c>
      <c r="B491" s="93" t="s">
        <v>2062</v>
      </c>
      <c r="C491" s="94" t="s">
        <v>1668</v>
      </c>
      <c r="D491" s="95" t="s">
        <v>20</v>
      </c>
      <c r="E491" s="96" t="s">
        <v>2063</v>
      </c>
      <c r="F491" s="123" t="s">
        <v>4755</v>
      </c>
      <c r="G491" s="79" t="s">
        <v>1153</v>
      </c>
      <c r="H491" s="80">
        <f t="shared" si="7"/>
        <v>1</v>
      </c>
      <c r="I491" s="81">
        <v>45086</v>
      </c>
      <c r="J491" s="82"/>
      <c r="K491" s="82"/>
      <c r="L491" s="83" t="s">
        <v>240</v>
      </c>
      <c r="M491" s="84" t="s">
        <v>461</v>
      </c>
      <c r="N491" s="85">
        <v>5</v>
      </c>
      <c r="O491" s="86">
        <v>0</v>
      </c>
      <c r="P491" s="86">
        <v>0</v>
      </c>
      <c r="Q491" s="87">
        <v>5</v>
      </c>
      <c r="R491" s="88">
        <v>133450</v>
      </c>
      <c r="S491" s="88">
        <v>101419</v>
      </c>
      <c r="T491" s="88">
        <v>50000</v>
      </c>
      <c r="U491" s="89">
        <v>284869</v>
      </c>
      <c r="V491" s="97"/>
    </row>
    <row r="492" spans="1:22" ht="25.5" customHeight="1" x14ac:dyDescent="0.15">
      <c r="A492" s="92" t="s">
        <v>2064</v>
      </c>
      <c r="B492" s="93" t="s">
        <v>2065</v>
      </c>
      <c r="C492" s="94" t="s">
        <v>1668</v>
      </c>
      <c r="D492" s="95" t="s">
        <v>20</v>
      </c>
      <c r="E492" s="96" t="s">
        <v>2066</v>
      </c>
      <c r="F492" s="123" t="s">
        <v>4756</v>
      </c>
      <c r="G492" s="79" t="s">
        <v>1153</v>
      </c>
      <c r="H492" s="80">
        <f t="shared" si="7"/>
        <v>3</v>
      </c>
      <c r="I492" s="81">
        <v>45083</v>
      </c>
      <c r="J492" s="82">
        <v>45084</v>
      </c>
      <c r="K492" s="82">
        <v>45085</v>
      </c>
      <c r="L492" s="83" t="s">
        <v>240</v>
      </c>
      <c r="M492" s="84" t="s">
        <v>461</v>
      </c>
      <c r="N492" s="85">
        <v>5</v>
      </c>
      <c r="O492" s="86">
        <v>5</v>
      </c>
      <c r="P492" s="86">
        <v>5</v>
      </c>
      <c r="Q492" s="87">
        <v>15</v>
      </c>
      <c r="R492" s="88">
        <v>400350</v>
      </c>
      <c r="S492" s="88">
        <v>251085</v>
      </c>
      <c r="T492" s="88">
        <v>50000</v>
      </c>
      <c r="U492" s="89">
        <v>701435</v>
      </c>
      <c r="V492" s="97"/>
    </row>
    <row r="493" spans="1:22" ht="25.5" customHeight="1" x14ac:dyDescent="0.15">
      <c r="A493" s="92" t="s">
        <v>2067</v>
      </c>
      <c r="B493" s="93" t="s">
        <v>2068</v>
      </c>
      <c r="C493" s="94" t="s">
        <v>1668</v>
      </c>
      <c r="D493" s="95" t="s">
        <v>20</v>
      </c>
      <c r="E493" s="96" t="s">
        <v>2069</v>
      </c>
      <c r="F493" s="123" t="s">
        <v>4757</v>
      </c>
      <c r="G493" s="79" t="s">
        <v>2070</v>
      </c>
      <c r="H493" s="80">
        <f t="shared" si="7"/>
        <v>3</v>
      </c>
      <c r="I493" s="81">
        <v>45099</v>
      </c>
      <c r="J493" s="82">
        <v>45211</v>
      </c>
      <c r="K493" s="82">
        <v>45239</v>
      </c>
      <c r="L493" s="83" t="s">
        <v>240</v>
      </c>
      <c r="M493" s="84" t="s">
        <v>461</v>
      </c>
      <c r="N493" s="85">
        <v>0</v>
      </c>
      <c r="O493" s="86">
        <v>0</v>
      </c>
      <c r="P493" s="86">
        <v>0</v>
      </c>
      <c r="Q493" s="87">
        <v>0</v>
      </c>
      <c r="R493" s="88">
        <v>106950</v>
      </c>
      <c r="S493" s="88">
        <v>4440</v>
      </c>
      <c r="T493" s="88">
        <v>0</v>
      </c>
      <c r="U493" s="89">
        <v>111390</v>
      </c>
      <c r="V493" s="97"/>
    </row>
    <row r="494" spans="1:22" ht="25.5" customHeight="1" x14ac:dyDescent="0.15">
      <c r="A494" s="92" t="s">
        <v>2071</v>
      </c>
      <c r="B494" s="103" t="s">
        <v>2072</v>
      </c>
      <c r="C494" s="94" t="s">
        <v>1668</v>
      </c>
      <c r="D494" s="95" t="s">
        <v>20</v>
      </c>
      <c r="E494" s="96" t="s">
        <v>2073</v>
      </c>
      <c r="F494" s="123" t="s">
        <v>4758</v>
      </c>
      <c r="G494" s="79" t="s">
        <v>2074</v>
      </c>
      <c r="H494" s="80">
        <f t="shared" si="7"/>
        <v>3</v>
      </c>
      <c r="I494" s="81">
        <v>45271</v>
      </c>
      <c r="J494" s="82">
        <v>45272</v>
      </c>
      <c r="K494" s="82">
        <v>45273</v>
      </c>
      <c r="L494" s="83" t="s">
        <v>240</v>
      </c>
      <c r="M494" s="84" t="s">
        <v>371</v>
      </c>
      <c r="N494" s="85">
        <v>5</v>
      </c>
      <c r="O494" s="86">
        <v>5</v>
      </c>
      <c r="P494" s="86">
        <v>5</v>
      </c>
      <c r="Q494" s="87">
        <v>15</v>
      </c>
      <c r="R494" s="88">
        <v>400350</v>
      </c>
      <c r="S494" s="88">
        <v>0</v>
      </c>
      <c r="T494" s="88">
        <v>50000</v>
      </c>
      <c r="U494" s="89">
        <v>450350</v>
      </c>
      <c r="V494" s="97"/>
    </row>
    <row r="495" spans="1:22" ht="25.5" customHeight="1" x14ac:dyDescent="0.15">
      <c r="A495" s="92" t="s">
        <v>2075</v>
      </c>
      <c r="B495" s="93" t="s">
        <v>2076</v>
      </c>
      <c r="C495" s="94" t="s">
        <v>2077</v>
      </c>
      <c r="D495" s="95" t="s">
        <v>21</v>
      </c>
      <c r="E495" s="96" t="s">
        <v>2078</v>
      </c>
      <c r="F495" s="123" t="s">
        <v>4759</v>
      </c>
      <c r="G495" s="79" t="s">
        <v>2079</v>
      </c>
      <c r="H495" s="80">
        <f t="shared" si="7"/>
        <v>2</v>
      </c>
      <c r="I495" s="81">
        <v>45098</v>
      </c>
      <c r="J495" s="82">
        <v>45100</v>
      </c>
      <c r="K495" s="82"/>
      <c r="L495" s="83" t="s">
        <v>240</v>
      </c>
      <c r="M495" s="84" t="s">
        <v>377</v>
      </c>
      <c r="N495" s="85">
        <v>0</v>
      </c>
      <c r="O495" s="86">
        <v>0</v>
      </c>
      <c r="P495" s="86">
        <v>0</v>
      </c>
      <c r="Q495" s="87">
        <v>0</v>
      </c>
      <c r="R495" s="88">
        <v>71300</v>
      </c>
      <c r="S495" s="88">
        <v>2440</v>
      </c>
      <c r="T495" s="88">
        <v>0</v>
      </c>
      <c r="U495" s="89">
        <v>73740</v>
      </c>
      <c r="V495" s="97"/>
    </row>
    <row r="496" spans="1:22" ht="25.5" customHeight="1" x14ac:dyDescent="0.15">
      <c r="A496" s="92" t="s">
        <v>2080</v>
      </c>
      <c r="B496" s="93" t="s">
        <v>2081</v>
      </c>
      <c r="C496" s="94" t="s">
        <v>2077</v>
      </c>
      <c r="D496" s="95" t="s">
        <v>21</v>
      </c>
      <c r="E496" s="96" t="s">
        <v>2082</v>
      </c>
      <c r="F496" s="123" t="s">
        <v>4760</v>
      </c>
      <c r="G496" s="79" t="s">
        <v>2083</v>
      </c>
      <c r="H496" s="80">
        <f t="shared" si="7"/>
        <v>3</v>
      </c>
      <c r="I496" s="81">
        <v>45212</v>
      </c>
      <c r="J496" s="82">
        <v>45216</v>
      </c>
      <c r="K496" s="82">
        <v>45219</v>
      </c>
      <c r="L496" s="83" t="s">
        <v>240</v>
      </c>
      <c r="M496" s="84" t="s">
        <v>371</v>
      </c>
      <c r="N496" s="85">
        <v>4</v>
      </c>
      <c r="O496" s="86">
        <v>4</v>
      </c>
      <c r="P496" s="86">
        <v>4</v>
      </c>
      <c r="Q496" s="87">
        <v>12</v>
      </c>
      <c r="R496" s="88">
        <v>263430</v>
      </c>
      <c r="S496" s="88">
        <v>26940</v>
      </c>
      <c r="T496" s="88">
        <v>48200</v>
      </c>
      <c r="U496" s="89">
        <v>338570</v>
      </c>
      <c r="V496" s="97"/>
    </row>
    <row r="497" spans="1:22" ht="25.5" customHeight="1" x14ac:dyDescent="0.15">
      <c r="A497" s="92" t="s">
        <v>2084</v>
      </c>
      <c r="B497" s="93" t="s">
        <v>2085</v>
      </c>
      <c r="C497" s="94" t="s">
        <v>2077</v>
      </c>
      <c r="D497" s="95" t="s">
        <v>21</v>
      </c>
      <c r="E497" s="96" t="s">
        <v>2086</v>
      </c>
      <c r="F497" s="123" t="s">
        <v>4761</v>
      </c>
      <c r="G497" s="79" t="s">
        <v>2087</v>
      </c>
      <c r="H497" s="80">
        <f t="shared" si="7"/>
        <v>3</v>
      </c>
      <c r="I497" s="81">
        <v>45201</v>
      </c>
      <c r="J497" s="82">
        <v>45202</v>
      </c>
      <c r="K497" s="82">
        <v>45203</v>
      </c>
      <c r="L497" s="83" t="s">
        <v>240</v>
      </c>
      <c r="M497" s="84" t="s">
        <v>862</v>
      </c>
      <c r="N497" s="85">
        <v>0</v>
      </c>
      <c r="O497" s="86">
        <v>0</v>
      </c>
      <c r="P497" s="86">
        <v>0</v>
      </c>
      <c r="Q497" s="87">
        <v>0</v>
      </c>
      <c r="R497" s="88">
        <v>106950</v>
      </c>
      <c r="S497" s="88">
        <v>1920</v>
      </c>
      <c r="T497" s="88">
        <v>0</v>
      </c>
      <c r="U497" s="89">
        <v>108870</v>
      </c>
      <c r="V497" s="97"/>
    </row>
    <row r="498" spans="1:22" ht="25.5" customHeight="1" x14ac:dyDescent="0.15">
      <c r="A498" s="92" t="s">
        <v>2088</v>
      </c>
      <c r="B498" s="93" t="s">
        <v>2089</v>
      </c>
      <c r="C498" s="94" t="s">
        <v>2077</v>
      </c>
      <c r="D498" s="95" t="s">
        <v>21</v>
      </c>
      <c r="E498" s="96" t="s">
        <v>2090</v>
      </c>
      <c r="F498" s="123" t="s">
        <v>4762</v>
      </c>
      <c r="G498" s="79" t="s">
        <v>2091</v>
      </c>
      <c r="H498" s="80">
        <f t="shared" si="7"/>
        <v>2</v>
      </c>
      <c r="I498" s="81">
        <v>45197</v>
      </c>
      <c r="J498" s="82">
        <v>45198</v>
      </c>
      <c r="K498" s="82"/>
      <c r="L498" s="83" t="s">
        <v>414</v>
      </c>
      <c r="M498" s="84" t="s">
        <v>477</v>
      </c>
      <c r="N498" s="85">
        <v>3</v>
      </c>
      <c r="O498" s="86">
        <v>3</v>
      </c>
      <c r="P498" s="86">
        <v>0</v>
      </c>
      <c r="Q498" s="87">
        <v>6</v>
      </c>
      <c r="R498" s="88">
        <v>188660</v>
      </c>
      <c r="S498" s="88">
        <v>22080</v>
      </c>
      <c r="T498" s="88">
        <v>0</v>
      </c>
      <c r="U498" s="89">
        <v>210740</v>
      </c>
      <c r="V498" s="97"/>
    </row>
    <row r="499" spans="1:22" ht="25.5" customHeight="1" x14ac:dyDescent="0.15">
      <c r="A499" s="92" t="s">
        <v>2092</v>
      </c>
      <c r="B499" s="93" t="s">
        <v>2093</v>
      </c>
      <c r="C499" s="94" t="s">
        <v>2077</v>
      </c>
      <c r="D499" s="95" t="s">
        <v>21</v>
      </c>
      <c r="E499" s="96" t="s">
        <v>2094</v>
      </c>
      <c r="F499" s="123" t="s">
        <v>4763</v>
      </c>
      <c r="G499" s="79" t="s">
        <v>2095</v>
      </c>
      <c r="H499" s="80">
        <f t="shared" si="7"/>
        <v>1</v>
      </c>
      <c r="I499" s="81">
        <v>45198</v>
      </c>
      <c r="J499" s="82"/>
      <c r="K499" s="82"/>
      <c r="L499" s="83" t="s">
        <v>402</v>
      </c>
      <c r="M499" s="84" t="s">
        <v>647</v>
      </c>
      <c r="N499" s="85">
        <v>4</v>
      </c>
      <c r="O499" s="86">
        <v>0</v>
      </c>
      <c r="P499" s="86">
        <v>0</v>
      </c>
      <c r="Q499" s="87">
        <v>4</v>
      </c>
      <c r="R499" s="88">
        <v>85170</v>
      </c>
      <c r="S499" s="88">
        <v>15400</v>
      </c>
      <c r="T499" s="88">
        <v>0</v>
      </c>
      <c r="U499" s="89">
        <v>100570</v>
      </c>
      <c r="V499" s="97"/>
    </row>
    <row r="500" spans="1:22" ht="25.5" customHeight="1" x14ac:dyDescent="0.15">
      <c r="A500" s="92" t="s">
        <v>2096</v>
      </c>
      <c r="B500" s="93" t="s">
        <v>2097</v>
      </c>
      <c r="C500" s="94" t="s">
        <v>2077</v>
      </c>
      <c r="D500" s="95" t="s">
        <v>21</v>
      </c>
      <c r="E500" s="96" t="s">
        <v>2098</v>
      </c>
      <c r="F500" s="123" t="s">
        <v>4764</v>
      </c>
      <c r="G500" s="79" t="s">
        <v>2099</v>
      </c>
      <c r="H500" s="80">
        <f t="shared" si="7"/>
        <v>3</v>
      </c>
      <c r="I500" s="81">
        <v>45223</v>
      </c>
      <c r="J500" s="82">
        <v>45244</v>
      </c>
      <c r="K500" s="82">
        <v>45258</v>
      </c>
      <c r="L500" s="83" t="s">
        <v>240</v>
      </c>
      <c r="M500" s="84" t="s">
        <v>862</v>
      </c>
      <c r="N500" s="85">
        <v>0</v>
      </c>
      <c r="O500" s="86">
        <v>0</v>
      </c>
      <c r="P500" s="86">
        <v>0</v>
      </c>
      <c r="Q500" s="87">
        <v>0</v>
      </c>
      <c r="R500" s="88">
        <v>106950</v>
      </c>
      <c r="S500" s="88">
        <v>2442</v>
      </c>
      <c r="T500" s="88">
        <v>0</v>
      </c>
      <c r="U500" s="89">
        <v>109392</v>
      </c>
      <c r="V500" s="97"/>
    </row>
    <row r="501" spans="1:22" ht="25.5" customHeight="1" x14ac:dyDescent="0.15">
      <c r="A501" s="92" t="s">
        <v>2100</v>
      </c>
      <c r="B501" s="93" t="s">
        <v>2101</v>
      </c>
      <c r="C501" s="94" t="s">
        <v>2077</v>
      </c>
      <c r="D501" s="95" t="s">
        <v>21</v>
      </c>
      <c r="E501" s="96" t="s">
        <v>2102</v>
      </c>
      <c r="F501" s="123" t="s">
        <v>4765</v>
      </c>
      <c r="G501" s="79" t="s">
        <v>2103</v>
      </c>
      <c r="H501" s="80">
        <f t="shared" si="7"/>
        <v>1</v>
      </c>
      <c r="I501" s="81">
        <v>45090</v>
      </c>
      <c r="J501" s="82"/>
      <c r="K501" s="82"/>
      <c r="L501" s="83" t="s">
        <v>402</v>
      </c>
      <c r="M501" s="84" t="s">
        <v>1171</v>
      </c>
      <c r="N501" s="85">
        <v>5</v>
      </c>
      <c r="O501" s="86">
        <v>0</v>
      </c>
      <c r="P501" s="86">
        <v>0</v>
      </c>
      <c r="Q501" s="87">
        <v>5</v>
      </c>
      <c r="R501" s="88">
        <v>120250</v>
      </c>
      <c r="S501" s="88">
        <v>3256</v>
      </c>
      <c r="T501" s="88">
        <v>0</v>
      </c>
      <c r="U501" s="89">
        <v>123506</v>
      </c>
      <c r="V501" s="97"/>
    </row>
    <row r="502" spans="1:22" ht="25.5" customHeight="1" x14ac:dyDescent="0.15">
      <c r="A502" s="92" t="s">
        <v>2104</v>
      </c>
      <c r="B502" s="93" t="s">
        <v>2105</v>
      </c>
      <c r="C502" s="94" t="s">
        <v>2077</v>
      </c>
      <c r="D502" s="95" t="s">
        <v>21</v>
      </c>
      <c r="E502" s="96" t="s">
        <v>2106</v>
      </c>
      <c r="F502" s="123" t="s">
        <v>4766</v>
      </c>
      <c r="G502" s="79" t="s">
        <v>2107</v>
      </c>
      <c r="H502" s="80">
        <f t="shared" si="7"/>
        <v>2</v>
      </c>
      <c r="I502" s="81">
        <v>45091</v>
      </c>
      <c r="J502" s="82">
        <v>45092</v>
      </c>
      <c r="K502" s="82"/>
      <c r="L502" s="83" t="s">
        <v>402</v>
      </c>
      <c r="M502" s="84" t="s">
        <v>403</v>
      </c>
      <c r="N502" s="85">
        <v>5</v>
      </c>
      <c r="O502" s="86">
        <v>5</v>
      </c>
      <c r="P502" s="86">
        <v>0</v>
      </c>
      <c r="Q502" s="87">
        <v>10</v>
      </c>
      <c r="R502" s="88">
        <v>188500</v>
      </c>
      <c r="S502" s="88">
        <v>11154</v>
      </c>
      <c r="T502" s="88">
        <v>0</v>
      </c>
      <c r="U502" s="89">
        <v>199654</v>
      </c>
      <c r="V502" s="97"/>
    </row>
    <row r="503" spans="1:22" ht="25.5" customHeight="1" x14ac:dyDescent="0.15">
      <c r="A503" s="92" t="s">
        <v>2108</v>
      </c>
      <c r="B503" s="93" t="s">
        <v>2109</v>
      </c>
      <c r="C503" s="94" t="s">
        <v>2077</v>
      </c>
      <c r="D503" s="95" t="s">
        <v>21</v>
      </c>
      <c r="E503" s="96" t="s">
        <v>2110</v>
      </c>
      <c r="F503" s="123" t="s">
        <v>4767</v>
      </c>
      <c r="G503" s="79" t="s">
        <v>2103</v>
      </c>
      <c r="H503" s="80">
        <f t="shared" si="7"/>
        <v>2</v>
      </c>
      <c r="I503" s="81">
        <v>45097</v>
      </c>
      <c r="J503" s="82">
        <v>45098</v>
      </c>
      <c r="K503" s="82"/>
      <c r="L503" s="83" t="s">
        <v>402</v>
      </c>
      <c r="M503" s="84" t="s">
        <v>403</v>
      </c>
      <c r="N503" s="85">
        <v>5</v>
      </c>
      <c r="O503" s="86">
        <v>5</v>
      </c>
      <c r="P503" s="86">
        <v>0</v>
      </c>
      <c r="Q503" s="87">
        <v>10</v>
      </c>
      <c r="R503" s="88">
        <v>188500</v>
      </c>
      <c r="S503" s="88">
        <v>5661</v>
      </c>
      <c r="T503" s="88">
        <v>0</v>
      </c>
      <c r="U503" s="89">
        <v>194161</v>
      </c>
      <c r="V503" s="97"/>
    </row>
    <row r="504" spans="1:22" ht="25.5" customHeight="1" x14ac:dyDescent="0.15">
      <c r="A504" s="92" t="s">
        <v>2111</v>
      </c>
      <c r="B504" s="93" t="s">
        <v>2112</v>
      </c>
      <c r="C504" s="94" t="s">
        <v>2077</v>
      </c>
      <c r="D504" s="95" t="s">
        <v>21</v>
      </c>
      <c r="E504" s="96" t="s">
        <v>2113</v>
      </c>
      <c r="F504" s="123" t="s">
        <v>4768</v>
      </c>
      <c r="G504" s="79" t="s">
        <v>2107</v>
      </c>
      <c r="H504" s="80">
        <f t="shared" si="7"/>
        <v>1</v>
      </c>
      <c r="I504" s="81">
        <v>45246</v>
      </c>
      <c r="J504" s="82"/>
      <c r="K504" s="82"/>
      <c r="L504" s="83" t="s">
        <v>402</v>
      </c>
      <c r="M504" s="84" t="s">
        <v>403</v>
      </c>
      <c r="N504" s="85">
        <v>5</v>
      </c>
      <c r="O504" s="86">
        <v>0</v>
      </c>
      <c r="P504" s="86">
        <v>0</v>
      </c>
      <c r="Q504" s="87">
        <v>5</v>
      </c>
      <c r="R504" s="88">
        <v>120250</v>
      </c>
      <c r="S504" s="88">
        <v>4134</v>
      </c>
      <c r="T504" s="88">
        <v>0</v>
      </c>
      <c r="U504" s="89">
        <v>124384</v>
      </c>
      <c r="V504" s="97"/>
    </row>
    <row r="505" spans="1:22" ht="25.5" customHeight="1" x14ac:dyDescent="0.15">
      <c r="A505" s="92" t="s">
        <v>2114</v>
      </c>
      <c r="B505" s="93" t="s">
        <v>2115</v>
      </c>
      <c r="C505" s="94" t="s">
        <v>2077</v>
      </c>
      <c r="D505" s="95" t="s">
        <v>21</v>
      </c>
      <c r="E505" s="96" t="s">
        <v>2116</v>
      </c>
      <c r="F505" s="123" t="s">
        <v>4769</v>
      </c>
      <c r="G505" s="79" t="s">
        <v>2103</v>
      </c>
      <c r="H505" s="80">
        <f t="shared" si="7"/>
        <v>2</v>
      </c>
      <c r="I505" s="81">
        <v>45264</v>
      </c>
      <c r="J505" s="82">
        <v>45265</v>
      </c>
      <c r="K505" s="82"/>
      <c r="L505" s="83" t="s">
        <v>402</v>
      </c>
      <c r="M505" s="84" t="s">
        <v>403</v>
      </c>
      <c r="N505" s="85">
        <v>5</v>
      </c>
      <c r="O505" s="86">
        <v>5</v>
      </c>
      <c r="P505" s="86">
        <v>0</v>
      </c>
      <c r="Q505" s="87">
        <v>10</v>
      </c>
      <c r="R505" s="88">
        <v>188500</v>
      </c>
      <c r="S505" s="88">
        <v>10007</v>
      </c>
      <c r="T505" s="88">
        <v>0</v>
      </c>
      <c r="U505" s="89">
        <v>198507</v>
      </c>
      <c r="V505" s="97"/>
    </row>
    <row r="506" spans="1:22" ht="25.5" customHeight="1" x14ac:dyDescent="0.15">
      <c r="A506" s="92" t="s">
        <v>2117</v>
      </c>
      <c r="B506" s="93" t="s">
        <v>2118</v>
      </c>
      <c r="C506" s="94" t="s">
        <v>2077</v>
      </c>
      <c r="D506" s="95" t="s">
        <v>21</v>
      </c>
      <c r="E506" s="96" t="s">
        <v>2119</v>
      </c>
      <c r="F506" s="123" t="s">
        <v>4770</v>
      </c>
      <c r="G506" s="79" t="s">
        <v>2120</v>
      </c>
      <c r="H506" s="80">
        <f t="shared" si="7"/>
        <v>3</v>
      </c>
      <c r="I506" s="81">
        <v>45120</v>
      </c>
      <c r="J506" s="82">
        <v>45127</v>
      </c>
      <c r="K506" s="82">
        <v>45199</v>
      </c>
      <c r="L506" s="83" t="s">
        <v>1468</v>
      </c>
      <c r="M506" s="84" t="s">
        <v>2121</v>
      </c>
      <c r="N506" s="85">
        <v>4</v>
      </c>
      <c r="O506" s="86">
        <v>4</v>
      </c>
      <c r="P506" s="86">
        <v>4</v>
      </c>
      <c r="Q506" s="87">
        <v>12</v>
      </c>
      <c r="R506" s="88">
        <v>294150</v>
      </c>
      <c r="S506" s="88">
        <v>131196</v>
      </c>
      <c r="T506" s="88">
        <v>49000</v>
      </c>
      <c r="U506" s="89">
        <v>474346</v>
      </c>
      <c r="V506" s="97"/>
    </row>
    <row r="507" spans="1:22" ht="25.5" customHeight="1" x14ac:dyDescent="0.15">
      <c r="A507" s="92" t="s">
        <v>2122</v>
      </c>
      <c r="B507" s="93" t="s">
        <v>2123</v>
      </c>
      <c r="C507" s="94" t="s">
        <v>2077</v>
      </c>
      <c r="D507" s="95" t="s">
        <v>21</v>
      </c>
      <c r="E507" s="96" t="s">
        <v>2124</v>
      </c>
      <c r="F507" s="123" t="s">
        <v>4771</v>
      </c>
      <c r="G507" s="79" t="s">
        <v>2125</v>
      </c>
      <c r="H507" s="80">
        <f t="shared" si="7"/>
        <v>1</v>
      </c>
      <c r="I507" s="81">
        <v>45218</v>
      </c>
      <c r="J507" s="82"/>
      <c r="K507" s="82"/>
      <c r="L507" s="83" t="s">
        <v>471</v>
      </c>
      <c r="M507" s="84" t="s">
        <v>472</v>
      </c>
      <c r="N507" s="85">
        <v>0</v>
      </c>
      <c r="O507" s="86">
        <v>0</v>
      </c>
      <c r="P507" s="86">
        <v>0</v>
      </c>
      <c r="Q507" s="87">
        <v>0</v>
      </c>
      <c r="R507" s="88">
        <v>35650</v>
      </c>
      <c r="S507" s="88">
        <v>2920</v>
      </c>
      <c r="T507" s="88">
        <v>0</v>
      </c>
      <c r="U507" s="89">
        <v>38570</v>
      </c>
      <c r="V507" s="97"/>
    </row>
    <row r="508" spans="1:22" ht="25.5" customHeight="1" x14ac:dyDescent="0.15">
      <c r="A508" s="92" t="s">
        <v>2126</v>
      </c>
      <c r="B508" s="93" t="s">
        <v>2127</v>
      </c>
      <c r="C508" s="94" t="s">
        <v>2077</v>
      </c>
      <c r="D508" s="95" t="s">
        <v>21</v>
      </c>
      <c r="E508" s="96" t="s">
        <v>2128</v>
      </c>
      <c r="F508" s="123" t="s">
        <v>4772</v>
      </c>
      <c r="G508" s="79" t="s">
        <v>2074</v>
      </c>
      <c r="H508" s="80">
        <f t="shared" si="7"/>
        <v>2</v>
      </c>
      <c r="I508" s="81">
        <v>45254</v>
      </c>
      <c r="J508" s="82">
        <v>45259</v>
      </c>
      <c r="K508" s="82"/>
      <c r="L508" s="83" t="s">
        <v>402</v>
      </c>
      <c r="M508" s="84" t="s">
        <v>1171</v>
      </c>
      <c r="N508" s="85">
        <v>5</v>
      </c>
      <c r="O508" s="86">
        <v>5</v>
      </c>
      <c r="P508" s="86">
        <v>0</v>
      </c>
      <c r="Q508" s="87">
        <v>10</v>
      </c>
      <c r="R508" s="88">
        <v>266900</v>
      </c>
      <c r="S508" s="88">
        <v>152800</v>
      </c>
      <c r="T508" s="88">
        <v>50000</v>
      </c>
      <c r="U508" s="89">
        <v>469700</v>
      </c>
      <c r="V508" s="97"/>
    </row>
    <row r="509" spans="1:22" ht="25.5" customHeight="1" x14ac:dyDescent="0.15">
      <c r="A509" s="92" t="s">
        <v>2129</v>
      </c>
      <c r="B509" s="93" t="s">
        <v>2130</v>
      </c>
      <c r="C509" s="94" t="s">
        <v>2077</v>
      </c>
      <c r="D509" s="95" t="s">
        <v>21</v>
      </c>
      <c r="E509" s="96" t="s">
        <v>2131</v>
      </c>
      <c r="F509" s="123" t="s">
        <v>4773</v>
      </c>
      <c r="G509" s="79" t="s">
        <v>2132</v>
      </c>
      <c r="H509" s="80">
        <f t="shared" si="7"/>
        <v>3</v>
      </c>
      <c r="I509" s="81">
        <v>45183</v>
      </c>
      <c r="J509" s="82">
        <v>45197</v>
      </c>
      <c r="K509" s="82">
        <v>45204</v>
      </c>
      <c r="L509" s="83" t="s">
        <v>414</v>
      </c>
      <c r="M509" s="84" t="s">
        <v>420</v>
      </c>
      <c r="N509" s="85">
        <v>1</v>
      </c>
      <c r="O509" s="86">
        <v>1</v>
      </c>
      <c r="P509" s="86">
        <v>1</v>
      </c>
      <c r="Q509" s="87">
        <v>3</v>
      </c>
      <c r="R509" s="88">
        <v>153750</v>
      </c>
      <c r="S509" s="88">
        <v>16080</v>
      </c>
      <c r="T509" s="88">
        <v>0</v>
      </c>
      <c r="U509" s="89">
        <v>169830</v>
      </c>
      <c r="V509" s="97"/>
    </row>
    <row r="510" spans="1:22" ht="25.5" customHeight="1" x14ac:dyDescent="0.15">
      <c r="A510" s="92" t="s">
        <v>2133</v>
      </c>
      <c r="B510" s="93" t="s">
        <v>2134</v>
      </c>
      <c r="C510" s="94" t="s">
        <v>2077</v>
      </c>
      <c r="D510" s="95" t="s">
        <v>21</v>
      </c>
      <c r="E510" s="96" t="s">
        <v>2135</v>
      </c>
      <c r="F510" s="123" t="s">
        <v>4774</v>
      </c>
      <c r="G510" s="79" t="s">
        <v>2136</v>
      </c>
      <c r="H510" s="80">
        <f t="shared" si="7"/>
        <v>1</v>
      </c>
      <c r="I510" s="81">
        <v>45224</v>
      </c>
      <c r="J510" s="82"/>
      <c r="K510" s="82"/>
      <c r="L510" s="83" t="s">
        <v>240</v>
      </c>
      <c r="M510" s="84" t="s">
        <v>426</v>
      </c>
      <c r="N510" s="85">
        <v>3</v>
      </c>
      <c r="O510" s="86">
        <v>0</v>
      </c>
      <c r="P510" s="86">
        <v>0</v>
      </c>
      <c r="Q510" s="87">
        <v>3</v>
      </c>
      <c r="R510" s="88">
        <v>72130</v>
      </c>
      <c r="S510" s="88">
        <v>9980</v>
      </c>
      <c r="T510" s="88">
        <v>8940</v>
      </c>
      <c r="U510" s="89">
        <v>91050</v>
      </c>
      <c r="V510" s="97"/>
    </row>
    <row r="511" spans="1:22" ht="25.5" customHeight="1" x14ac:dyDescent="0.15">
      <c r="A511" s="92" t="s">
        <v>2137</v>
      </c>
      <c r="B511" s="93" t="s">
        <v>2138</v>
      </c>
      <c r="C511" s="94" t="s">
        <v>2077</v>
      </c>
      <c r="D511" s="95" t="s">
        <v>21</v>
      </c>
      <c r="E511" s="96" t="s">
        <v>2139</v>
      </c>
      <c r="F511" s="123" t="s">
        <v>4775</v>
      </c>
      <c r="G511" s="79" t="s">
        <v>2140</v>
      </c>
      <c r="H511" s="80">
        <f t="shared" si="7"/>
        <v>1</v>
      </c>
      <c r="I511" s="81">
        <v>45225</v>
      </c>
      <c r="J511" s="82"/>
      <c r="K511" s="82"/>
      <c r="L511" s="83" t="s">
        <v>1082</v>
      </c>
      <c r="M511" s="84" t="s">
        <v>663</v>
      </c>
      <c r="N511" s="85">
        <v>0</v>
      </c>
      <c r="O511" s="86">
        <v>0</v>
      </c>
      <c r="P511" s="86">
        <v>0</v>
      </c>
      <c r="Q511" s="87">
        <v>0</v>
      </c>
      <c r="R511" s="88">
        <v>35650</v>
      </c>
      <c r="S511" s="88">
        <v>2520</v>
      </c>
      <c r="T511" s="88">
        <v>0</v>
      </c>
      <c r="U511" s="89">
        <v>38170</v>
      </c>
      <c r="V511" s="97"/>
    </row>
    <row r="512" spans="1:22" ht="25.5" customHeight="1" x14ac:dyDescent="0.15">
      <c r="A512" s="92" t="s">
        <v>2141</v>
      </c>
      <c r="B512" s="93" t="s">
        <v>2142</v>
      </c>
      <c r="C512" s="94" t="s">
        <v>2143</v>
      </c>
      <c r="D512" s="95" t="s">
        <v>22</v>
      </c>
      <c r="E512" s="96" t="s">
        <v>2144</v>
      </c>
      <c r="F512" s="123" t="s">
        <v>4776</v>
      </c>
      <c r="G512" s="79" t="s">
        <v>2145</v>
      </c>
      <c r="H512" s="80">
        <f t="shared" si="7"/>
        <v>3</v>
      </c>
      <c r="I512" s="81">
        <v>45189</v>
      </c>
      <c r="J512" s="82">
        <v>45203</v>
      </c>
      <c r="K512" s="82">
        <v>45217</v>
      </c>
      <c r="L512" s="83" t="s">
        <v>550</v>
      </c>
      <c r="M512" s="84" t="s">
        <v>672</v>
      </c>
      <c r="N512" s="85">
        <v>1</v>
      </c>
      <c r="O512" s="86">
        <v>1</v>
      </c>
      <c r="P512" s="86">
        <v>1</v>
      </c>
      <c r="Q512" s="87">
        <v>3</v>
      </c>
      <c r="R512" s="88">
        <v>122550</v>
      </c>
      <c r="S512" s="88">
        <v>3811</v>
      </c>
      <c r="T512" s="88">
        <v>0</v>
      </c>
      <c r="U512" s="89">
        <v>126361</v>
      </c>
      <c r="V512" s="97"/>
    </row>
    <row r="513" spans="1:22" ht="25.5" customHeight="1" x14ac:dyDescent="0.15">
      <c r="A513" s="92" t="s">
        <v>2146</v>
      </c>
      <c r="B513" s="93" t="s">
        <v>2147</v>
      </c>
      <c r="C513" s="94" t="s">
        <v>2143</v>
      </c>
      <c r="D513" s="95" t="s">
        <v>22</v>
      </c>
      <c r="E513" s="96" t="s">
        <v>2148</v>
      </c>
      <c r="F513" s="123" t="s">
        <v>4777</v>
      </c>
      <c r="G513" s="79" t="s">
        <v>2149</v>
      </c>
      <c r="H513" s="80">
        <f t="shared" si="7"/>
        <v>1</v>
      </c>
      <c r="I513" s="81">
        <v>45244</v>
      </c>
      <c r="J513" s="82"/>
      <c r="K513" s="82"/>
      <c r="L513" s="83" t="s">
        <v>240</v>
      </c>
      <c r="M513" s="84" t="s">
        <v>461</v>
      </c>
      <c r="N513" s="85">
        <v>3</v>
      </c>
      <c r="O513" s="86">
        <v>0</v>
      </c>
      <c r="P513" s="86">
        <v>0</v>
      </c>
      <c r="Q513" s="87">
        <v>3</v>
      </c>
      <c r="R513" s="88">
        <v>74770</v>
      </c>
      <c r="S513" s="88">
        <v>77795</v>
      </c>
      <c r="T513" s="88">
        <v>0</v>
      </c>
      <c r="U513" s="89">
        <v>152565</v>
      </c>
      <c r="V513" s="97"/>
    </row>
    <row r="514" spans="1:22" ht="25.5" customHeight="1" x14ac:dyDescent="0.15">
      <c r="A514" s="92" t="s">
        <v>2150</v>
      </c>
      <c r="B514" s="93" t="s">
        <v>2151</v>
      </c>
      <c r="C514" s="94" t="s">
        <v>2143</v>
      </c>
      <c r="D514" s="95" t="s">
        <v>22</v>
      </c>
      <c r="E514" s="96" t="s">
        <v>2152</v>
      </c>
      <c r="F514" s="123" t="s">
        <v>4778</v>
      </c>
      <c r="G514" s="79" t="s">
        <v>2153</v>
      </c>
      <c r="H514" s="80">
        <f t="shared" si="7"/>
        <v>1</v>
      </c>
      <c r="I514" s="81">
        <v>45244</v>
      </c>
      <c r="J514" s="82"/>
      <c r="K514" s="82"/>
      <c r="L514" s="83" t="s">
        <v>240</v>
      </c>
      <c r="M514" s="84" t="s">
        <v>461</v>
      </c>
      <c r="N514" s="85">
        <v>3</v>
      </c>
      <c r="O514" s="86">
        <v>0</v>
      </c>
      <c r="P514" s="86">
        <v>0</v>
      </c>
      <c r="Q514" s="87">
        <v>3</v>
      </c>
      <c r="R514" s="88">
        <v>74770</v>
      </c>
      <c r="S514" s="88">
        <v>40088</v>
      </c>
      <c r="T514" s="88">
        <v>0</v>
      </c>
      <c r="U514" s="89">
        <v>114858</v>
      </c>
      <c r="V514" s="97"/>
    </row>
    <row r="515" spans="1:22" ht="25.5" customHeight="1" x14ac:dyDescent="0.15">
      <c r="A515" s="92" t="s">
        <v>2154</v>
      </c>
      <c r="B515" s="93" t="s">
        <v>2155</v>
      </c>
      <c r="C515" s="94" t="s">
        <v>2143</v>
      </c>
      <c r="D515" s="95" t="s">
        <v>22</v>
      </c>
      <c r="E515" s="96" t="s">
        <v>2156</v>
      </c>
      <c r="F515" s="123" t="s">
        <v>4779</v>
      </c>
      <c r="G515" s="79" t="s">
        <v>2149</v>
      </c>
      <c r="H515" s="80">
        <f t="shared" si="7"/>
        <v>1</v>
      </c>
      <c r="I515" s="81">
        <v>45245</v>
      </c>
      <c r="J515" s="82"/>
      <c r="K515" s="82"/>
      <c r="L515" s="83" t="s">
        <v>240</v>
      </c>
      <c r="M515" s="84" t="s">
        <v>461</v>
      </c>
      <c r="N515" s="85">
        <v>3</v>
      </c>
      <c r="O515" s="86">
        <v>0</v>
      </c>
      <c r="P515" s="86">
        <v>0</v>
      </c>
      <c r="Q515" s="87">
        <v>3</v>
      </c>
      <c r="R515" s="88">
        <v>94330</v>
      </c>
      <c r="S515" s="88">
        <v>40019</v>
      </c>
      <c r="T515" s="88">
        <v>0</v>
      </c>
      <c r="U515" s="89">
        <v>134349</v>
      </c>
      <c r="V515" s="97"/>
    </row>
    <row r="516" spans="1:22" ht="25.5" customHeight="1" x14ac:dyDescent="0.15">
      <c r="A516" s="92" t="s">
        <v>2157</v>
      </c>
      <c r="B516" s="93" t="s">
        <v>2158</v>
      </c>
      <c r="C516" s="94" t="s">
        <v>2143</v>
      </c>
      <c r="D516" s="95" t="s">
        <v>22</v>
      </c>
      <c r="E516" s="96" t="s">
        <v>2159</v>
      </c>
      <c r="F516" s="123" t="s">
        <v>4780</v>
      </c>
      <c r="G516" s="79" t="s">
        <v>2160</v>
      </c>
      <c r="H516" s="80">
        <f t="shared" si="7"/>
        <v>1</v>
      </c>
      <c r="I516" s="81">
        <v>45216</v>
      </c>
      <c r="J516" s="82"/>
      <c r="K516" s="82"/>
      <c r="L516" s="83" t="s">
        <v>240</v>
      </c>
      <c r="M516" s="84" t="s">
        <v>872</v>
      </c>
      <c r="N516" s="85">
        <v>1</v>
      </c>
      <c r="O516" s="86">
        <v>0</v>
      </c>
      <c r="P516" s="86">
        <v>0</v>
      </c>
      <c r="Q516" s="87">
        <v>1</v>
      </c>
      <c r="R516" s="88">
        <v>55210</v>
      </c>
      <c r="S516" s="88">
        <v>38388</v>
      </c>
      <c r="T516" s="88">
        <v>0</v>
      </c>
      <c r="U516" s="89">
        <v>93598</v>
      </c>
      <c r="V516" s="97"/>
    </row>
    <row r="517" spans="1:22" ht="25.5" customHeight="1" x14ac:dyDescent="0.15">
      <c r="A517" s="92" t="s">
        <v>2161</v>
      </c>
      <c r="B517" s="93" t="s">
        <v>2162</v>
      </c>
      <c r="C517" s="94" t="s">
        <v>2143</v>
      </c>
      <c r="D517" s="95" t="s">
        <v>22</v>
      </c>
      <c r="E517" s="96" t="s">
        <v>2163</v>
      </c>
      <c r="F517" s="123" t="s">
        <v>4781</v>
      </c>
      <c r="G517" s="79" t="s">
        <v>1860</v>
      </c>
      <c r="H517" s="80">
        <f t="shared" ref="H517:H580" si="8">COUNTA(I517:K517)</f>
        <v>3</v>
      </c>
      <c r="I517" s="81">
        <v>45100</v>
      </c>
      <c r="J517" s="82">
        <v>45177</v>
      </c>
      <c r="K517" s="82">
        <v>45310</v>
      </c>
      <c r="L517" s="83" t="s">
        <v>240</v>
      </c>
      <c r="M517" s="84" t="s">
        <v>426</v>
      </c>
      <c r="N517" s="85">
        <v>1</v>
      </c>
      <c r="O517" s="86">
        <v>2</v>
      </c>
      <c r="P517" s="86">
        <v>4</v>
      </c>
      <c r="Q517" s="87">
        <v>7</v>
      </c>
      <c r="R517" s="88">
        <v>231990</v>
      </c>
      <c r="S517" s="88">
        <v>144112</v>
      </c>
      <c r="T517" s="88">
        <v>0</v>
      </c>
      <c r="U517" s="89">
        <v>376102</v>
      </c>
      <c r="V517" s="97"/>
    </row>
    <row r="518" spans="1:22" ht="25.5" customHeight="1" x14ac:dyDescent="0.15">
      <c r="A518" s="92" t="s">
        <v>2164</v>
      </c>
      <c r="B518" s="93" t="s">
        <v>2165</v>
      </c>
      <c r="C518" s="94" t="s">
        <v>2143</v>
      </c>
      <c r="D518" s="95" t="s">
        <v>22</v>
      </c>
      <c r="E518" s="96" t="s">
        <v>2166</v>
      </c>
      <c r="F518" s="123" t="s">
        <v>4782</v>
      </c>
      <c r="G518" s="79" t="s">
        <v>1860</v>
      </c>
      <c r="H518" s="80">
        <f t="shared" si="8"/>
        <v>3</v>
      </c>
      <c r="I518" s="81">
        <v>45120</v>
      </c>
      <c r="J518" s="82">
        <v>45226</v>
      </c>
      <c r="K518" s="82">
        <v>45308</v>
      </c>
      <c r="L518" s="83" t="s">
        <v>240</v>
      </c>
      <c r="M518" s="84" t="s">
        <v>426</v>
      </c>
      <c r="N518" s="85">
        <v>2</v>
      </c>
      <c r="O518" s="86">
        <v>2</v>
      </c>
      <c r="P518" s="86">
        <v>2</v>
      </c>
      <c r="Q518" s="87">
        <v>6</v>
      </c>
      <c r="R518" s="88">
        <v>200550</v>
      </c>
      <c r="S518" s="88">
        <v>122320</v>
      </c>
      <c r="T518" s="88">
        <v>0</v>
      </c>
      <c r="U518" s="89">
        <v>322870</v>
      </c>
      <c r="V518" s="97"/>
    </row>
    <row r="519" spans="1:22" ht="25.5" customHeight="1" x14ac:dyDescent="0.15">
      <c r="A519" s="92" t="s">
        <v>2167</v>
      </c>
      <c r="B519" s="93" t="s">
        <v>2168</v>
      </c>
      <c r="C519" s="94" t="s">
        <v>2143</v>
      </c>
      <c r="D519" s="95" t="s">
        <v>22</v>
      </c>
      <c r="E519" s="96" t="s">
        <v>2169</v>
      </c>
      <c r="F519" s="123" t="s">
        <v>4783</v>
      </c>
      <c r="G519" s="79" t="s">
        <v>2170</v>
      </c>
      <c r="H519" s="80">
        <f t="shared" si="8"/>
        <v>1</v>
      </c>
      <c r="I519" s="81">
        <v>45236</v>
      </c>
      <c r="J519" s="82"/>
      <c r="K519" s="82"/>
      <c r="L519" s="83" t="s">
        <v>240</v>
      </c>
      <c r="M519" s="84" t="s">
        <v>504</v>
      </c>
      <c r="N519" s="85">
        <v>5</v>
      </c>
      <c r="O519" s="86">
        <v>0</v>
      </c>
      <c r="P519" s="86">
        <v>0</v>
      </c>
      <c r="Q519" s="87">
        <v>5</v>
      </c>
      <c r="R519" s="88">
        <v>104950</v>
      </c>
      <c r="S519" s="88">
        <v>234480</v>
      </c>
      <c r="T519" s="88">
        <v>50000</v>
      </c>
      <c r="U519" s="89">
        <v>389430</v>
      </c>
      <c r="V519" s="97"/>
    </row>
    <row r="520" spans="1:22" ht="25.5" customHeight="1" x14ac:dyDescent="0.15">
      <c r="A520" s="92" t="s">
        <v>2171</v>
      </c>
      <c r="B520" s="93" t="s">
        <v>2172</v>
      </c>
      <c r="C520" s="94" t="s">
        <v>2143</v>
      </c>
      <c r="D520" s="95" t="s">
        <v>22</v>
      </c>
      <c r="E520" s="96" t="s">
        <v>2173</v>
      </c>
      <c r="F520" s="123" t="s">
        <v>4784</v>
      </c>
      <c r="G520" s="79" t="s">
        <v>1967</v>
      </c>
      <c r="H520" s="80">
        <f t="shared" si="8"/>
        <v>3</v>
      </c>
      <c r="I520" s="81">
        <v>45078</v>
      </c>
      <c r="J520" s="82">
        <v>45082</v>
      </c>
      <c r="K520" s="82">
        <v>45089</v>
      </c>
      <c r="L520" s="83" t="s">
        <v>550</v>
      </c>
      <c r="M520" s="84" t="s">
        <v>672</v>
      </c>
      <c r="N520" s="85">
        <v>5</v>
      </c>
      <c r="O520" s="86">
        <v>5</v>
      </c>
      <c r="P520" s="86">
        <v>5</v>
      </c>
      <c r="Q520" s="87">
        <v>15</v>
      </c>
      <c r="R520" s="88">
        <v>340950</v>
      </c>
      <c r="S520" s="88">
        <v>47952</v>
      </c>
      <c r="T520" s="88">
        <v>0</v>
      </c>
      <c r="U520" s="89">
        <v>388902</v>
      </c>
      <c r="V520" s="97"/>
    </row>
    <row r="521" spans="1:22" ht="25.5" customHeight="1" x14ac:dyDescent="0.15">
      <c r="A521" s="92" t="s">
        <v>2174</v>
      </c>
      <c r="B521" s="93" t="s">
        <v>2175</v>
      </c>
      <c r="C521" s="94" t="s">
        <v>2143</v>
      </c>
      <c r="D521" s="95" t="s">
        <v>22</v>
      </c>
      <c r="E521" s="96" t="s">
        <v>2176</v>
      </c>
      <c r="F521" s="123" t="s">
        <v>4785</v>
      </c>
      <c r="G521" s="79" t="s">
        <v>1967</v>
      </c>
      <c r="H521" s="80">
        <f t="shared" si="8"/>
        <v>3</v>
      </c>
      <c r="I521" s="81">
        <v>45174</v>
      </c>
      <c r="J521" s="82">
        <v>45181</v>
      </c>
      <c r="K521" s="82">
        <v>45201</v>
      </c>
      <c r="L521" s="83" t="s">
        <v>550</v>
      </c>
      <c r="M521" s="84" t="s">
        <v>672</v>
      </c>
      <c r="N521" s="85">
        <v>5</v>
      </c>
      <c r="O521" s="86">
        <v>5</v>
      </c>
      <c r="P521" s="86">
        <v>5</v>
      </c>
      <c r="Q521" s="87">
        <v>15</v>
      </c>
      <c r="R521" s="88">
        <v>340950</v>
      </c>
      <c r="S521" s="88">
        <v>59829</v>
      </c>
      <c r="T521" s="88">
        <v>0</v>
      </c>
      <c r="U521" s="89">
        <v>400779</v>
      </c>
      <c r="V521" s="97"/>
    </row>
    <row r="522" spans="1:22" ht="25.5" customHeight="1" x14ac:dyDescent="0.15">
      <c r="A522" s="92" t="s">
        <v>2177</v>
      </c>
      <c r="B522" s="93" t="s">
        <v>2178</v>
      </c>
      <c r="C522" s="94" t="s">
        <v>2143</v>
      </c>
      <c r="D522" s="95" t="s">
        <v>22</v>
      </c>
      <c r="E522" s="96" t="s">
        <v>2179</v>
      </c>
      <c r="F522" s="123" t="s">
        <v>4786</v>
      </c>
      <c r="G522" s="79" t="s">
        <v>781</v>
      </c>
      <c r="H522" s="80">
        <f t="shared" si="8"/>
        <v>3</v>
      </c>
      <c r="I522" s="81">
        <v>45204</v>
      </c>
      <c r="J522" s="82">
        <v>45211</v>
      </c>
      <c r="K522" s="82">
        <v>45216</v>
      </c>
      <c r="L522" s="83" t="s">
        <v>550</v>
      </c>
      <c r="M522" s="84" t="s">
        <v>672</v>
      </c>
      <c r="N522" s="85">
        <v>5</v>
      </c>
      <c r="O522" s="86">
        <v>5</v>
      </c>
      <c r="P522" s="86">
        <v>5</v>
      </c>
      <c r="Q522" s="87">
        <v>15</v>
      </c>
      <c r="R522" s="88">
        <v>400350</v>
      </c>
      <c r="S522" s="88">
        <v>96390</v>
      </c>
      <c r="T522" s="88">
        <v>50000</v>
      </c>
      <c r="U522" s="89">
        <v>546740</v>
      </c>
      <c r="V522" s="97"/>
    </row>
    <row r="523" spans="1:22" ht="25.5" customHeight="1" x14ac:dyDescent="0.15">
      <c r="A523" s="92" t="s">
        <v>2180</v>
      </c>
      <c r="B523" s="93" t="s">
        <v>2181</v>
      </c>
      <c r="C523" s="94" t="s">
        <v>2143</v>
      </c>
      <c r="D523" s="95" t="s">
        <v>22</v>
      </c>
      <c r="E523" s="96" t="s">
        <v>2182</v>
      </c>
      <c r="F523" s="123" t="s">
        <v>4787</v>
      </c>
      <c r="G523" s="79" t="s">
        <v>1967</v>
      </c>
      <c r="H523" s="80">
        <f t="shared" si="8"/>
        <v>3</v>
      </c>
      <c r="I523" s="81">
        <v>45204</v>
      </c>
      <c r="J523" s="82">
        <v>45211</v>
      </c>
      <c r="K523" s="82">
        <v>45218</v>
      </c>
      <c r="L523" s="83" t="s">
        <v>550</v>
      </c>
      <c r="M523" s="84" t="s">
        <v>672</v>
      </c>
      <c r="N523" s="85">
        <v>5</v>
      </c>
      <c r="O523" s="86">
        <v>5</v>
      </c>
      <c r="P523" s="86">
        <v>5</v>
      </c>
      <c r="Q523" s="87">
        <v>15</v>
      </c>
      <c r="R523" s="88">
        <v>400350</v>
      </c>
      <c r="S523" s="88">
        <v>32856</v>
      </c>
      <c r="T523" s="88">
        <v>0</v>
      </c>
      <c r="U523" s="89">
        <v>433206</v>
      </c>
      <c r="V523" s="97"/>
    </row>
    <row r="524" spans="1:22" ht="25.5" customHeight="1" x14ac:dyDescent="0.15">
      <c r="A524" s="92" t="s">
        <v>2183</v>
      </c>
      <c r="B524" s="93" t="s">
        <v>2184</v>
      </c>
      <c r="C524" s="94" t="s">
        <v>2143</v>
      </c>
      <c r="D524" s="95" t="s">
        <v>22</v>
      </c>
      <c r="E524" s="96" t="s">
        <v>2185</v>
      </c>
      <c r="F524" s="123" t="s">
        <v>4788</v>
      </c>
      <c r="G524" s="79" t="s">
        <v>2186</v>
      </c>
      <c r="H524" s="80">
        <f t="shared" si="8"/>
        <v>3</v>
      </c>
      <c r="I524" s="81">
        <v>45202</v>
      </c>
      <c r="J524" s="82">
        <v>45216</v>
      </c>
      <c r="K524" s="82">
        <v>45230</v>
      </c>
      <c r="L524" s="83" t="s">
        <v>240</v>
      </c>
      <c r="M524" s="84" t="s">
        <v>862</v>
      </c>
      <c r="N524" s="85">
        <v>1</v>
      </c>
      <c r="O524" s="86">
        <v>1</v>
      </c>
      <c r="P524" s="86">
        <v>4</v>
      </c>
      <c r="Q524" s="87">
        <v>6</v>
      </c>
      <c r="R524" s="88">
        <v>175260</v>
      </c>
      <c r="S524" s="88">
        <v>62650</v>
      </c>
      <c r="T524" s="88">
        <v>0</v>
      </c>
      <c r="U524" s="89">
        <v>237910</v>
      </c>
      <c r="V524" s="97"/>
    </row>
    <row r="525" spans="1:22" ht="25.5" customHeight="1" x14ac:dyDescent="0.15">
      <c r="A525" s="92" t="s">
        <v>2187</v>
      </c>
      <c r="B525" s="93" t="s">
        <v>2188</v>
      </c>
      <c r="C525" s="94" t="s">
        <v>2143</v>
      </c>
      <c r="D525" s="95" t="s">
        <v>22</v>
      </c>
      <c r="E525" s="96" t="s">
        <v>2189</v>
      </c>
      <c r="F525" s="123" t="s">
        <v>4789</v>
      </c>
      <c r="G525" s="79" t="s">
        <v>2186</v>
      </c>
      <c r="H525" s="80">
        <f t="shared" si="8"/>
        <v>3</v>
      </c>
      <c r="I525" s="81">
        <v>45205</v>
      </c>
      <c r="J525" s="82">
        <v>45219</v>
      </c>
      <c r="K525" s="82">
        <v>45234</v>
      </c>
      <c r="L525" s="83" t="s">
        <v>240</v>
      </c>
      <c r="M525" s="84" t="s">
        <v>862</v>
      </c>
      <c r="N525" s="85">
        <v>1</v>
      </c>
      <c r="O525" s="86">
        <v>1</v>
      </c>
      <c r="P525" s="86">
        <v>4</v>
      </c>
      <c r="Q525" s="87">
        <v>6</v>
      </c>
      <c r="R525" s="88">
        <v>175260</v>
      </c>
      <c r="S525" s="88">
        <v>66222</v>
      </c>
      <c r="T525" s="88">
        <v>0</v>
      </c>
      <c r="U525" s="89">
        <v>241482</v>
      </c>
      <c r="V525" s="97" t="s">
        <v>513</v>
      </c>
    </row>
    <row r="526" spans="1:22" ht="25.5" customHeight="1" x14ac:dyDescent="0.15">
      <c r="A526" s="92" t="s">
        <v>2190</v>
      </c>
      <c r="B526" s="93" t="s">
        <v>2191</v>
      </c>
      <c r="C526" s="94" t="s">
        <v>2143</v>
      </c>
      <c r="D526" s="95" t="s">
        <v>22</v>
      </c>
      <c r="E526" s="96" t="s">
        <v>2192</v>
      </c>
      <c r="F526" s="123" t="s">
        <v>4790</v>
      </c>
      <c r="G526" s="79" t="s">
        <v>2186</v>
      </c>
      <c r="H526" s="80">
        <f t="shared" si="8"/>
        <v>3</v>
      </c>
      <c r="I526" s="81">
        <v>45211</v>
      </c>
      <c r="J526" s="82">
        <v>45218</v>
      </c>
      <c r="K526" s="82">
        <v>45228</v>
      </c>
      <c r="L526" s="83" t="s">
        <v>240</v>
      </c>
      <c r="M526" s="84" t="s">
        <v>862</v>
      </c>
      <c r="N526" s="85">
        <v>1</v>
      </c>
      <c r="O526" s="86">
        <v>1</v>
      </c>
      <c r="P526" s="86">
        <v>1</v>
      </c>
      <c r="Q526" s="87">
        <v>3</v>
      </c>
      <c r="R526" s="88">
        <v>116580</v>
      </c>
      <c r="S526" s="88">
        <v>1776</v>
      </c>
      <c r="T526" s="88">
        <v>0</v>
      </c>
      <c r="U526" s="89">
        <v>118356</v>
      </c>
      <c r="V526" s="97"/>
    </row>
    <row r="527" spans="1:22" ht="25.5" customHeight="1" x14ac:dyDescent="0.15">
      <c r="A527" s="92" t="s">
        <v>2193</v>
      </c>
      <c r="B527" s="93" t="s">
        <v>2194</v>
      </c>
      <c r="C527" s="94" t="s">
        <v>2143</v>
      </c>
      <c r="D527" s="95" t="s">
        <v>22</v>
      </c>
      <c r="E527" s="96" t="s">
        <v>2195</v>
      </c>
      <c r="F527" s="123" t="s">
        <v>4791</v>
      </c>
      <c r="G527" s="79" t="s">
        <v>2196</v>
      </c>
      <c r="H527" s="80">
        <f t="shared" si="8"/>
        <v>3</v>
      </c>
      <c r="I527" s="81">
        <v>45100</v>
      </c>
      <c r="J527" s="82">
        <v>45107</v>
      </c>
      <c r="K527" s="82">
        <v>45127</v>
      </c>
      <c r="L527" s="83" t="s">
        <v>240</v>
      </c>
      <c r="M527" s="84" t="s">
        <v>461</v>
      </c>
      <c r="N527" s="85">
        <v>0</v>
      </c>
      <c r="O527" s="86">
        <v>0</v>
      </c>
      <c r="P527" s="86">
        <v>0</v>
      </c>
      <c r="Q527" s="87">
        <v>0</v>
      </c>
      <c r="R527" s="88">
        <v>106950</v>
      </c>
      <c r="S527" s="88">
        <v>888</v>
      </c>
      <c r="T527" s="88">
        <v>0</v>
      </c>
      <c r="U527" s="89">
        <v>107838</v>
      </c>
      <c r="V527" s="97"/>
    </row>
    <row r="528" spans="1:22" ht="25.5" customHeight="1" x14ac:dyDescent="0.15">
      <c r="A528" s="92" t="s">
        <v>2197</v>
      </c>
      <c r="B528" s="93" t="s">
        <v>2198</v>
      </c>
      <c r="C528" s="94" t="s">
        <v>2143</v>
      </c>
      <c r="D528" s="95" t="s">
        <v>22</v>
      </c>
      <c r="E528" s="96" t="s">
        <v>2199</v>
      </c>
      <c r="F528" s="123" t="s">
        <v>4792</v>
      </c>
      <c r="G528" s="79" t="s">
        <v>2196</v>
      </c>
      <c r="H528" s="80">
        <f t="shared" si="8"/>
        <v>3</v>
      </c>
      <c r="I528" s="81">
        <v>45113</v>
      </c>
      <c r="J528" s="82">
        <v>45120</v>
      </c>
      <c r="K528" s="82">
        <v>45134</v>
      </c>
      <c r="L528" s="83" t="s">
        <v>240</v>
      </c>
      <c r="M528" s="84" t="s">
        <v>461</v>
      </c>
      <c r="N528" s="85">
        <v>0</v>
      </c>
      <c r="O528" s="86">
        <v>0</v>
      </c>
      <c r="P528" s="86">
        <v>0</v>
      </c>
      <c r="Q528" s="87">
        <v>0</v>
      </c>
      <c r="R528" s="88">
        <v>106950</v>
      </c>
      <c r="S528" s="88">
        <v>888</v>
      </c>
      <c r="T528" s="88">
        <v>0</v>
      </c>
      <c r="U528" s="89">
        <v>107838</v>
      </c>
      <c r="V528" s="97"/>
    </row>
    <row r="529" spans="1:22" ht="25.5" customHeight="1" x14ac:dyDescent="0.15">
      <c r="A529" s="92" t="s">
        <v>2200</v>
      </c>
      <c r="B529" s="93" t="s">
        <v>2201</v>
      </c>
      <c r="C529" s="94" t="s">
        <v>2143</v>
      </c>
      <c r="D529" s="95" t="s">
        <v>22</v>
      </c>
      <c r="E529" s="96" t="s">
        <v>2202</v>
      </c>
      <c r="F529" s="123" t="s">
        <v>4793</v>
      </c>
      <c r="G529" s="79" t="s">
        <v>2196</v>
      </c>
      <c r="H529" s="80">
        <f t="shared" si="8"/>
        <v>3</v>
      </c>
      <c r="I529" s="81">
        <v>45210</v>
      </c>
      <c r="J529" s="82">
        <v>45211</v>
      </c>
      <c r="K529" s="82">
        <v>45212</v>
      </c>
      <c r="L529" s="83" t="s">
        <v>240</v>
      </c>
      <c r="M529" s="84" t="s">
        <v>862</v>
      </c>
      <c r="N529" s="85">
        <v>0</v>
      </c>
      <c r="O529" s="86">
        <v>0</v>
      </c>
      <c r="P529" s="86">
        <v>0</v>
      </c>
      <c r="Q529" s="87">
        <v>0</v>
      </c>
      <c r="R529" s="88">
        <v>106950</v>
      </c>
      <c r="S529" s="88">
        <v>111</v>
      </c>
      <c r="T529" s="88">
        <v>0</v>
      </c>
      <c r="U529" s="89">
        <v>107061</v>
      </c>
      <c r="V529" s="97"/>
    </row>
    <row r="530" spans="1:22" ht="25.5" customHeight="1" x14ac:dyDescent="0.15">
      <c r="A530" s="92" t="s">
        <v>2203</v>
      </c>
      <c r="B530" s="93" t="s">
        <v>2204</v>
      </c>
      <c r="C530" s="94" t="s">
        <v>2143</v>
      </c>
      <c r="D530" s="95" t="s">
        <v>22</v>
      </c>
      <c r="E530" s="96" t="s">
        <v>2205</v>
      </c>
      <c r="F530" s="123" t="s">
        <v>4794</v>
      </c>
      <c r="G530" s="79" t="s">
        <v>1129</v>
      </c>
      <c r="H530" s="80">
        <f t="shared" si="8"/>
        <v>2</v>
      </c>
      <c r="I530" s="81">
        <v>45078</v>
      </c>
      <c r="J530" s="82">
        <v>45225</v>
      </c>
      <c r="K530" s="82"/>
      <c r="L530" s="83" t="s">
        <v>240</v>
      </c>
      <c r="M530" s="84" t="s">
        <v>624</v>
      </c>
      <c r="N530" s="85">
        <v>0</v>
      </c>
      <c r="O530" s="86">
        <v>0</v>
      </c>
      <c r="P530" s="86">
        <v>0</v>
      </c>
      <c r="Q530" s="87">
        <v>0</v>
      </c>
      <c r="R530" s="88">
        <v>71300</v>
      </c>
      <c r="S530" s="88">
        <v>75892</v>
      </c>
      <c r="T530" s="88">
        <v>49400</v>
      </c>
      <c r="U530" s="89">
        <v>196592</v>
      </c>
      <c r="V530" s="97"/>
    </row>
    <row r="531" spans="1:22" ht="25.5" customHeight="1" x14ac:dyDescent="0.15">
      <c r="A531" s="92" t="s">
        <v>2206</v>
      </c>
      <c r="B531" s="93" t="s">
        <v>2207</v>
      </c>
      <c r="C531" s="94" t="s">
        <v>2143</v>
      </c>
      <c r="D531" s="95" t="s">
        <v>22</v>
      </c>
      <c r="E531" s="96" t="s">
        <v>2208</v>
      </c>
      <c r="F531" s="123" t="s">
        <v>4795</v>
      </c>
      <c r="G531" s="79" t="s">
        <v>1129</v>
      </c>
      <c r="H531" s="80">
        <f t="shared" si="8"/>
        <v>2</v>
      </c>
      <c r="I531" s="81">
        <v>45082</v>
      </c>
      <c r="J531" s="82">
        <v>45205</v>
      </c>
      <c r="K531" s="82"/>
      <c r="L531" s="83" t="s">
        <v>240</v>
      </c>
      <c r="M531" s="84" t="s">
        <v>624</v>
      </c>
      <c r="N531" s="85">
        <v>0</v>
      </c>
      <c r="O531" s="86">
        <v>0</v>
      </c>
      <c r="P531" s="86">
        <v>0</v>
      </c>
      <c r="Q531" s="87">
        <v>0</v>
      </c>
      <c r="R531" s="88">
        <v>71300</v>
      </c>
      <c r="S531" s="88">
        <v>75829</v>
      </c>
      <c r="T531" s="88">
        <v>49400</v>
      </c>
      <c r="U531" s="89">
        <v>196529</v>
      </c>
      <c r="V531" s="97"/>
    </row>
    <row r="532" spans="1:22" ht="25.5" customHeight="1" x14ac:dyDescent="0.15">
      <c r="A532" s="92" t="s">
        <v>2209</v>
      </c>
      <c r="B532" s="93" t="s">
        <v>2210</v>
      </c>
      <c r="C532" s="94" t="s">
        <v>2143</v>
      </c>
      <c r="D532" s="95" t="s">
        <v>22</v>
      </c>
      <c r="E532" s="96" t="s">
        <v>2211</v>
      </c>
      <c r="F532" s="123" t="s">
        <v>4796</v>
      </c>
      <c r="G532" s="79" t="s">
        <v>2136</v>
      </c>
      <c r="H532" s="80">
        <f t="shared" si="8"/>
        <v>1</v>
      </c>
      <c r="I532" s="81">
        <v>45246</v>
      </c>
      <c r="J532" s="82"/>
      <c r="K532" s="82"/>
      <c r="L532" s="83" t="s">
        <v>240</v>
      </c>
      <c r="M532" s="84" t="s">
        <v>426</v>
      </c>
      <c r="N532" s="85">
        <v>3</v>
      </c>
      <c r="O532" s="86">
        <v>0</v>
      </c>
      <c r="P532" s="86">
        <v>0</v>
      </c>
      <c r="Q532" s="87">
        <v>3</v>
      </c>
      <c r="R532" s="88">
        <v>72130</v>
      </c>
      <c r="S532" s="88">
        <v>73610</v>
      </c>
      <c r="T532" s="88">
        <v>49500</v>
      </c>
      <c r="U532" s="89">
        <v>195240</v>
      </c>
      <c r="V532" s="97"/>
    </row>
    <row r="533" spans="1:22" ht="25.5" customHeight="1" x14ac:dyDescent="0.15">
      <c r="A533" s="92" t="s">
        <v>2212</v>
      </c>
      <c r="B533" s="93" t="s">
        <v>2213</v>
      </c>
      <c r="C533" s="94" t="s">
        <v>2143</v>
      </c>
      <c r="D533" s="95" t="s">
        <v>22</v>
      </c>
      <c r="E533" s="96" t="s">
        <v>2214</v>
      </c>
      <c r="F533" s="123" t="s">
        <v>4797</v>
      </c>
      <c r="G533" s="79" t="s">
        <v>2136</v>
      </c>
      <c r="H533" s="80">
        <f t="shared" si="8"/>
        <v>1</v>
      </c>
      <c r="I533" s="81">
        <v>45246</v>
      </c>
      <c r="J533" s="82"/>
      <c r="K533" s="82"/>
      <c r="L533" s="83" t="s">
        <v>240</v>
      </c>
      <c r="M533" s="84" t="s">
        <v>426</v>
      </c>
      <c r="N533" s="85">
        <v>3</v>
      </c>
      <c r="O533" s="86">
        <v>0</v>
      </c>
      <c r="P533" s="86">
        <v>0</v>
      </c>
      <c r="Q533" s="87">
        <v>3</v>
      </c>
      <c r="R533" s="88">
        <v>72130</v>
      </c>
      <c r="S533" s="88">
        <v>32960</v>
      </c>
      <c r="T533" s="88">
        <v>49500</v>
      </c>
      <c r="U533" s="89">
        <v>154590</v>
      </c>
      <c r="V533" s="97"/>
    </row>
    <row r="534" spans="1:22" ht="25.5" customHeight="1" x14ac:dyDescent="0.15">
      <c r="A534" s="92" t="s">
        <v>2215</v>
      </c>
      <c r="B534" s="93" t="s">
        <v>2216</v>
      </c>
      <c r="C534" s="94" t="s">
        <v>2143</v>
      </c>
      <c r="D534" s="95" t="s">
        <v>22</v>
      </c>
      <c r="E534" s="96" t="s">
        <v>2217</v>
      </c>
      <c r="F534" s="123" t="s">
        <v>4798</v>
      </c>
      <c r="G534" s="79" t="s">
        <v>2218</v>
      </c>
      <c r="H534" s="80">
        <f t="shared" si="8"/>
        <v>1</v>
      </c>
      <c r="I534" s="81">
        <v>45244</v>
      </c>
      <c r="J534" s="82"/>
      <c r="K534" s="82"/>
      <c r="L534" s="83" t="s">
        <v>240</v>
      </c>
      <c r="M534" s="84" t="s">
        <v>426</v>
      </c>
      <c r="N534" s="85">
        <v>5</v>
      </c>
      <c r="O534" s="86">
        <v>0</v>
      </c>
      <c r="P534" s="86">
        <v>0</v>
      </c>
      <c r="Q534" s="87">
        <v>5</v>
      </c>
      <c r="R534" s="88">
        <v>92930</v>
      </c>
      <c r="S534" s="88">
        <v>73915</v>
      </c>
      <c r="T534" s="88">
        <v>49900</v>
      </c>
      <c r="U534" s="89">
        <v>216745</v>
      </c>
      <c r="V534" s="97"/>
    </row>
    <row r="535" spans="1:22" ht="25.5" customHeight="1" x14ac:dyDescent="0.15">
      <c r="A535" s="92" t="s">
        <v>2219</v>
      </c>
      <c r="B535" s="93" t="s">
        <v>2220</v>
      </c>
      <c r="C535" s="94" t="s">
        <v>2143</v>
      </c>
      <c r="D535" s="95" t="s">
        <v>22</v>
      </c>
      <c r="E535" s="96" t="s">
        <v>2221</v>
      </c>
      <c r="F535" s="123" t="s">
        <v>4799</v>
      </c>
      <c r="G535" s="79" t="s">
        <v>2218</v>
      </c>
      <c r="H535" s="80">
        <f t="shared" si="8"/>
        <v>1</v>
      </c>
      <c r="I535" s="81">
        <v>45245</v>
      </c>
      <c r="J535" s="82"/>
      <c r="K535" s="82"/>
      <c r="L535" s="83" t="s">
        <v>240</v>
      </c>
      <c r="M535" s="84" t="s">
        <v>426</v>
      </c>
      <c r="N535" s="85">
        <v>5</v>
      </c>
      <c r="O535" s="86">
        <v>0</v>
      </c>
      <c r="P535" s="86">
        <v>0</v>
      </c>
      <c r="Q535" s="87">
        <v>5</v>
      </c>
      <c r="R535" s="88">
        <v>92930</v>
      </c>
      <c r="S535" s="88">
        <v>67604</v>
      </c>
      <c r="T535" s="88">
        <v>49900</v>
      </c>
      <c r="U535" s="89">
        <v>210434</v>
      </c>
      <c r="V535" s="97"/>
    </row>
    <row r="536" spans="1:22" ht="25.5" customHeight="1" x14ac:dyDescent="0.15">
      <c r="A536" s="92" t="s">
        <v>2222</v>
      </c>
      <c r="B536" s="93" t="s">
        <v>2223</v>
      </c>
      <c r="C536" s="94" t="s">
        <v>2143</v>
      </c>
      <c r="D536" s="95" t="s">
        <v>22</v>
      </c>
      <c r="E536" s="96" t="s">
        <v>2224</v>
      </c>
      <c r="F536" s="123" t="s">
        <v>4800</v>
      </c>
      <c r="G536" s="79" t="s">
        <v>2218</v>
      </c>
      <c r="H536" s="80">
        <f t="shared" si="8"/>
        <v>1</v>
      </c>
      <c r="I536" s="81">
        <v>45245</v>
      </c>
      <c r="J536" s="82"/>
      <c r="K536" s="82"/>
      <c r="L536" s="83" t="s">
        <v>240</v>
      </c>
      <c r="M536" s="84" t="s">
        <v>426</v>
      </c>
      <c r="N536" s="85">
        <v>5</v>
      </c>
      <c r="O536" s="86">
        <v>0</v>
      </c>
      <c r="P536" s="86">
        <v>0</v>
      </c>
      <c r="Q536" s="87">
        <v>5</v>
      </c>
      <c r="R536" s="88">
        <v>92930</v>
      </c>
      <c r="S536" s="88">
        <v>866</v>
      </c>
      <c r="T536" s="88">
        <v>49900</v>
      </c>
      <c r="U536" s="89">
        <v>143696</v>
      </c>
      <c r="V536" s="97"/>
    </row>
    <row r="537" spans="1:22" ht="25.5" customHeight="1" x14ac:dyDescent="0.15">
      <c r="A537" s="92" t="s">
        <v>2225</v>
      </c>
      <c r="B537" s="93" t="s">
        <v>2226</v>
      </c>
      <c r="C537" s="94" t="s">
        <v>2143</v>
      </c>
      <c r="D537" s="95" t="s">
        <v>22</v>
      </c>
      <c r="E537" s="96" t="s">
        <v>2227</v>
      </c>
      <c r="F537" s="123" t="s">
        <v>4801</v>
      </c>
      <c r="G537" s="79" t="s">
        <v>2218</v>
      </c>
      <c r="H537" s="80">
        <f t="shared" si="8"/>
        <v>1</v>
      </c>
      <c r="I537" s="81">
        <v>45247</v>
      </c>
      <c r="J537" s="82"/>
      <c r="K537" s="82"/>
      <c r="L537" s="83" t="s">
        <v>240</v>
      </c>
      <c r="M537" s="84" t="s">
        <v>426</v>
      </c>
      <c r="N537" s="85">
        <v>5</v>
      </c>
      <c r="O537" s="86">
        <v>0</v>
      </c>
      <c r="P537" s="86">
        <v>0</v>
      </c>
      <c r="Q537" s="87">
        <v>5</v>
      </c>
      <c r="R537" s="88">
        <v>92930</v>
      </c>
      <c r="S537" s="88">
        <v>66070</v>
      </c>
      <c r="T537" s="88">
        <v>49900</v>
      </c>
      <c r="U537" s="89">
        <v>208900</v>
      </c>
      <c r="V537" s="97"/>
    </row>
    <row r="538" spans="1:22" ht="25.5" customHeight="1" x14ac:dyDescent="0.15">
      <c r="A538" s="92" t="s">
        <v>2228</v>
      </c>
      <c r="B538" s="93" t="s">
        <v>2229</v>
      </c>
      <c r="C538" s="94" t="s">
        <v>2143</v>
      </c>
      <c r="D538" s="95" t="s">
        <v>22</v>
      </c>
      <c r="E538" s="96" t="s">
        <v>2230</v>
      </c>
      <c r="F538" s="123" t="s">
        <v>4802</v>
      </c>
      <c r="G538" s="79" t="s">
        <v>2218</v>
      </c>
      <c r="H538" s="80">
        <f t="shared" si="8"/>
        <v>1</v>
      </c>
      <c r="I538" s="81">
        <v>45247</v>
      </c>
      <c r="J538" s="82"/>
      <c r="K538" s="82"/>
      <c r="L538" s="83" t="s">
        <v>240</v>
      </c>
      <c r="M538" s="84" t="s">
        <v>426</v>
      </c>
      <c r="N538" s="85">
        <v>5</v>
      </c>
      <c r="O538" s="86">
        <v>0</v>
      </c>
      <c r="P538" s="86">
        <v>0</v>
      </c>
      <c r="Q538" s="87">
        <v>5</v>
      </c>
      <c r="R538" s="88">
        <v>92930</v>
      </c>
      <c r="S538" s="88">
        <v>124812</v>
      </c>
      <c r="T538" s="88">
        <v>49900</v>
      </c>
      <c r="U538" s="89">
        <v>267642</v>
      </c>
      <c r="V538" s="97"/>
    </row>
    <row r="539" spans="1:22" ht="25.5" customHeight="1" x14ac:dyDescent="0.15">
      <c r="A539" s="92" t="s">
        <v>2231</v>
      </c>
      <c r="B539" s="93" t="s">
        <v>2232</v>
      </c>
      <c r="C539" s="94" t="s">
        <v>2143</v>
      </c>
      <c r="D539" s="95" t="s">
        <v>22</v>
      </c>
      <c r="E539" s="96" t="s">
        <v>2233</v>
      </c>
      <c r="F539" s="123" t="s">
        <v>4803</v>
      </c>
      <c r="G539" s="79" t="s">
        <v>2234</v>
      </c>
      <c r="H539" s="80">
        <f t="shared" si="8"/>
        <v>1</v>
      </c>
      <c r="I539" s="81">
        <v>45210</v>
      </c>
      <c r="J539" s="82"/>
      <c r="K539" s="82"/>
      <c r="L539" s="83" t="s">
        <v>776</v>
      </c>
      <c r="M539" s="84" t="s">
        <v>777</v>
      </c>
      <c r="N539" s="85">
        <v>5</v>
      </c>
      <c r="O539" s="86">
        <v>0</v>
      </c>
      <c r="P539" s="86">
        <v>0</v>
      </c>
      <c r="Q539" s="87">
        <v>5</v>
      </c>
      <c r="R539" s="88">
        <v>95570</v>
      </c>
      <c r="S539" s="88">
        <v>163526</v>
      </c>
      <c r="T539" s="88">
        <v>50000</v>
      </c>
      <c r="U539" s="89">
        <v>309096</v>
      </c>
      <c r="V539" s="97"/>
    </row>
    <row r="540" spans="1:22" ht="25.5" customHeight="1" x14ac:dyDescent="0.15">
      <c r="A540" s="92" t="s">
        <v>2235</v>
      </c>
      <c r="B540" s="93" t="s">
        <v>2236</v>
      </c>
      <c r="C540" s="94" t="s">
        <v>2143</v>
      </c>
      <c r="D540" s="95" t="s">
        <v>22</v>
      </c>
      <c r="E540" s="96" t="s">
        <v>2237</v>
      </c>
      <c r="F540" s="123" t="s">
        <v>4804</v>
      </c>
      <c r="G540" s="79" t="s">
        <v>2238</v>
      </c>
      <c r="H540" s="80">
        <f t="shared" si="8"/>
        <v>1</v>
      </c>
      <c r="I540" s="81">
        <v>45226</v>
      </c>
      <c r="J540" s="82"/>
      <c r="K540" s="82"/>
      <c r="L540" s="83" t="s">
        <v>776</v>
      </c>
      <c r="M540" s="84" t="s">
        <v>777</v>
      </c>
      <c r="N540" s="85">
        <v>5</v>
      </c>
      <c r="O540" s="86">
        <v>0</v>
      </c>
      <c r="P540" s="86">
        <v>0</v>
      </c>
      <c r="Q540" s="87">
        <v>5</v>
      </c>
      <c r="R540" s="88">
        <v>95570</v>
      </c>
      <c r="S540" s="88">
        <v>168782</v>
      </c>
      <c r="T540" s="88">
        <v>50000</v>
      </c>
      <c r="U540" s="89">
        <v>314352</v>
      </c>
      <c r="V540" s="97"/>
    </row>
    <row r="541" spans="1:22" ht="25.5" customHeight="1" x14ac:dyDescent="0.15">
      <c r="A541" s="92" t="s">
        <v>2239</v>
      </c>
      <c r="B541" s="93" t="s">
        <v>2240</v>
      </c>
      <c r="C541" s="94" t="s">
        <v>2143</v>
      </c>
      <c r="D541" s="95" t="s">
        <v>22</v>
      </c>
      <c r="E541" s="96" t="s">
        <v>2241</v>
      </c>
      <c r="F541" s="123" t="s">
        <v>4805</v>
      </c>
      <c r="G541" s="79" t="s">
        <v>2234</v>
      </c>
      <c r="H541" s="80">
        <f t="shared" si="8"/>
        <v>1</v>
      </c>
      <c r="I541" s="81">
        <v>45239</v>
      </c>
      <c r="J541" s="82"/>
      <c r="K541" s="82"/>
      <c r="L541" s="83" t="s">
        <v>776</v>
      </c>
      <c r="M541" s="84" t="s">
        <v>777</v>
      </c>
      <c r="N541" s="85">
        <v>5</v>
      </c>
      <c r="O541" s="86">
        <v>0</v>
      </c>
      <c r="P541" s="86">
        <v>0</v>
      </c>
      <c r="Q541" s="87">
        <v>5</v>
      </c>
      <c r="R541" s="88">
        <v>65610</v>
      </c>
      <c r="S541" s="88">
        <v>164855</v>
      </c>
      <c r="T541" s="88">
        <v>50000</v>
      </c>
      <c r="U541" s="89">
        <v>280465</v>
      </c>
      <c r="V541" s="97"/>
    </row>
    <row r="542" spans="1:22" ht="25.5" customHeight="1" x14ac:dyDescent="0.15">
      <c r="A542" s="92" t="s">
        <v>2242</v>
      </c>
      <c r="B542" s="93" t="s">
        <v>2243</v>
      </c>
      <c r="C542" s="94" t="s">
        <v>2143</v>
      </c>
      <c r="D542" s="95" t="s">
        <v>22</v>
      </c>
      <c r="E542" s="96" t="s">
        <v>2244</v>
      </c>
      <c r="F542" s="123" t="s">
        <v>4806</v>
      </c>
      <c r="G542" s="79" t="s">
        <v>2234</v>
      </c>
      <c r="H542" s="80">
        <f t="shared" si="8"/>
        <v>1</v>
      </c>
      <c r="I542" s="81">
        <v>45251</v>
      </c>
      <c r="J542" s="82"/>
      <c r="K542" s="82"/>
      <c r="L542" s="83" t="s">
        <v>776</v>
      </c>
      <c r="M542" s="84" t="s">
        <v>777</v>
      </c>
      <c r="N542" s="85">
        <v>5</v>
      </c>
      <c r="O542" s="86">
        <v>0</v>
      </c>
      <c r="P542" s="86">
        <v>0</v>
      </c>
      <c r="Q542" s="87">
        <v>5</v>
      </c>
      <c r="R542" s="88">
        <v>95570</v>
      </c>
      <c r="S542" s="88">
        <v>186466</v>
      </c>
      <c r="T542" s="88">
        <v>50000</v>
      </c>
      <c r="U542" s="89">
        <v>332036</v>
      </c>
      <c r="V542" s="97"/>
    </row>
    <row r="543" spans="1:22" ht="25.5" customHeight="1" x14ac:dyDescent="0.15">
      <c r="A543" s="92" t="s">
        <v>2245</v>
      </c>
      <c r="B543" s="93" t="s">
        <v>2246</v>
      </c>
      <c r="C543" s="94" t="s">
        <v>2143</v>
      </c>
      <c r="D543" s="95" t="s">
        <v>22</v>
      </c>
      <c r="E543" s="96" t="s">
        <v>2247</v>
      </c>
      <c r="F543" s="123" t="s">
        <v>4807</v>
      </c>
      <c r="G543" s="79" t="s">
        <v>2248</v>
      </c>
      <c r="H543" s="80">
        <f t="shared" si="8"/>
        <v>1</v>
      </c>
      <c r="I543" s="81">
        <v>45191</v>
      </c>
      <c r="J543" s="82"/>
      <c r="K543" s="82"/>
      <c r="L543" s="83" t="s">
        <v>240</v>
      </c>
      <c r="M543" s="84" t="s">
        <v>862</v>
      </c>
      <c r="N543" s="85">
        <v>1</v>
      </c>
      <c r="O543" s="86">
        <v>0</v>
      </c>
      <c r="P543" s="86">
        <v>0</v>
      </c>
      <c r="Q543" s="87">
        <v>1</v>
      </c>
      <c r="R543" s="88">
        <v>42170</v>
      </c>
      <c r="S543" s="88">
        <v>34700</v>
      </c>
      <c r="T543" s="88">
        <v>0</v>
      </c>
      <c r="U543" s="89">
        <v>76870</v>
      </c>
      <c r="V543" s="97"/>
    </row>
    <row r="544" spans="1:22" ht="25.5" customHeight="1" x14ac:dyDescent="0.15">
      <c r="A544" s="92" t="s">
        <v>2249</v>
      </c>
      <c r="B544" s="93" t="s">
        <v>2250</v>
      </c>
      <c r="C544" s="94" t="s">
        <v>2143</v>
      </c>
      <c r="D544" s="95" t="s">
        <v>22</v>
      </c>
      <c r="E544" s="96" t="s">
        <v>2251</v>
      </c>
      <c r="F544" s="123" t="s">
        <v>4808</v>
      </c>
      <c r="G544" s="79" t="s">
        <v>2252</v>
      </c>
      <c r="H544" s="80">
        <f t="shared" si="8"/>
        <v>1</v>
      </c>
      <c r="I544" s="81">
        <v>45203</v>
      </c>
      <c r="J544" s="82"/>
      <c r="K544" s="82"/>
      <c r="L544" s="83" t="s">
        <v>240</v>
      </c>
      <c r="M544" s="84" t="s">
        <v>426</v>
      </c>
      <c r="N544" s="85">
        <v>3</v>
      </c>
      <c r="O544" s="86">
        <v>0</v>
      </c>
      <c r="P544" s="86">
        <v>0</v>
      </c>
      <c r="Q544" s="87">
        <v>3</v>
      </c>
      <c r="R544" s="88">
        <v>72130</v>
      </c>
      <c r="S544" s="88">
        <v>127740</v>
      </c>
      <c r="T544" s="88">
        <v>0</v>
      </c>
      <c r="U544" s="89">
        <v>199870</v>
      </c>
      <c r="V544" s="97"/>
    </row>
    <row r="545" spans="1:22" ht="25.5" customHeight="1" x14ac:dyDescent="0.15">
      <c r="A545" s="92" t="s">
        <v>2253</v>
      </c>
      <c r="B545" s="93" t="s">
        <v>2254</v>
      </c>
      <c r="C545" s="94" t="s">
        <v>2255</v>
      </c>
      <c r="D545" s="95" t="s">
        <v>23</v>
      </c>
      <c r="E545" s="96" t="s">
        <v>2256</v>
      </c>
      <c r="F545" s="123" t="s">
        <v>4809</v>
      </c>
      <c r="G545" s="79" t="s">
        <v>2257</v>
      </c>
      <c r="H545" s="80">
        <f t="shared" si="8"/>
        <v>1</v>
      </c>
      <c r="I545" s="81">
        <v>45257</v>
      </c>
      <c r="J545" s="82"/>
      <c r="K545" s="82"/>
      <c r="L545" s="83" t="s">
        <v>240</v>
      </c>
      <c r="M545" s="84" t="s">
        <v>426</v>
      </c>
      <c r="N545" s="85">
        <v>1</v>
      </c>
      <c r="O545" s="86">
        <v>0</v>
      </c>
      <c r="P545" s="86">
        <v>0</v>
      </c>
      <c r="Q545" s="87">
        <v>1</v>
      </c>
      <c r="R545" s="88">
        <v>48690</v>
      </c>
      <c r="S545" s="88">
        <v>111200</v>
      </c>
      <c r="T545" s="88">
        <v>0</v>
      </c>
      <c r="U545" s="89">
        <v>159890</v>
      </c>
      <c r="V545" s="97"/>
    </row>
    <row r="546" spans="1:22" ht="25.5" customHeight="1" x14ac:dyDescent="0.15">
      <c r="A546" s="92" t="s">
        <v>2258</v>
      </c>
      <c r="B546" s="93" t="s">
        <v>2259</v>
      </c>
      <c r="C546" s="94" t="s">
        <v>2255</v>
      </c>
      <c r="D546" s="95" t="s">
        <v>23</v>
      </c>
      <c r="E546" s="96" t="s">
        <v>2260</v>
      </c>
      <c r="F546" s="123" t="s">
        <v>4810</v>
      </c>
      <c r="G546" s="79" t="s">
        <v>2257</v>
      </c>
      <c r="H546" s="80">
        <f t="shared" si="8"/>
        <v>1</v>
      </c>
      <c r="I546" s="81">
        <v>45258</v>
      </c>
      <c r="J546" s="82"/>
      <c r="K546" s="82"/>
      <c r="L546" s="83" t="s">
        <v>240</v>
      </c>
      <c r="M546" s="84" t="s">
        <v>426</v>
      </c>
      <c r="N546" s="85">
        <v>1</v>
      </c>
      <c r="O546" s="86">
        <v>0</v>
      </c>
      <c r="P546" s="86">
        <v>0</v>
      </c>
      <c r="Q546" s="87">
        <v>1</v>
      </c>
      <c r="R546" s="88">
        <v>48690</v>
      </c>
      <c r="S546" s="88">
        <v>0</v>
      </c>
      <c r="T546" s="88">
        <v>0</v>
      </c>
      <c r="U546" s="89">
        <v>48690</v>
      </c>
      <c r="V546" s="97"/>
    </row>
    <row r="547" spans="1:22" ht="25.5" customHeight="1" x14ac:dyDescent="0.15">
      <c r="A547" s="92" t="s">
        <v>2261</v>
      </c>
      <c r="B547" s="93" t="s">
        <v>2262</v>
      </c>
      <c r="C547" s="94" t="s">
        <v>2255</v>
      </c>
      <c r="D547" s="95" t="s">
        <v>23</v>
      </c>
      <c r="E547" s="96" t="s">
        <v>2263</v>
      </c>
      <c r="F547" s="123" t="s">
        <v>4811</v>
      </c>
      <c r="G547" s="79" t="s">
        <v>2257</v>
      </c>
      <c r="H547" s="80">
        <f t="shared" si="8"/>
        <v>1</v>
      </c>
      <c r="I547" s="81">
        <v>45259</v>
      </c>
      <c r="J547" s="82"/>
      <c r="K547" s="82"/>
      <c r="L547" s="83" t="s">
        <v>240</v>
      </c>
      <c r="M547" s="84" t="s">
        <v>426</v>
      </c>
      <c r="N547" s="85">
        <v>1</v>
      </c>
      <c r="O547" s="86">
        <v>0</v>
      </c>
      <c r="P547" s="86">
        <v>0</v>
      </c>
      <c r="Q547" s="87">
        <v>1</v>
      </c>
      <c r="R547" s="88">
        <v>48690</v>
      </c>
      <c r="S547" s="88">
        <v>0</v>
      </c>
      <c r="T547" s="88">
        <v>0</v>
      </c>
      <c r="U547" s="89">
        <v>48690</v>
      </c>
      <c r="V547" s="97"/>
    </row>
    <row r="548" spans="1:22" ht="25.5" customHeight="1" x14ac:dyDescent="0.15">
      <c r="A548" s="92" t="s">
        <v>2264</v>
      </c>
      <c r="B548" s="93" t="s">
        <v>2265</v>
      </c>
      <c r="C548" s="94" t="s">
        <v>2255</v>
      </c>
      <c r="D548" s="95" t="s">
        <v>23</v>
      </c>
      <c r="E548" s="96" t="s">
        <v>2266</v>
      </c>
      <c r="F548" s="123" t="s">
        <v>4812</v>
      </c>
      <c r="G548" s="79" t="s">
        <v>2257</v>
      </c>
      <c r="H548" s="80">
        <f t="shared" si="8"/>
        <v>1</v>
      </c>
      <c r="I548" s="81">
        <v>45260</v>
      </c>
      <c r="J548" s="82"/>
      <c r="K548" s="82"/>
      <c r="L548" s="83" t="s">
        <v>240</v>
      </c>
      <c r="M548" s="84" t="s">
        <v>426</v>
      </c>
      <c r="N548" s="85">
        <v>1</v>
      </c>
      <c r="O548" s="86">
        <v>0</v>
      </c>
      <c r="P548" s="86">
        <v>0</v>
      </c>
      <c r="Q548" s="87">
        <v>1</v>
      </c>
      <c r="R548" s="88">
        <v>42170</v>
      </c>
      <c r="S548" s="88">
        <v>0</v>
      </c>
      <c r="T548" s="88">
        <v>0</v>
      </c>
      <c r="U548" s="89">
        <v>42170</v>
      </c>
      <c r="V548" s="97"/>
    </row>
    <row r="549" spans="1:22" ht="25.5" customHeight="1" x14ac:dyDescent="0.15">
      <c r="A549" s="92" t="s">
        <v>2267</v>
      </c>
      <c r="B549" s="93" t="s">
        <v>2268</v>
      </c>
      <c r="C549" s="94" t="s">
        <v>2255</v>
      </c>
      <c r="D549" s="95" t="s">
        <v>23</v>
      </c>
      <c r="E549" s="96" t="s">
        <v>2269</v>
      </c>
      <c r="F549" s="123" t="s">
        <v>4813</v>
      </c>
      <c r="G549" s="79" t="s">
        <v>2257</v>
      </c>
      <c r="H549" s="80">
        <f t="shared" si="8"/>
        <v>1</v>
      </c>
      <c r="I549" s="81">
        <v>45260</v>
      </c>
      <c r="J549" s="82"/>
      <c r="K549" s="82"/>
      <c r="L549" s="83" t="s">
        <v>240</v>
      </c>
      <c r="M549" s="84" t="s">
        <v>426</v>
      </c>
      <c r="N549" s="85">
        <v>1</v>
      </c>
      <c r="O549" s="86">
        <v>0</v>
      </c>
      <c r="P549" s="86">
        <v>0</v>
      </c>
      <c r="Q549" s="87">
        <v>1</v>
      </c>
      <c r="R549" s="88">
        <v>42170</v>
      </c>
      <c r="S549" s="88">
        <v>0</v>
      </c>
      <c r="T549" s="88">
        <v>0</v>
      </c>
      <c r="U549" s="89">
        <v>42170</v>
      </c>
      <c r="V549" s="97"/>
    </row>
    <row r="550" spans="1:22" ht="25.5" customHeight="1" x14ac:dyDescent="0.15">
      <c r="A550" s="92" t="s">
        <v>2270</v>
      </c>
      <c r="B550" s="93" t="s">
        <v>2271</v>
      </c>
      <c r="C550" s="94" t="s">
        <v>2255</v>
      </c>
      <c r="D550" s="95" t="s">
        <v>23</v>
      </c>
      <c r="E550" s="96" t="s">
        <v>2272</v>
      </c>
      <c r="F550" s="123" t="s">
        <v>4814</v>
      </c>
      <c r="G550" s="79" t="s">
        <v>2257</v>
      </c>
      <c r="H550" s="80">
        <f t="shared" si="8"/>
        <v>1</v>
      </c>
      <c r="I550" s="81">
        <v>45261</v>
      </c>
      <c r="J550" s="82"/>
      <c r="K550" s="82"/>
      <c r="L550" s="83" t="s">
        <v>240</v>
      </c>
      <c r="M550" s="84" t="s">
        <v>426</v>
      </c>
      <c r="N550" s="85">
        <v>1</v>
      </c>
      <c r="O550" s="86">
        <v>0</v>
      </c>
      <c r="P550" s="86">
        <v>0</v>
      </c>
      <c r="Q550" s="87">
        <v>1</v>
      </c>
      <c r="R550" s="88">
        <v>42170</v>
      </c>
      <c r="S550" s="88">
        <v>0</v>
      </c>
      <c r="T550" s="88">
        <v>0</v>
      </c>
      <c r="U550" s="89">
        <v>42170</v>
      </c>
      <c r="V550" s="97"/>
    </row>
    <row r="551" spans="1:22" ht="25.5" customHeight="1" x14ac:dyDescent="0.15">
      <c r="A551" s="92" t="s">
        <v>2273</v>
      </c>
      <c r="B551" s="93" t="s">
        <v>2274</v>
      </c>
      <c r="C551" s="94" t="s">
        <v>2255</v>
      </c>
      <c r="D551" s="95" t="s">
        <v>23</v>
      </c>
      <c r="E551" s="96" t="s">
        <v>2275</v>
      </c>
      <c r="F551" s="123" t="s">
        <v>4815</v>
      </c>
      <c r="G551" s="79" t="s">
        <v>2257</v>
      </c>
      <c r="H551" s="80">
        <f t="shared" si="8"/>
        <v>1</v>
      </c>
      <c r="I551" s="81">
        <v>45261</v>
      </c>
      <c r="J551" s="82"/>
      <c r="K551" s="82"/>
      <c r="L551" s="83" t="s">
        <v>240</v>
      </c>
      <c r="M551" s="84" t="s">
        <v>426</v>
      </c>
      <c r="N551" s="85">
        <v>1</v>
      </c>
      <c r="O551" s="86">
        <v>0</v>
      </c>
      <c r="P551" s="86">
        <v>0</v>
      </c>
      <c r="Q551" s="87">
        <v>1</v>
      </c>
      <c r="R551" s="88">
        <v>42170</v>
      </c>
      <c r="S551" s="88">
        <v>0</v>
      </c>
      <c r="T551" s="88">
        <v>0</v>
      </c>
      <c r="U551" s="89">
        <v>42170</v>
      </c>
      <c r="V551" s="97"/>
    </row>
    <row r="552" spans="1:22" ht="25.5" customHeight="1" x14ac:dyDescent="0.15">
      <c r="A552" s="92" t="s">
        <v>2276</v>
      </c>
      <c r="B552" s="93" t="s">
        <v>2277</v>
      </c>
      <c r="C552" s="94" t="s">
        <v>2278</v>
      </c>
      <c r="D552" s="95" t="s">
        <v>24</v>
      </c>
      <c r="E552" s="96" t="s">
        <v>2279</v>
      </c>
      <c r="F552" s="123" t="s">
        <v>4816</v>
      </c>
      <c r="G552" s="79" t="s">
        <v>2280</v>
      </c>
      <c r="H552" s="80">
        <f t="shared" si="8"/>
        <v>1</v>
      </c>
      <c r="I552" s="81">
        <v>45272</v>
      </c>
      <c r="J552" s="82"/>
      <c r="K552" s="82"/>
      <c r="L552" s="83" t="s">
        <v>240</v>
      </c>
      <c r="M552" s="84" t="s">
        <v>624</v>
      </c>
      <c r="N552" s="85">
        <v>1</v>
      </c>
      <c r="O552" s="86">
        <v>0</v>
      </c>
      <c r="P552" s="86">
        <v>0</v>
      </c>
      <c r="Q552" s="87">
        <v>1</v>
      </c>
      <c r="R552" s="88">
        <v>55210</v>
      </c>
      <c r="S552" s="88">
        <v>84920</v>
      </c>
      <c r="T552" s="88">
        <v>0</v>
      </c>
      <c r="U552" s="89">
        <v>140130</v>
      </c>
      <c r="V552" s="97"/>
    </row>
    <row r="553" spans="1:22" ht="25.5" customHeight="1" x14ac:dyDescent="0.15">
      <c r="A553" s="92" t="s">
        <v>2281</v>
      </c>
      <c r="B553" s="93" t="s">
        <v>2282</v>
      </c>
      <c r="C553" s="94" t="s">
        <v>2278</v>
      </c>
      <c r="D553" s="95" t="s">
        <v>24</v>
      </c>
      <c r="E553" s="96" t="s">
        <v>2283</v>
      </c>
      <c r="F553" s="123" t="s">
        <v>4817</v>
      </c>
      <c r="G553" s="79" t="s">
        <v>1483</v>
      </c>
      <c r="H553" s="80">
        <f t="shared" si="8"/>
        <v>1</v>
      </c>
      <c r="I553" s="81">
        <v>45238</v>
      </c>
      <c r="J553" s="82"/>
      <c r="K553" s="82"/>
      <c r="L553" s="83" t="s">
        <v>240</v>
      </c>
      <c r="M553" s="84" t="s">
        <v>461</v>
      </c>
      <c r="N553" s="85">
        <v>4</v>
      </c>
      <c r="O553" s="86">
        <v>0</v>
      </c>
      <c r="P553" s="86">
        <v>0</v>
      </c>
      <c r="Q553" s="87">
        <v>4</v>
      </c>
      <c r="R553" s="88">
        <v>122450</v>
      </c>
      <c r="S553" s="88">
        <v>335446</v>
      </c>
      <c r="T553" s="88">
        <v>50000</v>
      </c>
      <c r="U553" s="89">
        <v>507896</v>
      </c>
      <c r="V553" s="97" t="s">
        <v>2284</v>
      </c>
    </row>
    <row r="554" spans="1:22" ht="25.5" customHeight="1" x14ac:dyDescent="0.15">
      <c r="A554" s="92" t="s">
        <v>2285</v>
      </c>
      <c r="B554" s="93" t="s">
        <v>2286</v>
      </c>
      <c r="C554" s="94" t="s">
        <v>2278</v>
      </c>
      <c r="D554" s="95" t="s">
        <v>24</v>
      </c>
      <c r="E554" s="96" t="s">
        <v>2287</v>
      </c>
      <c r="F554" s="123" t="s">
        <v>4818</v>
      </c>
      <c r="G554" s="79" t="s">
        <v>1483</v>
      </c>
      <c r="H554" s="80">
        <f t="shared" si="8"/>
        <v>2</v>
      </c>
      <c r="I554" s="81">
        <v>45239</v>
      </c>
      <c r="J554" s="82">
        <v>45240</v>
      </c>
      <c r="K554" s="82"/>
      <c r="L554" s="83" t="s">
        <v>240</v>
      </c>
      <c r="M554" s="84" t="s">
        <v>461</v>
      </c>
      <c r="N554" s="85">
        <v>4</v>
      </c>
      <c r="O554" s="86">
        <v>4</v>
      </c>
      <c r="P554" s="86">
        <v>0</v>
      </c>
      <c r="Q554" s="87">
        <v>8</v>
      </c>
      <c r="R554" s="88">
        <v>236340</v>
      </c>
      <c r="S554" s="88">
        <v>0</v>
      </c>
      <c r="T554" s="88">
        <v>50000</v>
      </c>
      <c r="U554" s="89">
        <v>286340</v>
      </c>
      <c r="V554" s="97"/>
    </row>
    <row r="555" spans="1:22" ht="25.5" customHeight="1" x14ac:dyDescent="0.15">
      <c r="A555" s="92" t="s">
        <v>2288</v>
      </c>
      <c r="B555" s="93" t="s">
        <v>2289</v>
      </c>
      <c r="C555" s="94" t="s">
        <v>2278</v>
      </c>
      <c r="D555" s="95" t="s">
        <v>24</v>
      </c>
      <c r="E555" s="96" t="s">
        <v>2290</v>
      </c>
      <c r="F555" s="123" t="s">
        <v>4819</v>
      </c>
      <c r="G555" s="79" t="s">
        <v>2291</v>
      </c>
      <c r="H555" s="80">
        <f t="shared" si="8"/>
        <v>3</v>
      </c>
      <c r="I555" s="81">
        <v>45105</v>
      </c>
      <c r="J555" s="82">
        <v>45224</v>
      </c>
      <c r="K555" s="82">
        <v>45231</v>
      </c>
      <c r="L555" s="83" t="s">
        <v>414</v>
      </c>
      <c r="M555" s="84" t="s">
        <v>477</v>
      </c>
      <c r="N555" s="85">
        <v>0</v>
      </c>
      <c r="O555" s="86">
        <v>0</v>
      </c>
      <c r="P555" s="86">
        <v>0</v>
      </c>
      <c r="Q555" s="87">
        <v>0</v>
      </c>
      <c r="R555" s="88">
        <v>106950</v>
      </c>
      <c r="S555" s="88">
        <v>175668</v>
      </c>
      <c r="T555" s="88">
        <v>0</v>
      </c>
      <c r="U555" s="89">
        <v>282618</v>
      </c>
      <c r="V555" s="97"/>
    </row>
    <row r="556" spans="1:22" ht="25.5" customHeight="1" x14ac:dyDescent="0.15">
      <c r="A556" s="92" t="s">
        <v>2292</v>
      </c>
      <c r="B556" s="93" t="s">
        <v>2293</v>
      </c>
      <c r="C556" s="94" t="s">
        <v>2278</v>
      </c>
      <c r="D556" s="95" t="s">
        <v>24</v>
      </c>
      <c r="E556" s="96" t="s">
        <v>2294</v>
      </c>
      <c r="F556" s="123" t="s">
        <v>4820</v>
      </c>
      <c r="G556" s="79" t="s">
        <v>2295</v>
      </c>
      <c r="H556" s="80">
        <f t="shared" si="8"/>
        <v>3</v>
      </c>
      <c r="I556" s="81">
        <v>45086</v>
      </c>
      <c r="J556" s="82">
        <v>45209</v>
      </c>
      <c r="K556" s="82">
        <v>45210</v>
      </c>
      <c r="L556" s="83" t="s">
        <v>240</v>
      </c>
      <c r="M556" s="84" t="s">
        <v>461</v>
      </c>
      <c r="N556" s="85">
        <v>5</v>
      </c>
      <c r="O556" s="86">
        <v>5</v>
      </c>
      <c r="P556" s="86">
        <v>5</v>
      </c>
      <c r="Q556" s="87">
        <v>15</v>
      </c>
      <c r="R556" s="88">
        <v>400350</v>
      </c>
      <c r="S556" s="88">
        <v>500000</v>
      </c>
      <c r="T556" s="88">
        <v>0</v>
      </c>
      <c r="U556" s="89">
        <v>900350</v>
      </c>
      <c r="V556" s="97"/>
    </row>
    <row r="557" spans="1:22" ht="25.5" customHeight="1" x14ac:dyDescent="0.15">
      <c r="A557" s="92" t="s">
        <v>2296</v>
      </c>
      <c r="B557" s="93" t="s">
        <v>2297</v>
      </c>
      <c r="C557" s="94" t="s">
        <v>2278</v>
      </c>
      <c r="D557" s="95" t="s">
        <v>24</v>
      </c>
      <c r="E557" s="96" t="s">
        <v>2298</v>
      </c>
      <c r="F557" s="123" t="s">
        <v>4821</v>
      </c>
      <c r="G557" s="79" t="s">
        <v>2299</v>
      </c>
      <c r="H557" s="80">
        <f t="shared" si="8"/>
        <v>2</v>
      </c>
      <c r="I557" s="81">
        <v>45091</v>
      </c>
      <c r="J557" s="82">
        <v>45092</v>
      </c>
      <c r="K557" s="82"/>
      <c r="L557" s="83" t="s">
        <v>240</v>
      </c>
      <c r="M557" s="84" t="s">
        <v>461</v>
      </c>
      <c r="N557" s="85">
        <v>4</v>
      </c>
      <c r="O557" s="86">
        <v>4</v>
      </c>
      <c r="P557" s="86">
        <v>0</v>
      </c>
      <c r="Q557" s="87">
        <v>8</v>
      </c>
      <c r="R557" s="88">
        <v>227780</v>
      </c>
      <c r="S557" s="88">
        <v>213203</v>
      </c>
      <c r="T557" s="88">
        <v>0</v>
      </c>
      <c r="U557" s="89">
        <v>440983</v>
      </c>
      <c r="V557" s="97"/>
    </row>
    <row r="558" spans="1:22" ht="25.5" customHeight="1" x14ac:dyDescent="0.15">
      <c r="A558" s="92" t="s">
        <v>2300</v>
      </c>
      <c r="B558" s="93" t="s">
        <v>2301</v>
      </c>
      <c r="C558" s="94" t="s">
        <v>2278</v>
      </c>
      <c r="D558" s="95" t="s">
        <v>24</v>
      </c>
      <c r="E558" s="96" t="s">
        <v>2302</v>
      </c>
      <c r="F558" s="123" t="s">
        <v>4822</v>
      </c>
      <c r="G558" s="79" t="s">
        <v>2299</v>
      </c>
      <c r="H558" s="80">
        <f t="shared" si="8"/>
        <v>2</v>
      </c>
      <c r="I558" s="81">
        <v>45173</v>
      </c>
      <c r="J558" s="82">
        <v>45174</v>
      </c>
      <c r="K558" s="82"/>
      <c r="L558" s="83" t="s">
        <v>240</v>
      </c>
      <c r="M558" s="84" t="s">
        <v>461</v>
      </c>
      <c r="N558" s="85">
        <v>5</v>
      </c>
      <c r="O558" s="86">
        <v>5</v>
      </c>
      <c r="P558" s="86">
        <v>0</v>
      </c>
      <c r="Q558" s="87">
        <v>10</v>
      </c>
      <c r="R558" s="88">
        <v>266900</v>
      </c>
      <c r="S558" s="88">
        <v>151580</v>
      </c>
      <c r="T558" s="88">
        <v>0</v>
      </c>
      <c r="U558" s="89">
        <v>418480</v>
      </c>
      <c r="V558" s="97"/>
    </row>
    <row r="559" spans="1:22" ht="25.5" customHeight="1" x14ac:dyDescent="0.15">
      <c r="A559" s="92" t="s">
        <v>2303</v>
      </c>
      <c r="B559" s="93" t="s">
        <v>2304</v>
      </c>
      <c r="C559" s="94" t="s">
        <v>2278</v>
      </c>
      <c r="D559" s="95" t="s">
        <v>24</v>
      </c>
      <c r="E559" s="96" t="s">
        <v>2305</v>
      </c>
      <c r="F559" s="123" t="s">
        <v>4823</v>
      </c>
      <c r="G559" s="79" t="s">
        <v>2306</v>
      </c>
      <c r="H559" s="80">
        <f t="shared" si="8"/>
        <v>1</v>
      </c>
      <c r="I559" s="81">
        <v>45219</v>
      </c>
      <c r="J559" s="82"/>
      <c r="K559" s="82"/>
      <c r="L559" s="83" t="s">
        <v>402</v>
      </c>
      <c r="M559" s="84" t="s">
        <v>657</v>
      </c>
      <c r="N559" s="85">
        <v>5</v>
      </c>
      <c r="O559" s="86">
        <v>0</v>
      </c>
      <c r="P559" s="86">
        <v>0</v>
      </c>
      <c r="Q559" s="87">
        <v>5</v>
      </c>
      <c r="R559" s="88">
        <v>87650</v>
      </c>
      <c r="S559" s="88">
        <v>4070</v>
      </c>
      <c r="T559" s="88">
        <v>0</v>
      </c>
      <c r="U559" s="89">
        <v>91720</v>
      </c>
      <c r="V559" s="97"/>
    </row>
    <row r="560" spans="1:22" ht="25.5" customHeight="1" x14ac:dyDescent="0.15">
      <c r="A560" s="92" t="s">
        <v>2307</v>
      </c>
      <c r="B560" s="93" t="s">
        <v>2308</v>
      </c>
      <c r="C560" s="94" t="s">
        <v>2309</v>
      </c>
      <c r="D560" s="95" t="s">
        <v>25</v>
      </c>
      <c r="E560" s="96" t="s">
        <v>2310</v>
      </c>
      <c r="F560" s="123" t="s">
        <v>4824</v>
      </c>
      <c r="G560" s="79" t="s">
        <v>2311</v>
      </c>
      <c r="H560" s="80">
        <f t="shared" si="8"/>
        <v>1</v>
      </c>
      <c r="I560" s="81">
        <v>45085</v>
      </c>
      <c r="J560" s="82"/>
      <c r="K560" s="82"/>
      <c r="L560" s="83" t="s">
        <v>240</v>
      </c>
      <c r="M560" s="84" t="s">
        <v>461</v>
      </c>
      <c r="N560" s="85">
        <v>3</v>
      </c>
      <c r="O560" s="86">
        <v>0</v>
      </c>
      <c r="P560" s="86">
        <v>0</v>
      </c>
      <c r="Q560" s="87">
        <v>3</v>
      </c>
      <c r="R560" s="88">
        <v>55210</v>
      </c>
      <c r="S560" s="88">
        <v>9548</v>
      </c>
      <c r="T560" s="88">
        <v>0</v>
      </c>
      <c r="U560" s="89">
        <v>64758</v>
      </c>
      <c r="V560" s="97"/>
    </row>
    <row r="561" spans="1:22" ht="25.5" customHeight="1" x14ac:dyDescent="0.15">
      <c r="A561" s="92" t="s">
        <v>2312</v>
      </c>
      <c r="B561" s="93" t="s">
        <v>2313</v>
      </c>
      <c r="C561" s="94" t="s">
        <v>2309</v>
      </c>
      <c r="D561" s="95" t="s">
        <v>25</v>
      </c>
      <c r="E561" s="96" t="s">
        <v>2314</v>
      </c>
      <c r="F561" s="123" t="s">
        <v>4825</v>
      </c>
      <c r="G561" s="79" t="s">
        <v>2311</v>
      </c>
      <c r="H561" s="80">
        <f t="shared" si="8"/>
        <v>3</v>
      </c>
      <c r="I561" s="81">
        <v>45175</v>
      </c>
      <c r="J561" s="82">
        <v>45210</v>
      </c>
      <c r="K561" s="82">
        <v>45259</v>
      </c>
      <c r="L561" s="83" t="s">
        <v>240</v>
      </c>
      <c r="M561" s="84" t="s">
        <v>461</v>
      </c>
      <c r="N561" s="85">
        <v>4</v>
      </c>
      <c r="O561" s="86">
        <v>4</v>
      </c>
      <c r="P561" s="86">
        <v>4</v>
      </c>
      <c r="Q561" s="87">
        <v>12</v>
      </c>
      <c r="R561" s="88">
        <v>185190</v>
      </c>
      <c r="S561" s="88">
        <v>243102</v>
      </c>
      <c r="T561" s="88">
        <v>0</v>
      </c>
      <c r="U561" s="89">
        <v>428292</v>
      </c>
      <c r="V561" s="97"/>
    </row>
    <row r="562" spans="1:22" ht="25.5" customHeight="1" x14ac:dyDescent="0.15">
      <c r="A562" s="92" t="s">
        <v>2315</v>
      </c>
      <c r="B562" s="93" t="s">
        <v>2316</v>
      </c>
      <c r="C562" s="94" t="s">
        <v>2309</v>
      </c>
      <c r="D562" s="95" t="s">
        <v>25</v>
      </c>
      <c r="E562" s="96" t="s">
        <v>2317</v>
      </c>
      <c r="F562" s="123" t="s">
        <v>4826</v>
      </c>
      <c r="G562" s="79" t="s">
        <v>2311</v>
      </c>
      <c r="H562" s="80">
        <f t="shared" si="8"/>
        <v>3</v>
      </c>
      <c r="I562" s="81">
        <v>45189</v>
      </c>
      <c r="J562" s="82">
        <v>45224</v>
      </c>
      <c r="K562" s="82">
        <v>45252</v>
      </c>
      <c r="L562" s="83" t="s">
        <v>240</v>
      </c>
      <c r="M562" s="84" t="s">
        <v>461</v>
      </c>
      <c r="N562" s="85">
        <v>4</v>
      </c>
      <c r="O562" s="86">
        <v>4</v>
      </c>
      <c r="P562" s="86">
        <v>4</v>
      </c>
      <c r="Q562" s="87">
        <v>12</v>
      </c>
      <c r="R562" s="88">
        <v>185190</v>
      </c>
      <c r="S562" s="88">
        <v>192198</v>
      </c>
      <c r="T562" s="88">
        <v>0</v>
      </c>
      <c r="U562" s="89">
        <v>377388</v>
      </c>
      <c r="V562" s="97"/>
    </row>
    <row r="563" spans="1:22" ht="25.5" customHeight="1" x14ac:dyDescent="0.15">
      <c r="A563" s="92" t="s">
        <v>2318</v>
      </c>
      <c r="B563" s="93" t="s">
        <v>2319</v>
      </c>
      <c r="C563" s="94" t="s">
        <v>2309</v>
      </c>
      <c r="D563" s="95" t="s">
        <v>25</v>
      </c>
      <c r="E563" s="96" t="s">
        <v>2320</v>
      </c>
      <c r="F563" s="123" t="s">
        <v>4827</v>
      </c>
      <c r="G563" s="79" t="s">
        <v>2311</v>
      </c>
      <c r="H563" s="80">
        <f t="shared" si="8"/>
        <v>3</v>
      </c>
      <c r="I563" s="81">
        <v>45190</v>
      </c>
      <c r="J563" s="82">
        <v>45197</v>
      </c>
      <c r="K563" s="82">
        <v>45204</v>
      </c>
      <c r="L563" s="83" t="s">
        <v>240</v>
      </c>
      <c r="M563" s="84" t="s">
        <v>461</v>
      </c>
      <c r="N563" s="85">
        <v>3</v>
      </c>
      <c r="O563" s="86">
        <v>3</v>
      </c>
      <c r="P563" s="86">
        <v>3</v>
      </c>
      <c r="Q563" s="87">
        <v>9</v>
      </c>
      <c r="R563" s="88">
        <v>165630</v>
      </c>
      <c r="S563" s="88">
        <v>32988</v>
      </c>
      <c r="T563" s="88">
        <v>0</v>
      </c>
      <c r="U563" s="89">
        <v>198618</v>
      </c>
      <c r="V563" s="97"/>
    </row>
    <row r="564" spans="1:22" ht="25.5" customHeight="1" x14ac:dyDescent="0.15">
      <c r="A564" s="92" t="s">
        <v>2321</v>
      </c>
      <c r="B564" s="93" t="s">
        <v>2322</v>
      </c>
      <c r="C564" s="94" t="s">
        <v>2309</v>
      </c>
      <c r="D564" s="95" t="s">
        <v>25</v>
      </c>
      <c r="E564" s="96" t="s">
        <v>2323</v>
      </c>
      <c r="F564" s="123" t="s">
        <v>4828</v>
      </c>
      <c r="G564" s="79" t="s">
        <v>2311</v>
      </c>
      <c r="H564" s="80">
        <f t="shared" si="8"/>
        <v>3</v>
      </c>
      <c r="I564" s="81">
        <v>45203</v>
      </c>
      <c r="J564" s="82">
        <v>45215</v>
      </c>
      <c r="K564" s="82">
        <v>45229</v>
      </c>
      <c r="L564" s="83" t="s">
        <v>240</v>
      </c>
      <c r="M564" s="84" t="s">
        <v>461</v>
      </c>
      <c r="N564" s="85">
        <v>4</v>
      </c>
      <c r="O564" s="86">
        <v>4</v>
      </c>
      <c r="P564" s="86">
        <v>4</v>
      </c>
      <c r="Q564" s="87">
        <v>12</v>
      </c>
      <c r="R564" s="88">
        <v>185190</v>
      </c>
      <c r="S564" s="88">
        <v>307926</v>
      </c>
      <c r="T564" s="88">
        <v>0</v>
      </c>
      <c r="U564" s="89">
        <v>493116</v>
      </c>
      <c r="V564" s="97"/>
    </row>
    <row r="565" spans="1:22" ht="25.5" customHeight="1" x14ac:dyDescent="0.15">
      <c r="A565" s="92" t="s">
        <v>2324</v>
      </c>
      <c r="B565" s="93" t="s">
        <v>2325</v>
      </c>
      <c r="C565" s="94" t="s">
        <v>2309</v>
      </c>
      <c r="D565" s="95" t="s">
        <v>25</v>
      </c>
      <c r="E565" s="96" t="s">
        <v>2326</v>
      </c>
      <c r="F565" s="123" t="s">
        <v>4829</v>
      </c>
      <c r="G565" s="79" t="s">
        <v>2311</v>
      </c>
      <c r="H565" s="80">
        <f t="shared" si="8"/>
        <v>2</v>
      </c>
      <c r="I565" s="81">
        <v>45211</v>
      </c>
      <c r="J565" s="82">
        <v>45251</v>
      </c>
      <c r="K565" s="82"/>
      <c r="L565" s="83" t="s">
        <v>240</v>
      </c>
      <c r="M565" s="84" t="s">
        <v>461</v>
      </c>
      <c r="N565" s="85">
        <v>4</v>
      </c>
      <c r="O565" s="86">
        <v>4</v>
      </c>
      <c r="P565" s="86">
        <v>0</v>
      </c>
      <c r="Q565" s="87">
        <v>8</v>
      </c>
      <c r="R565" s="88">
        <v>123460</v>
      </c>
      <c r="S565" s="88">
        <v>205240</v>
      </c>
      <c r="T565" s="88">
        <v>0</v>
      </c>
      <c r="U565" s="89">
        <v>328700</v>
      </c>
      <c r="V565" s="97"/>
    </row>
    <row r="566" spans="1:22" ht="25.5" customHeight="1" x14ac:dyDescent="0.15">
      <c r="A566" s="92" t="s">
        <v>2327</v>
      </c>
      <c r="B566" s="93" t="s">
        <v>2328</v>
      </c>
      <c r="C566" s="94" t="s">
        <v>2309</v>
      </c>
      <c r="D566" s="95" t="s">
        <v>25</v>
      </c>
      <c r="E566" s="96" t="s">
        <v>2329</v>
      </c>
      <c r="F566" s="123" t="s">
        <v>4830</v>
      </c>
      <c r="G566" s="79" t="s">
        <v>2311</v>
      </c>
      <c r="H566" s="80">
        <f t="shared" si="8"/>
        <v>3</v>
      </c>
      <c r="I566" s="81">
        <v>45216</v>
      </c>
      <c r="J566" s="82">
        <v>45230</v>
      </c>
      <c r="K566" s="82">
        <v>45244</v>
      </c>
      <c r="L566" s="83" t="s">
        <v>240</v>
      </c>
      <c r="M566" s="84" t="s">
        <v>461</v>
      </c>
      <c r="N566" s="85">
        <v>3</v>
      </c>
      <c r="O566" s="86">
        <v>3</v>
      </c>
      <c r="P566" s="86">
        <v>3</v>
      </c>
      <c r="Q566" s="87">
        <v>9</v>
      </c>
      <c r="R566" s="88">
        <v>165630</v>
      </c>
      <c r="S566" s="88">
        <v>131172</v>
      </c>
      <c r="T566" s="88">
        <v>0</v>
      </c>
      <c r="U566" s="89">
        <v>296802</v>
      </c>
      <c r="V566" s="97"/>
    </row>
    <row r="567" spans="1:22" ht="25.5" customHeight="1" x14ac:dyDescent="0.15">
      <c r="A567" s="92" t="s">
        <v>2330</v>
      </c>
      <c r="B567" s="93" t="s">
        <v>2331</v>
      </c>
      <c r="C567" s="94" t="s">
        <v>2309</v>
      </c>
      <c r="D567" s="95" t="s">
        <v>25</v>
      </c>
      <c r="E567" s="96" t="s">
        <v>2332</v>
      </c>
      <c r="F567" s="123" t="s">
        <v>4831</v>
      </c>
      <c r="G567" s="79" t="s">
        <v>2311</v>
      </c>
      <c r="H567" s="80">
        <f t="shared" si="8"/>
        <v>1</v>
      </c>
      <c r="I567" s="81">
        <v>45222</v>
      </c>
      <c r="J567" s="82"/>
      <c r="K567" s="82"/>
      <c r="L567" s="83" t="s">
        <v>240</v>
      </c>
      <c r="M567" s="84" t="s">
        <v>461</v>
      </c>
      <c r="N567" s="85">
        <v>4</v>
      </c>
      <c r="O567" s="86">
        <v>0</v>
      </c>
      <c r="P567" s="86">
        <v>0</v>
      </c>
      <c r="Q567" s="87">
        <v>4</v>
      </c>
      <c r="R567" s="88">
        <v>61730</v>
      </c>
      <c r="S567" s="88">
        <v>93368</v>
      </c>
      <c r="T567" s="88">
        <v>0</v>
      </c>
      <c r="U567" s="89">
        <v>155098</v>
      </c>
      <c r="V567" s="97"/>
    </row>
    <row r="568" spans="1:22" ht="25.5" customHeight="1" x14ac:dyDescent="0.15">
      <c r="A568" s="92" t="s">
        <v>2333</v>
      </c>
      <c r="B568" s="93" t="s">
        <v>2334</v>
      </c>
      <c r="C568" s="94" t="s">
        <v>2309</v>
      </c>
      <c r="D568" s="95" t="s">
        <v>25</v>
      </c>
      <c r="E568" s="96" t="s">
        <v>2335</v>
      </c>
      <c r="F568" s="123" t="s">
        <v>4832</v>
      </c>
      <c r="G568" s="79" t="s">
        <v>2311</v>
      </c>
      <c r="H568" s="80">
        <f t="shared" si="8"/>
        <v>1</v>
      </c>
      <c r="I568" s="81">
        <v>45225</v>
      </c>
      <c r="J568" s="82"/>
      <c r="K568" s="82"/>
      <c r="L568" s="83" t="s">
        <v>240</v>
      </c>
      <c r="M568" s="84" t="s">
        <v>461</v>
      </c>
      <c r="N568" s="85">
        <v>3</v>
      </c>
      <c r="O568" s="86">
        <v>0</v>
      </c>
      <c r="P568" s="86">
        <v>0</v>
      </c>
      <c r="Q568" s="87">
        <v>3</v>
      </c>
      <c r="R568" s="88">
        <v>55210</v>
      </c>
      <c r="S568" s="88">
        <v>18558</v>
      </c>
      <c r="T568" s="88">
        <v>0</v>
      </c>
      <c r="U568" s="89">
        <v>73768</v>
      </c>
      <c r="V568" s="97"/>
    </row>
    <row r="569" spans="1:22" ht="25.5" customHeight="1" x14ac:dyDescent="0.15">
      <c r="A569" s="92" t="s">
        <v>2336</v>
      </c>
      <c r="B569" s="93" t="s">
        <v>2337</v>
      </c>
      <c r="C569" s="94" t="s">
        <v>2309</v>
      </c>
      <c r="D569" s="95" t="s">
        <v>25</v>
      </c>
      <c r="E569" s="96" t="s">
        <v>2338</v>
      </c>
      <c r="F569" s="123" t="s">
        <v>4833</v>
      </c>
      <c r="G569" s="79" t="s">
        <v>2339</v>
      </c>
      <c r="H569" s="80">
        <f t="shared" si="8"/>
        <v>1</v>
      </c>
      <c r="I569" s="81">
        <v>45103</v>
      </c>
      <c r="J569" s="82"/>
      <c r="K569" s="82"/>
      <c r="L569" s="83" t="s">
        <v>240</v>
      </c>
      <c r="M569" s="84" t="s">
        <v>377</v>
      </c>
      <c r="N569" s="85">
        <v>5</v>
      </c>
      <c r="O569" s="86">
        <v>0</v>
      </c>
      <c r="P569" s="86">
        <v>0</v>
      </c>
      <c r="Q569" s="87">
        <v>5</v>
      </c>
      <c r="R569" s="88">
        <v>100850</v>
      </c>
      <c r="S569" s="88">
        <v>221260</v>
      </c>
      <c r="T569" s="88">
        <v>50000</v>
      </c>
      <c r="U569" s="89">
        <v>372110</v>
      </c>
      <c r="V569" s="97"/>
    </row>
    <row r="570" spans="1:22" ht="25.5" customHeight="1" x14ac:dyDescent="0.15">
      <c r="A570" s="92" t="s">
        <v>2340</v>
      </c>
      <c r="B570" s="93" t="s">
        <v>2341</v>
      </c>
      <c r="C570" s="94" t="s">
        <v>2309</v>
      </c>
      <c r="D570" s="95" t="s">
        <v>25</v>
      </c>
      <c r="E570" s="96" t="s">
        <v>2342</v>
      </c>
      <c r="F570" s="123" t="s">
        <v>4834</v>
      </c>
      <c r="G570" s="79" t="s">
        <v>2339</v>
      </c>
      <c r="H570" s="80">
        <f t="shared" si="8"/>
        <v>1</v>
      </c>
      <c r="I570" s="81">
        <v>45104</v>
      </c>
      <c r="J570" s="82"/>
      <c r="K570" s="82"/>
      <c r="L570" s="83" t="s">
        <v>240</v>
      </c>
      <c r="M570" s="84" t="s">
        <v>377</v>
      </c>
      <c r="N570" s="85">
        <v>5</v>
      </c>
      <c r="O570" s="86">
        <v>0</v>
      </c>
      <c r="P570" s="86">
        <v>0</v>
      </c>
      <c r="Q570" s="87">
        <v>5</v>
      </c>
      <c r="R570" s="88">
        <v>100850</v>
      </c>
      <c r="S570" s="88">
        <v>185370</v>
      </c>
      <c r="T570" s="88">
        <v>50000</v>
      </c>
      <c r="U570" s="89">
        <v>336220</v>
      </c>
      <c r="V570" s="97"/>
    </row>
    <row r="571" spans="1:22" ht="25.5" customHeight="1" x14ac:dyDescent="0.15">
      <c r="A571" s="92" t="s">
        <v>2343</v>
      </c>
      <c r="B571" s="93" t="s">
        <v>2344</v>
      </c>
      <c r="C571" s="94" t="s">
        <v>2309</v>
      </c>
      <c r="D571" s="95" t="s">
        <v>25</v>
      </c>
      <c r="E571" s="96" t="s">
        <v>2345</v>
      </c>
      <c r="F571" s="123" t="s">
        <v>4835</v>
      </c>
      <c r="G571" s="79" t="s">
        <v>2339</v>
      </c>
      <c r="H571" s="80">
        <f t="shared" si="8"/>
        <v>1</v>
      </c>
      <c r="I571" s="81">
        <v>45103</v>
      </c>
      <c r="J571" s="82"/>
      <c r="K571" s="82"/>
      <c r="L571" s="83" t="s">
        <v>240</v>
      </c>
      <c r="M571" s="84" t="s">
        <v>377</v>
      </c>
      <c r="N571" s="85">
        <v>5</v>
      </c>
      <c r="O571" s="86">
        <v>0</v>
      </c>
      <c r="P571" s="86">
        <v>0</v>
      </c>
      <c r="Q571" s="87">
        <v>5</v>
      </c>
      <c r="R571" s="88">
        <v>100850</v>
      </c>
      <c r="S571" s="88">
        <v>210630</v>
      </c>
      <c r="T571" s="88">
        <v>50000</v>
      </c>
      <c r="U571" s="89">
        <v>361480</v>
      </c>
      <c r="V571" s="97"/>
    </row>
    <row r="572" spans="1:22" ht="25.5" customHeight="1" x14ac:dyDescent="0.15">
      <c r="A572" s="92" t="s">
        <v>2346</v>
      </c>
      <c r="B572" s="93" t="s">
        <v>2347</v>
      </c>
      <c r="C572" s="94" t="s">
        <v>2309</v>
      </c>
      <c r="D572" s="95" t="s">
        <v>25</v>
      </c>
      <c r="E572" s="96" t="s">
        <v>2348</v>
      </c>
      <c r="F572" s="123" t="s">
        <v>4836</v>
      </c>
      <c r="G572" s="79" t="s">
        <v>2339</v>
      </c>
      <c r="H572" s="80">
        <f t="shared" si="8"/>
        <v>1</v>
      </c>
      <c r="I572" s="81">
        <v>45251</v>
      </c>
      <c r="J572" s="82"/>
      <c r="K572" s="82"/>
      <c r="L572" s="83" t="s">
        <v>240</v>
      </c>
      <c r="M572" s="84" t="s">
        <v>377</v>
      </c>
      <c r="N572" s="85">
        <v>5</v>
      </c>
      <c r="O572" s="86">
        <v>0</v>
      </c>
      <c r="P572" s="86">
        <v>0</v>
      </c>
      <c r="Q572" s="87">
        <v>5</v>
      </c>
      <c r="R572" s="88">
        <v>100850</v>
      </c>
      <c r="S572" s="88">
        <v>161230</v>
      </c>
      <c r="T572" s="88">
        <v>50000</v>
      </c>
      <c r="U572" s="89">
        <v>312080</v>
      </c>
      <c r="V572" s="97"/>
    </row>
    <row r="573" spans="1:22" ht="25.5" customHeight="1" x14ac:dyDescent="0.15">
      <c r="A573" s="92" t="s">
        <v>2349</v>
      </c>
      <c r="B573" s="93" t="s">
        <v>2350</v>
      </c>
      <c r="C573" s="94" t="s">
        <v>2309</v>
      </c>
      <c r="D573" s="95" t="s">
        <v>25</v>
      </c>
      <c r="E573" s="96" t="s">
        <v>2351</v>
      </c>
      <c r="F573" s="123" t="s">
        <v>4837</v>
      </c>
      <c r="G573" s="79" t="s">
        <v>2339</v>
      </c>
      <c r="H573" s="80">
        <f t="shared" si="8"/>
        <v>1</v>
      </c>
      <c r="I573" s="81">
        <v>45251</v>
      </c>
      <c r="J573" s="82"/>
      <c r="K573" s="82"/>
      <c r="L573" s="83" t="s">
        <v>240</v>
      </c>
      <c r="M573" s="84" t="s">
        <v>377</v>
      </c>
      <c r="N573" s="85">
        <v>5</v>
      </c>
      <c r="O573" s="86">
        <v>0</v>
      </c>
      <c r="P573" s="86">
        <v>0</v>
      </c>
      <c r="Q573" s="87">
        <v>5</v>
      </c>
      <c r="R573" s="88">
        <v>100850</v>
      </c>
      <c r="S573" s="88">
        <v>229880</v>
      </c>
      <c r="T573" s="88">
        <v>50000</v>
      </c>
      <c r="U573" s="89">
        <v>380730</v>
      </c>
      <c r="V573" s="97"/>
    </row>
    <row r="574" spans="1:22" ht="25.5" customHeight="1" x14ac:dyDescent="0.15">
      <c r="A574" s="92" t="s">
        <v>2352</v>
      </c>
      <c r="B574" s="93" t="s">
        <v>2353</v>
      </c>
      <c r="C574" s="94" t="s">
        <v>2309</v>
      </c>
      <c r="D574" s="95" t="s">
        <v>25</v>
      </c>
      <c r="E574" s="96" t="s">
        <v>2354</v>
      </c>
      <c r="F574" s="123" t="s">
        <v>4838</v>
      </c>
      <c r="G574" s="79" t="s">
        <v>2339</v>
      </c>
      <c r="H574" s="80">
        <f t="shared" si="8"/>
        <v>1</v>
      </c>
      <c r="I574" s="81">
        <v>45252</v>
      </c>
      <c r="J574" s="82"/>
      <c r="K574" s="82"/>
      <c r="L574" s="83" t="s">
        <v>240</v>
      </c>
      <c r="M574" s="84" t="s">
        <v>377</v>
      </c>
      <c r="N574" s="85">
        <v>5</v>
      </c>
      <c r="O574" s="86">
        <v>0</v>
      </c>
      <c r="P574" s="86">
        <v>0</v>
      </c>
      <c r="Q574" s="87">
        <v>5</v>
      </c>
      <c r="R574" s="88">
        <v>100850</v>
      </c>
      <c r="S574" s="88">
        <v>70640</v>
      </c>
      <c r="T574" s="88">
        <v>50000</v>
      </c>
      <c r="U574" s="89">
        <v>221490</v>
      </c>
      <c r="V574" s="97"/>
    </row>
    <row r="575" spans="1:22" ht="25.5" customHeight="1" x14ac:dyDescent="0.15">
      <c r="A575" s="92" t="s">
        <v>2355</v>
      </c>
      <c r="B575" s="93" t="s">
        <v>2356</v>
      </c>
      <c r="C575" s="94" t="s">
        <v>2309</v>
      </c>
      <c r="D575" s="95" t="s">
        <v>25</v>
      </c>
      <c r="E575" s="96" t="s">
        <v>2357</v>
      </c>
      <c r="F575" s="123" t="s">
        <v>4839</v>
      </c>
      <c r="G575" s="79" t="s">
        <v>2339</v>
      </c>
      <c r="H575" s="80">
        <f t="shared" si="8"/>
        <v>1</v>
      </c>
      <c r="I575" s="81">
        <v>45252</v>
      </c>
      <c r="J575" s="82"/>
      <c r="K575" s="82"/>
      <c r="L575" s="83" t="s">
        <v>240</v>
      </c>
      <c r="M575" s="84" t="s">
        <v>377</v>
      </c>
      <c r="N575" s="85">
        <v>5</v>
      </c>
      <c r="O575" s="86">
        <v>0</v>
      </c>
      <c r="P575" s="86">
        <v>0</v>
      </c>
      <c r="Q575" s="87">
        <v>5</v>
      </c>
      <c r="R575" s="88">
        <v>100850</v>
      </c>
      <c r="S575" s="88">
        <v>162550</v>
      </c>
      <c r="T575" s="88">
        <v>47020</v>
      </c>
      <c r="U575" s="89">
        <v>310420</v>
      </c>
      <c r="V575" s="97"/>
    </row>
    <row r="576" spans="1:22" ht="25.5" customHeight="1" x14ac:dyDescent="0.15">
      <c r="A576" s="92" t="s">
        <v>2358</v>
      </c>
      <c r="B576" s="93" t="s">
        <v>2359</v>
      </c>
      <c r="C576" s="94" t="s">
        <v>2309</v>
      </c>
      <c r="D576" s="95" t="s">
        <v>25</v>
      </c>
      <c r="E576" s="96" t="s">
        <v>2360</v>
      </c>
      <c r="F576" s="123" t="s">
        <v>4840</v>
      </c>
      <c r="G576" s="79" t="s">
        <v>2361</v>
      </c>
      <c r="H576" s="80">
        <f t="shared" si="8"/>
        <v>1</v>
      </c>
      <c r="I576" s="81">
        <v>45238</v>
      </c>
      <c r="J576" s="82"/>
      <c r="K576" s="82"/>
      <c r="L576" s="83" t="s">
        <v>402</v>
      </c>
      <c r="M576" s="84" t="s">
        <v>657</v>
      </c>
      <c r="N576" s="85">
        <v>5</v>
      </c>
      <c r="O576" s="86">
        <v>0</v>
      </c>
      <c r="P576" s="86">
        <v>0</v>
      </c>
      <c r="Q576" s="87">
        <v>5</v>
      </c>
      <c r="R576" s="88">
        <v>94250</v>
      </c>
      <c r="S576" s="88">
        <v>25542</v>
      </c>
      <c r="T576" s="88">
        <v>0</v>
      </c>
      <c r="U576" s="89">
        <v>119792</v>
      </c>
      <c r="V576" s="97"/>
    </row>
    <row r="577" spans="1:22" ht="25.5" customHeight="1" x14ac:dyDescent="0.15">
      <c r="A577" s="92" t="s">
        <v>2362</v>
      </c>
      <c r="B577" s="93" t="s">
        <v>2363</v>
      </c>
      <c r="C577" s="94" t="s">
        <v>2309</v>
      </c>
      <c r="D577" s="95" t="s">
        <v>25</v>
      </c>
      <c r="E577" s="96" t="s">
        <v>2364</v>
      </c>
      <c r="F577" s="123" t="s">
        <v>4841</v>
      </c>
      <c r="G577" s="79" t="s">
        <v>2361</v>
      </c>
      <c r="H577" s="80">
        <f t="shared" si="8"/>
        <v>1</v>
      </c>
      <c r="I577" s="81">
        <v>45260</v>
      </c>
      <c r="J577" s="82"/>
      <c r="K577" s="82"/>
      <c r="L577" s="83" t="s">
        <v>402</v>
      </c>
      <c r="M577" s="84" t="s">
        <v>657</v>
      </c>
      <c r="N577" s="85">
        <v>5</v>
      </c>
      <c r="O577" s="86">
        <v>0</v>
      </c>
      <c r="P577" s="86">
        <v>0</v>
      </c>
      <c r="Q577" s="87">
        <v>5</v>
      </c>
      <c r="R577" s="88">
        <v>94250</v>
      </c>
      <c r="S577" s="88">
        <v>24506</v>
      </c>
      <c r="T577" s="88">
        <v>0</v>
      </c>
      <c r="U577" s="89">
        <v>118756</v>
      </c>
      <c r="V577" s="97"/>
    </row>
    <row r="578" spans="1:22" ht="25.5" customHeight="1" x14ac:dyDescent="0.15">
      <c r="A578" s="92" t="s">
        <v>2365</v>
      </c>
      <c r="B578" s="93" t="s">
        <v>2366</v>
      </c>
      <c r="C578" s="94" t="s">
        <v>2367</v>
      </c>
      <c r="D578" s="95" t="s">
        <v>26</v>
      </c>
      <c r="E578" s="96" t="s">
        <v>2368</v>
      </c>
      <c r="F578" s="123" t="s">
        <v>4842</v>
      </c>
      <c r="G578" s="79" t="s">
        <v>2369</v>
      </c>
      <c r="H578" s="80">
        <f t="shared" si="8"/>
        <v>3</v>
      </c>
      <c r="I578" s="81">
        <v>45223</v>
      </c>
      <c r="J578" s="82">
        <v>45245</v>
      </c>
      <c r="K578" s="82">
        <v>45279</v>
      </c>
      <c r="L578" s="83" t="s">
        <v>1082</v>
      </c>
      <c r="M578" s="84" t="s">
        <v>663</v>
      </c>
      <c r="N578" s="85">
        <v>0</v>
      </c>
      <c r="O578" s="86">
        <v>0</v>
      </c>
      <c r="P578" s="86">
        <v>0</v>
      </c>
      <c r="Q578" s="87">
        <v>0</v>
      </c>
      <c r="R578" s="88">
        <v>106950</v>
      </c>
      <c r="S578" s="88">
        <v>12217</v>
      </c>
      <c r="T578" s="88">
        <v>18150</v>
      </c>
      <c r="U578" s="89">
        <v>137317</v>
      </c>
      <c r="V578" s="97"/>
    </row>
    <row r="579" spans="1:22" ht="25.5" customHeight="1" x14ac:dyDescent="0.15">
      <c r="A579" s="92" t="s">
        <v>2370</v>
      </c>
      <c r="B579" s="93" t="s">
        <v>2371</v>
      </c>
      <c r="C579" s="94" t="s">
        <v>2367</v>
      </c>
      <c r="D579" s="95" t="s">
        <v>26</v>
      </c>
      <c r="E579" s="96" t="s">
        <v>2372</v>
      </c>
      <c r="F579" s="123" t="s">
        <v>4843</v>
      </c>
      <c r="G579" s="79" t="s">
        <v>419</v>
      </c>
      <c r="H579" s="80">
        <f t="shared" si="8"/>
        <v>1</v>
      </c>
      <c r="I579" s="81">
        <v>45218</v>
      </c>
      <c r="J579" s="82"/>
      <c r="K579" s="82"/>
      <c r="L579" s="83" t="s">
        <v>414</v>
      </c>
      <c r="M579" s="84" t="s">
        <v>420</v>
      </c>
      <c r="N579" s="85">
        <v>5</v>
      </c>
      <c r="O579" s="86">
        <v>0</v>
      </c>
      <c r="P579" s="86">
        <v>0</v>
      </c>
      <c r="Q579" s="87">
        <v>5</v>
      </c>
      <c r="R579" s="88">
        <v>133450</v>
      </c>
      <c r="S579" s="88">
        <v>14040</v>
      </c>
      <c r="T579" s="88">
        <v>50000</v>
      </c>
      <c r="U579" s="89">
        <v>197490</v>
      </c>
      <c r="V579" s="97"/>
    </row>
    <row r="580" spans="1:22" ht="25.5" customHeight="1" x14ac:dyDescent="0.15">
      <c r="A580" s="92" t="s">
        <v>2373</v>
      </c>
      <c r="B580" s="93" t="s">
        <v>2374</v>
      </c>
      <c r="C580" s="94" t="s">
        <v>2367</v>
      </c>
      <c r="D580" s="95" t="s">
        <v>26</v>
      </c>
      <c r="E580" s="96" t="s">
        <v>2375</v>
      </c>
      <c r="F580" s="123" t="s">
        <v>4844</v>
      </c>
      <c r="G580" s="79" t="s">
        <v>2376</v>
      </c>
      <c r="H580" s="80">
        <f t="shared" si="8"/>
        <v>1</v>
      </c>
      <c r="I580" s="81">
        <v>45203</v>
      </c>
      <c r="J580" s="82"/>
      <c r="K580" s="82"/>
      <c r="L580" s="83" t="s">
        <v>471</v>
      </c>
      <c r="M580" s="84" t="s">
        <v>472</v>
      </c>
      <c r="N580" s="85">
        <v>1</v>
      </c>
      <c r="O580" s="86">
        <v>0</v>
      </c>
      <c r="P580" s="86">
        <v>0</v>
      </c>
      <c r="Q580" s="87">
        <v>1</v>
      </c>
      <c r="R580" s="88">
        <v>46050</v>
      </c>
      <c r="S580" s="88">
        <v>15920</v>
      </c>
      <c r="T580" s="88">
        <v>0</v>
      </c>
      <c r="U580" s="89">
        <v>61970</v>
      </c>
      <c r="V580" s="97"/>
    </row>
    <row r="581" spans="1:22" ht="25.5" customHeight="1" x14ac:dyDescent="0.15">
      <c r="A581" s="92" t="s">
        <v>2377</v>
      </c>
      <c r="B581" s="93" t="s">
        <v>2378</v>
      </c>
      <c r="C581" s="94" t="s">
        <v>2367</v>
      </c>
      <c r="D581" s="95" t="s">
        <v>26</v>
      </c>
      <c r="E581" s="96" t="s">
        <v>2379</v>
      </c>
      <c r="F581" s="123" t="s">
        <v>4845</v>
      </c>
      <c r="G581" s="79" t="s">
        <v>2380</v>
      </c>
      <c r="H581" s="80">
        <f t="shared" ref="H581:H644" si="9">COUNTA(I581:K581)</f>
        <v>1</v>
      </c>
      <c r="I581" s="81">
        <v>45279</v>
      </c>
      <c r="J581" s="82"/>
      <c r="K581" s="82"/>
      <c r="L581" s="83" t="s">
        <v>240</v>
      </c>
      <c r="M581" s="84" t="s">
        <v>624</v>
      </c>
      <c r="N581" s="85">
        <v>1</v>
      </c>
      <c r="O581" s="86">
        <v>0</v>
      </c>
      <c r="P581" s="86">
        <v>0</v>
      </c>
      <c r="Q581" s="87">
        <v>1</v>
      </c>
      <c r="R581" s="88">
        <v>48690</v>
      </c>
      <c r="S581" s="88">
        <v>7940</v>
      </c>
      <c r="T581" s="88">
        <v>0</v>
      </c>
      <c r="U581" s="89">
        <v>56630</v>
      </c>
      <c r="V581" s="97"/>
    </row>
    <row r="582" spans="1:22" ht="25.5" customHeight="1" x14ac:dyDescent="0.15">
      <c r="A582" s="92" t="s">
        <v>2381</v>
      </c>
      <c r="B582" s="93" t="s">
        <v>2382</v>
      </c>
      <c r="C582" s="94" t="s">
        <v>2367</v>
      </c>
      <c r="D582" s="95" t="s">
        <v>26</v>
      </c>
      <c r="E582" s="96" t="s">
        <v>2383</v>
      </c>
      <c r="F582" s="123" t="s">
        <v>4846</v>
      </c>
      <c r="G582" s="79" t="s">
        <v>1483</v>
      </c>
      <c r="H582" s="80">
        <f t="shared" si="9"/>
        <v>3</v>
      </c>
      <c r="I582" s="81">
        <v>45273</v>
      </c>
      <c r="J582" s="82">
        <v>45274</v>
      </c>
      <c r="K582" s="82">
        <v>45275</v>
      </c>
      <c r="L582" s="83" t="s">
        <v>240</v>
      </c>
      <c r="M582" s="84" t="s">
        <v>461</v>
      </c>
      <c r="N582" s="85">
        <v>4</v>
      </c>
      <c r="O582" s="86">
        <v>4</v>
      </c>
      <c r="P582" s="86">
        <v>4</v>
      </c>
      <c r="Q582" s="87">
        <v>12</v>
      </c>
      <c r="R582" s="88">
        <v>350230</v>
      </c>
      <c r="S582" s="88">
        <v>238921</v>
      </c>
      <c r="T582" s="88">
        <v>50000</v>
      </c>
      <c r="U582" s="89">
        <v>639151</v>
      </c>
      <c r="V582" s="97"/>
    </row>
    <row r="583" spans="1:22" ht="25.5" customHeight="1" x14ac:dyDescent="0.15">
      <c r="A583" s="92" t="s">
        <v>2384</v>
      </c>
      <c r="B583" s="93" t="s">
        <v>2385</v>
      </c>
      <c r="C583" s="94" t="s">
        <v>2367</v>
      </c>
      <c r="D583" s="95" t="s">
        <v>26</v>
      </c>
      <c r="E583" s="96" t="s">
        <v>2386</v>
      </c>
      <c r="F583" s="123" t="s">
        <v>4847</v>
      </c>
      <c r="G583" s="79" t="s">
        <v>2387</v>
      </c>
      <c r="H583" s="80">
        <f t="shared" si="9"/>
        <v>3</v>
      </c>
      <c r="I583" s="81">
        <v>45096</v>
      </c>
      <c r="J583" s="82">
        <v>45103</v>
      </c>
      <c r="K583" s="82">
        <v>45107</v>
      </c>
      <c r="L583" s="83" t="s">
        <v>414</v>
      </c>
      <c r="M583" s="84" t="s">
        <v>2388</v>
      </c>
      <c r="N583" s="85">
        <v>0</v>
      </c>
      <c r="O583" s="86">
        <v>0</v>
      </c>
      <c r="P583" s="86">
        <v>0</v>
      </c>
      <c r="Q583" s="87">
        <v>0</v>
      </c>
      <c r="R583" s="88">
        <v>106950</v>
      </c>
      <c r="S583" s="88">
        <v>20400</v>
      </c>
      <c r="T583" s="88">
        <v>0</v>
      </c>
      <c r="U583" s="89">
        <v>127350</v>
      </c>
      <c r="V583" s="97"/>
    </row>
    <row r="584" spans="1:22" ht="25.5" customHeight="1" x14ac:dyDescent="0.15">
      <c r="A584" s="92" t="s">
        <v>2389</v>
      </c>
      <c r="B584" s="93" t="s">
        <v>2390</v>
      </c>
      <c r="C584" s="94" t="s">
        <v>2391</v>
      </c>
      <c r="D584" s="95" t="s">
        <v>27</v>
      </c>
      <c r="E584" s="96" t="s">
        <v>2392</v>
      </c>
      <c r="F584" s="123" t="s">
        <v>4848</v>
      </c>
      <c r="G584" s="79" t="s">
        <v>2393</v>
      </c>
      <c r="H584" s="80">
        <f t="shared" si="9"/>
        <v>3</v>
      </c>
      <c r="I584" s="81">
        <v>45183</v>
      </c>
      <c r="J584" s="82">
        <v>45190</v>
      </c>
      <c r="K584" s="82">
        <v>45197</v>
      </c>
      <c r="L584" s="83" t="s">
        <v>402</v>
      </c>
      <c r="M584" s="84" t="s">
        <v>881</v>
      </c>
      <c r="N584" s="85">
        <v>2</v>
      </c>
      <c r="O584" s="86">
        <v>2</v>
      </c>
      <c r="P584" s="86">
        <v>2</v>
      </c>
      <c r="Q584" s="87">
        <v>6</v>
      </c>
      <c r="R584" s="88">
        <v>203190</v>
      </c>
      <c r="S584" s="88">
        <v>31440</v>
      </c>
      <c r="T584" s="88">
        <v>0</v>
      </c>
      <c r="U584" s="89">
        <v>234630</v>
      </c>
      <c r="V584" s="97"/>
    </row>
    <row r="585" spans="1:22" ht="25.5" customHeight="1" x14ac:dyDescent="0.15">
      <c r="A585" s="92" t="s">
        <v>2394</v>
      </c>
      <c r="B585" s="93" t="s">
        <v>2395</v>
      </c>
      <c r="C585" s="94" t="s">
        <v>2391</v>
      </c>
      <c r="D585" s="95" t="s">
        <v>27</v>
      </c>
      <c r="E585" s="96" t="s">
        <v>2396</v>
      </c>
      <c r="F585" s="123" t="s">
        <v>4849</v>
      </c>
      <c r="G585" s="79" t="s">
        <v>2397</v>
      </c>
      <c r="H585" s="80">
        <f t="shared" si="9"/>
        <v>3</v>
      </c>
      <c r="I585" s="81">
        <v>45086</v>
      </c>
      <c r="J585" s="82">
        <v>45093</v>
      </c>
      <c r="K585" s="82">
        <v>45100</v>
      </c>
      <c r="L585" s="83" t="s">
        <v>414</v>
      </c>
      <c r="M585" s="84" t="s">
        <v>1149</v>
      </c>
      <c r="N585" s="85">
        <v>0</v>
      </c>
      <c r="O585" s="86">
        <v>0</v>
      </c>
      <c r="P585" s="86">
        <v>0</v>
      </c>
      <c r="Q585" s="87">
        <v>0</v>
      </c>
      <c r="R585" s="88">
        <v>106950</v>
      </c>
      <c r="S585" s="88">
        <v>0</v>
      </c>
      <c r="T585" s="88">
        <v>0</v>
      </c>
      <c r="U585" s="89">
        <v>106950</v>
      </c>
      <c r="V585" s="97" t="s">
        <v>513</v>
      </c>
    </row>
    <row r="586" spans="1:22" ht="25.5" customHeight="1" x14ac:dyDescent="0.15">
      <c r="A586" s="92" t="s">
        <v>2398</v>
      </c>
      <c r="B586" s="93" t="s">
        <v>2399</v>
      </c>
      <c r="C586" s="94" t="s">
        <v>2391</v>
      </c>
      <c r="D586" s="95" t="s">
        <v>27</v>
      </c>
      <c r="E586" s="96" t="s">
        <v>2400</v>
      </c>
      <c r="F586" s="123" t="s">
        <v>4850</v>
      </c>
      <c r="G586" s="79" t="s">
        <v>612</v>
      </c>
      <c r="H586" s="80">
        <f t="shared" si="9"/>
        <v>1</v>
      </c>
      <c r="I586" s="81">
        <v>45215</v>
      </c>
      <c r="J586" s="82"/>
      <c r="K586" s="82"/>
      <c r="L586" s="83" t="s">
        <v>240</v>
      </c>
      <c r="M586" s="84" t="s">
        <v>426</v>
      </c>
      <c r="N586" s="85">
        <v>4</v>
      </c>
      <c r="O586" s="86">
        <v>0</v>
      </c>
      <c r="P586" s="86">
        <v>0</v>
      </c>
      <c r="Q586" s="87">
        <v>4</v>
      </c>
      <c r="R586" s="88">
        <v>113890</v>
      </c>
      <c r="S586" s="88">
        <v>148620</v>
      </c>
      <c r="T586" s="88">
        <v>0</v>
      </c>
      <c r="U586" s="89">
        <v>262510</v>
      </c>
      <c r="V586" s="97"/>
    </row>
    <row r="587" spans="1:22" ht="25.5" customHeight="1" x14ac:dyDescent="0.15">
      <c r="A587" s="92" t="s">
        <v>2401</v>
      </c>
      <c r="B587" s="93" t="s">
        <v>2402</v>
      </c>
      <c r="C587" s="94" t="s">
        <v>2391</v>
      </c>
      <c r="D587" s="95" t="s">
        <v>27</v>
      </c>
      <c r="E587" s="96" t="s">
        <v>2403</v>
      </c>
      <c r="F587" s="123" t="s">
        <v>4851</v>
      </c>
      <c r="G587" s="79" t="s">
        <v>2404</v>
      </c>
      <c r="H587" s="80">
        <f t="shared" si="9"/>
        <v>3</v>
      </c>
      <c r="I587" s="81">
        <v>45078</v>
      </c>
      <c r="J587" s="82">
        <v>45085</v>
      </c>
      <c r="K587" s="82">
        <v>45092</v>
      </c>
      <c r="L587" s="83" t="s">
        <v>414</v>
      </c>
      <c r="M587" s="84" t="s">
        <v>1149</v>
      </c>
      <c r="N587" s="85">
        <v>0</v>
      </c>
      <c r="O587" s="86">
        <v>0</v>
      </c>
      <c r="P587" s="86">
        <v>0</v>
      </c>
      <c r="Q587" s="87">
        <v>0</v>
      </c>
      <c r="R587" s="88">
        <v>106950</v>
      </c>
      <c r="S587" s="88">
        <v>111</v>
      </c>
      <c r="T587" s="88">
        <v>0</v>
      </c>
      <c r="U587" s="89">
        <v>107061</v>
      </c>
      <c r="V587" s="97"/>
    </row>
    <row r="588" spans="1:22" ht="25.5" customHeight="1" x14ac:dyDescent="0.15">
      <c r="A588" s="92" t="s">
        <v>2405</v>
      </c>
      <c r="B588" s="93" t="s">
        <v>2406</v>
      </c>
      <c r="C588" s="94" t="s">
        <v>2391</v>
      </c>
      <c r="D588" s="95" t="s">
        <v>27</v>
      </c>
      <c r="E588" s="96" t="s">
        <v>2407</v>
      </c>
      <c r="F588" s="123" t="s">
        <v>4852</v>
      </c>
      <c r="G588" s="79" t="s">
        <v>2408</v>
      </c>
      <c r="H588" s="80">
        <f t="shared" si="9"/>
        <v>1</v>
      </c>
      <c r="I588" s="81">
        <v>45082</v>
      </c>
      <c r="J588" s="82"/>
      <c r="K588" s="82"/>
      <c r="L588" s="83" t="s">
        <v>240</v>
      </c>
      <c r="M588" s="84" t="s">
        <v>377</v>
      </c>
      <c r="N588" s="85">
        <v>5</v>
      </c>
      <c r="O588" s="86">
        <v>0</v>
      </c>
      <c r="P588" s="86">
        <v>0</v>
      </c>
      <c r="Q588" s="87">
        <v>5</v>
      </c>
      <c r="R588" s="88">
        <v>126850</v>
      </c>
      <c r="S588" s="88">
        <v>167510</v>
      </c>
      <c r="T588" s="88">
        <v>25211</v>
      </c>
      <c r="U588" s="89">
        <v>319571</v>
      </c>
      <c r="V588" s="97"/>
    </row>
    <row r="589" spans="1:22" ht="25.5" customHeight="1" x14ac:dyDescent="0.15">
      <c r="A589" s="92" t="s">
        <v>2409</v>
      </c>
      <c r="B589" s="93" t="s">
        <v>2410</v>
      </c>
      <c r="C589" s="94" t="s">
        <v>2391</v>
      </c>
      <c r="D589" s="95" t="s">
        <v>27</v>
      </c>
      <c r="E589" s="96" t="s">
        <v>2411</v>
      </c>
      <c r="F589" s="123" t="s">
        <v>4853</v>
      </c>
      <c r="G589" s="79" t="s">
        <v>2412</v>
      </c>
      <c r="H589" s="80">
        <f t="shared" si="9"/>
        <v>3</v>
      </c>
      <c r="I589" s="81">
        <v>45125</v>
      </c>
      <c r="J589" s="82">
        <v>45202</v>
      </c>
      <c r="K589" s="82">
        <v>45258</v>
      </c>
      <c r="L589" s="83" t="s">
        <v>240</v>
      </c>
      <c r="M589" s="84" t="s">
        <v>461</v>
      </c>
      <c r="N589" s="85">
        <v>0</v>
      </c>
      <c r="O589" s="86">
        <v>0</v>
      </c>
      <c r="P589" s="86">
        <v>0</v>
      </c>
      <c r="Q589" s="87">
        <v>0</v>
      </c>
      <c r="R589" s="88">
        <v>106950</v>
      </c>
      <c r="S589" s="88">
        <v>46260</v>
      </c>
      <c r="T589" s="88">
        <v>0</v>
      </c>
      <c r="U589" s="89">
        <v>153210</v>
      </c>
      <c r="V589" s="97"/>
    </row>
    <row r="590" spans="1:22" ht="25.5" customHeight="1" x14ac:dyDescent="0.15">
      <c r="A590" s="92" t="s">
        <v>2413</v>
      </c>
      <c r="B590" s="93" t="s">
        <v>2414</v>
      </c>
      <c r="C590" s="94" t="s">
        <v>2391</v>
      </c>
      <c r="D590" s="95" t="s">
        <v>27</v>
      </c>
      <c r="E590" s="96" t="s">
        <v>2415</v>
      </c>
      <c r="F590" s="123" t="s">
        <v>4854</v>
      </c>
      <c r="G590" s="79" t="s">
        <v>2416</v>
      </c>
      <c r="H590" s="80">
        <f t="shared" si="9"/>
        <v>3</v>
      </c>
      <c r="I590" s="81">
        <v>45196</v>
      </c>
      <c r="J590" s="82">
        <v>45205</v>
      </c>
      <c r="K590" s="82">
        <v>45259</v>
      </c>
      <c r="L590" s="83" t="s">
        <v>240</v>
      </c>
      <c r="M590" s="84" t="s">
        <v>461</v>
      </c>
      <c r="N590" s="85">
        <v>0</v>
      </c>
      <c r="O590" s="86">
        <v>0</v>
      </c>
      <c r="P590" s="86">
        <v>0</v>
      </c>
      <c r="Q590" s="87">
        <v>0</v>
      </c>
      <c r="R590" s="88">
        <v>106950</v>
      </c>
      <c r="S590" s="88">
        <v>48480</v>
      </c>
      <c r="T590" s="88">
        <v>0</v>
      </c>
      <c r="U590" s="89">
        <v>155430</v>
      </c>
      <c r="V590" s="97"/>
    </row>
    <row r="591" spans="1:22" ht="25.5" customHeight="1" x14ac:dyDescent="0.15">
      <c r="A591" s="92" t="s">
        <v>2417</v>
      </c>
      <c r="B591" s="93" t="s">
        <v>2418</v>
      </c>
      <c r="C591" s="94" t="s">
        <v>2391</v>
      </c>
      <c r="D591" s="95" t="s">
        <v>27</v>
      </c>
      <c r="E591" s="96" t="s">
        <v>2419</v>
      </c>
      <c r="F591" s="123" t="s">
        <v>4855</v>
      </c>
      <c r="G591" s="79" t="s">
        <v>2420</v>
      </c>
      <c r="H591" s="80">
        <f t="shared" si="9"/>
        <v>1</v>
      </c>
      <c r="I591" s="81">
        <v>45118</v>
      </c>
      <c r="J591" s="82"/>
      <c r="K591" s="82"/>
      <c r="L591" s="83" t="s">
        <v>240</v>
      </c>
      <c r="M591" s="84" t="s">
        <v>624</v>
      </c>
      <c r="N591" s="85">
        <v>2</v>
      </c>
      <c r="O591" s="86">
        <v>0</v>
      </c>
      <c r="P591" s="86">
        <v>0</v>
      </c>
      <c r="Q591" s="87">
        <v>2</v>
      </c>
      <c r="R591" s="88">
        <v>74770</v>
      </c>
      <c r="S591" s="88">
        <v>84220</v>
      </c>
      <c r="T591" s="88">
        <v>0</v>
      </c>
      <c r="U591" s="89">
        <v>158990</v>
      </c>
      <c r="V591" s="97"/>
    </row>
    <row r="592" spans="1:22" ht="25.5" customHeight="1" x14ac:dyDescent="0.15">
      <c r="A592" s="92" t="s">
        <v>2421</v>
      </c>
      <c r="B592" s="93" t="s">
        <v>2422</v>
      </c>
      <c r="C592" s="94" t="s">
        <v>2391</v>
      </c>
      <c r="D592" s="95" t="s">
        <v>27</v>
      </c>
      <c r="E592" s="96" t="s">
        <v>2423</v>
      </c>
      <c r="F592" s="123" t="s">
        <v>4856</v>
      </c>
      <c r="G592" s="79" t="s">
        <v>2420</v>
      </c>
      <c r="H592" s="80">
        <f t="shared" si="9"/>
        <v>1</v>
      </c>
      <c r="I592" s="81">
        <v>45204</v>
      </c>
      <c r="J592" s="82"/>
      <c r="K592" s="82"/>
      <c r="L592" s="83" t="s">
        <v>240</v>
      </c>
      <c r="M592" s="84" t="s">
        <v>377</v>
      </c>
      <c r="N592" s="85">
        <v>2</v>
      </c>
      <c r="O592" s="86">
        <v>0</v>
      </c>
      <c r="P592" s="86">
        <v>0</v>
      </c>
      <c r="Q592" s="87">
        <v>2</v>
      </c>
      <c r="R592" s="88">
        <v>74770</v>
      </c>
      <c r="S592" s="88">
        <v>81540</v>
      </c>
      <c r="T592" s="88">
        <v>0</v>
      </c>
      <c r="U592" s="89">
        <v>156310</v>
      </c>
      <c r="V592" s="97"/>
    </row>
    <row r="593" spans="1:22" ht="25.5" customHeight="1" x14ac:dyDescent="0.15">
      <c r="A593" s="92" t="s">
        <v>2424</v>
      </c>
      <c r="B593" s="93" t="s">
        <v>2425</v>
      </c>
      <c r="C593" s="94" t="s">
        <v>2391</v>
      </c>
      <c r="D593" s="95" t="s">
        <v>27</v>
      </c>
      <c r="E593" s="96" t="s">
        <v>2426</v>
      </c>
      <c r="F593" s="123" t="s">
        <v>4857</v>
      </c>
      <c r="G593" s="79" t="s">
        <v>2218</v>
      </c>
      <c r="H593" s="80">
        <f t="shared" si="9"/>
        <v>1</v>
      </c>
      <c r="I593" s="81">
        <v>45106</v>
      </c>
      <c r="J593" s="82"/>
      <c r="K593" s="82"/>
      <c r="L593" s="83" t="s">
        <v>240</v>
      </c>
      <c r="M593" s="84" t="s">
        <v>504</v>
      </c>
      <c r="N593" s="85">
        <v>4</v>
      </c>
      <c r="O593" s="86">
        <v>0</v>
      </c>
      <c r="P593" s="86">
        <v>0</v>
      </c>
      <c r="Q593" s="87">
        <v>4</v>
      </c>
      <c r="R593" s="88">
        <v>82530</v>
      </c>
      <c r="S593" s="88">
        <v>1628</v>
      </c>
      <c r="T593" s="88">
        <v>49500</v>
      </c>
      <c r="U593" s="89">
        <v>133658</v>
      </c>
      <c r="V593" s="97"/>
    </row>
    <row r="594" spans="1:22" ht="25.5" customHeight="1" x14ac:dyDescent="0.15">
      <c r="A594" s="92" t="s">
        <v>2427</v>
      </c>
      <c r="B594" s="93" t="s">
        <v>2428</v>
      </c>
      <c r="C594" s="94" t="s">
        <v>2391</v>
      </c>
      <c r="D594" s="95" t="s">
        <v>27</v>
      </c>
      <c r="E594" s="96" t="s">
        <v>2429</v>
      </c>
      <c r="F594" s="123" t="s">
        <v>4858</v>
      </c>
      <c r="G594" s="79" t="s">
        <v>2218</v>
      </c>
      <c r="H594" s="80">
        <f t="shared" si="9"/>
        <v>1</v>
      </c>
      <c r="I594" s="81">
        <v>45197</v>
      </c>
      <c r="J594" s="82"/>
      <c r="K594" s="82"/>
      <c r="L594" s="83" t="s">
        <v>240</v>
      </c>
      <c r="M594" s="84" t="s">
        <v>426</v>
      </c>
      <c r="N594" s="85">
        <v>2</v>
      </c>
      <c r="O594" s="86">
        <v>0</v>
      </c>
      <c r="P594" s="86">
        <v>0</v>
      </c>
      <c r="Q594" s="87">
        <v>2</v>
      </c>
      <c r="R594" s="88">
        <v>61730</v>
      </c>
      <c r="S594" s="88">
        <v>1258</v>
      </c>
      <c r="T594" s="88">
        <v>49900</v>
      </c>
      <c r="U594" s="89">
        <v>112888</v>
      </c>
      <c r="V594" s="97"/>
    </row>
    <row r="595" spans="1:22" ht="25.5" customHeight="1" x14ac:dyDescent="0.15">
      <c r="A595" s="92" t="s">
        <v>2430</v>
      </c>
      <c r="B595" s="93" t="s">
        <v>2431</v>
      </c>
      <c r="C595" s="94" t="s">
        <v>2391</v>
      </c>
      <c r="D595" s="95" t="s">
        <v>27</v>
      </c>
      <c r="E595" s="96" t="s">
        <v>2432</v>
      </c>
      <c r="F595" s="123" t="s">
        <v>4859</v>
      </c>
      <c r="G595" s="79" t="s">
        <v>2218</v>
      </c>
      <c r="H595" s="80">
        <f t="shared" si="9"/>
        <v>1</v>
      </c>
      <c r="I595" s="81">
        <v>45197</v>
      </c>
      <c r="J595" s="82"/>
      <c r="K595" s="82"/>
      <c r="L595" s="83" t="s">
        <v>240</v>
      </c>
      <c r="M595" s="84" t="s">
        <v>426</v>
      </c>
      <c r="N595" s="85">
        <v>2</v>
      </c>
      <c r="O595" s="86">
        <v>0</v>
      </c>
      <c r="P595" s="86">
        <v>0</v>
      </c>
      <c r="Q595" s="87">
        <v>2</v>
      </c>
      <c r="R595" s="88">
        <v>61730</v>
      </c>
      <c r="S595" s="88">
        <v>1036</v>
      </c>
      <c r="T595" s="88">
        <v>49900</v>
      </c>
      <c r="U595" s="89">
        <v>112666</v>
      </c>
      <c r="V595" s="97"/>
    </row>
    <row r="596" spans="1:22" ht="25.5" customHeight="1" x14ac:dyDescent="0.15">
      <c r="A596" s="92" t="s">
        <v>2433</v>
      </c>
      <c r="B596" s="93" t="s">
        <v>2434</v>
      </c>
      <c r="C596" s="94" t="s">
        <v>2391</v>
      </c>
      <c r="D596" s="95" t="s">
        <v>27</v>
      </c>
      <c r="E596" s="96" t="s">
        <v>2435</v>
      </c>
      <c r="F596" s="123" t="s">
        <v>4860</v>
      </c>
      <c r="G596" s="79" t="s">
        <v>2218</v>
      </c>
      <c r="H596" s="80">
        <f t="shared" si="9"/>
        <v>1</v>
      </c>
      <c r="I596" s="81">
        <v>45198</v>
      </c>
      <c r="J596" s="82"/>
      <c r="K596" s="82"/>
      <c r="L596" s="83" t="s">
        <v>240</v>
      </c>
      <c r="M596" s="84" t="s">
        <v>504</v>
      </c>
      <c r="N596" s="85">
        <v>4</v>
      </c>
      <c r="O596" s="86">
        <v>0</v>
      </c>
      <c r="P596" s="86">
        <v>0</v>
      </c>
      <c r="Q596" s="87">
        <v>4</v>
      </c>
      <c r="R596" s="88">
        <v>105970</v>
      </c>
      <c r="S596" s="88">
        <v>2072</v>
      </c>
      <c r="T596" s="88">
        <v>49500</v>
      </c>
      <c r="U596" s="89">
        <v>157542</v>
      </c>
      <c r="V596" s="97"/>
    </row>
    <row r="597" spans="1:22" ht="25.5" customHeight="1" x14ac:dyDescent="0.15">
      <c r="A597" s="92" t="s">
        <v>2436</v>
      </c>
      <c r="B597" s="93" t="s">
        <v>2437</v>
      </c>
      <c r="C597" s="94" t="s">
        <v>2438</v>
      </c>
      <c r="D597" s="95" t="s">
        <v>28</v>
      </c>
      <c r="E597" s="96" t="s">
        <v>2439</v>
      </c>
      <c r="F597" s="123" t="s">
        <v>4861</v>
      </c>
      <c r="G597" s="79" t="s">
        <v>2440</v>
      </c>
      <c r="H597" s="80">
        <f t="shared" si="9"/>
        <v>1</v>
      </c>
      <c r="I597" s="81">
        <v>45233</v>
      </c>
      <c r="J597" s="82"/>
      <c r="K597" s="82"/>
      <c r="L597" s="83" t="s">
        <v>414</v>
      </c>
      <c r="M597" s="84" t="s">
        <v>420</v>
      </c>
      <c r="N597" s="85">
        <v>2</v>
      </c>
      <c r="O597" s="86">
        <v>0</v>
      </c>
      <c r="P597" s="86">
        <v>0</v>
      </c>
      <c r="Q597" s="87">
        <v>2</v>
      </c>
      <c r="R597" s="88">
        <v>66010</v>
      </c>
      <c r="S597" s="88">
        <v>73620</v>
      </c>
      <c r="T597" s="88">
        <v>50000</v>
      </c>
      <c r="U597" s="89">
        <v>189630</v>
      </c>
      <c r="V597" s="97"/>
    </row>
    <row r="598" spans="1:22" ht="25.5" customHeight="1" x14ac:dyDescent="0.15">
      <c r="A598" s="92" t="s">
        <v>2441</v>
      </c>
      <c r="B598" s="93" t="s">
        <v>2442</v>
      </c>
      <c r="C598" s="94" t="s">
        <v>2438</v>
      </c>
      <c r="D598" s="95" t="s">
        <v>28</v>
      </c>
      <c r="E598" s="96" t="s">
        <v>2443</v>
      </c>
      <c r="F598" s="123" t="s">
        <v>4862</v>
      </c>
      <c r="G598" s="79" t="s">
        <v>1592</v>
      </c>
      <c r="H598" s="80">
        <f t="shared" si="9"/>
        <v>2</v>
      </c>
      <c r="I598" s="81">
        <v>45078</v>
      </c>
      <c r="J598" s="82">
        <v>45079</v>
      </c>
      <c r="K598" s="82"/>
      <c r="L598" s="83" t="s">
        <v>402</v>
      </c>
      <c r="M598" s="84" t="s">
        <v>403</v>
      </c>
      <c r="N598" s="85">
        <v>1</v>
      </c>
      <c r="O598" s="86">
        <v>1</v>
      </c>
      <c r="P598" s="86">
        <v>0</v>
      </c>
      <c r="Q598" s="87">
        <v>2</v>
      </c>
      <c r="R598" s="88">
        <v>97380</v>
      </c>
      <c r="S598" s="88">
        <v>95576</v>
      </c>
      <c r="T598" s="88">
        <v>44000</v>
      </c>
      <c r="U598" s="89">
        <v>236956</v>
      </c>
      <c r="V598" s="97"/>
    </row>
    <row r="599" spans="1:22" ht="25.5" customHeight="1" x14ac:dyDescent="0.15">
      <c r="A599" s="92" t="s">
        <v>2444</v>
      </c>
      <c r="B599" s="93" t="s">
        <v>2445</v>
      </c>
      <c r="C599" s="94" t="s">
        <v>2438</v>
      </c>
      <c r="D599" s="95" t="s">
        <v>28</v>
      </c>
      <c r="E599" s="96" t="s">
        <v>2446</v>
      </c>
      <c r="F599" s="123" t="s">
        <v>4863</v>
      </c>
      <c r="G599" s="79" t="s">
        <v>2447</v>
      </c>
      <c r="H599" s="80">
        <f t="shared" si="9"/>
        <v>3</v>
      </c>
      <c r="I599" s="81">
        <v>45079</v>
      </c>
      <c r="J599" s="82">
        <v>45212</v>
      </c>
      <c r="K599" s="82">
        <v>45268</v>
      </c>
      <c r="L599" s="83" t="s">
        <v>471</v>
      </c>
      <c r="M599" s="84" t="s">
        <v>420</v>
      </c>
      <c r="N599" s="85">
        <v>1</v>
      </c>
      <c r="O599" s="86">
        <v>1</v>
      </c>
      <c r="P599" s="86">
        <v>1</v>
      </c>
      <c r="Q599" s="87">
        <v>3</v>
      </c>
      <c r="R599" s="88">
        <v>138150</v>
      </c>
      <c r="S599" s="88">
        <v>9516</v>
      </c>
      <c r="T599" s="88">
        <v>0</v>
      </c>
      <c r="U599" s="89">
        <v>147666</v>
      </c>
      <c r="V599" s="97"/>
    </row>
    <row r="600" spans="1:22" ht="25.5" customHeight="1" x14ac:dyDescent="0.15">
      <c r="A600" s="92" t="s">
        <v>2448</v>
      </c>
      <c r="B600" s="93" t="s">
        <v>2449</v>
      </c>
      <c r="C600" s="94" t="s">
        <v>2438</v>
      </c>
      <c r="D600" s="95" t="s">
        <v>28</v>
      </c>
      <c r="E600" s="96" t="s">
        <v>2450</v>
      </c>
      <c r="F600" s="123" t="s">
        <v>4864</v>
      </c>
      <c r="G600" s="79" t="s">
        <v>2451</v>
      </c>
      <c r="H600" s="80">
        <f t="shared" si="9"/>
        <v>2</v>
      </c>
      <c r="I600" s="81">
        <v>45170</v>
      </c>
      <c r="J600" s="82">
        <v>45254</v>
      </c>
      <c r="K600" s="82"/>
      <c r="L600" s="83" t="s">
        <v>240</v>
      </c>
      <c r="M600" s="84" t="s">
        <v>377</v>
      </c>
      <c r="N600" s="85">
        <v>1</v>
      </c>
      <c r="O600" s="86">
        <v>1</v>
      </c>
      <c r="P600" s="86">
        <v>0</v>
      </c>
      <c r="Q600" s="87">
        <v>2</v>
      </c>
      <c r="R600" s="88">
        <v>96060</v>
      </c>
      <c r="S600" s="88">
        <v>126209</v>
      </c>
      <c r="T600" s="88">
        <v>4400</v>
      </c>
      <c r="U600" s="89">
        <v>226669</v>
      </c>
      <c r="V600" s="97"/>
    </row>
    <row r="601" spans="1:22" ht="25.5" customHeight="1" x14ac:dyDescent="0.15">
      <c r="A601" s="92" t="s">
        <v>2452</v>
      </c>
      <c r="B601" s="93" t="s">
        <v>2453</v>
      </c>
      <c r="C601" s="94" t="s">
        <v>2438</v>
      </c>
      <c r="D601" s="95" t="s">
        <v>28</v>
      </c>
      <c r="E601" s="96" t="s">
        <v>2454</v>
      </c>
      <c r="F601" s="123" t="s">
        <v>4865</v>
      </c>
      <c r="G601" s="79" t="s">
        <v>1121</v>
      </c>
      <c r="H601" s="80">
        <f t="shared" si="9"/>
        <v>2</v>
      </c>
      <c r="I601" s="81">
        <v>45260</v>
      </c>
      <c r="J601" s="82">
        <v>45261</v>
      </c>
      <c r="K601" s="82"/>
      <c r="L601" s="83" t="s">
        <v>240</v>
      </c>
      <c r="M601" s="84" t="s">
        <v>371</v>
      </c>
      <c r="N601" s="85">
        <v>5</v>
      </c>
      <c r="O601" s="86">
        <v>5</v>
      </c>
      <c r="P601" s="86">
        <v>0</v>
      </c>
      <c r="Q601" s="87">
        <v>10</v>
      </c>
      <c r="R601" s="88">
        <v>266900</v>
      </c>
      <c r="S601" s="88">
        <v>269280</v>
      </c>
      <c r="T601" s="88">
        <v>50000</v>
      </c>
      <c r="U601" s="89">
        <v>586180</v>
      </c>
      <c r="V601" s="97"/>
    </row>
    <row r="602" spans="1:22" ht="25.5" customHeight="1" x14ac:dyDescent="0.15">
      <c r="A602" s="92" t="s">
        <v>2455</v>
      </c>
      <c r="B602" s="93" t="s">
        <v>2456</v>
      </c>
      <c r="C602" s="94" t="s">
        <v>2438</v>
      </c>
      <c r="D602" s="95" t="s">
        <v>28</v>
      </c>
      <c r="E602" s="96" t="s">
        <v>2457</v>
      </c>
      <c r="F602" s="123" t="s">
        <v>4866</v>
      </c>
      <c r="G602" s="79" t="s">
        <v>2458</v>
      </c>
      <c r="H602" s="80">
        <f t="shared" si="9"/>
        <v>2</v>
      </c>
      <c r="I602" s="81">
        <v>45268</v>
      </c>
      <c r="J602" s="82">
        <v>45272</v>
      </c>
      <c r="K602" s="82"/>
      <c r="L602" s="83" t="s">
        <v>402</v>
      </c>
      <c r="M602" s="84" t="s">
        <v>403</v>
      </c>
      <c r="N602" s="85">
        <v>0</v>
      </c>
      <c r="O602" s="86">
        <v>0</v>
      </c>
      <c r="P602" s="86">
        <v>0</v>
      </c>
      <c r="Q602" s="87">
        <v>0</v>
      </c>
      <c r="R602" s="88">
        <v>71300</v>
      </c>
      <c r="S602" s="88">
        <v>592</v>
      </c>
      <c r="T602" s="102">
        <v>41250</v>
      </c>
      <c r="U602" s="89">
        <v>113142</v>
      </c>
      <c r="V602" s="97" t="s">
        <v>513</v>
      </c>
    </row>
    <row r="603" spans="1:22" ht="25.5" customHeight="1" x14ac:dyDescent="0.15">
      <c r="A603" s="92" t="s">
        <v>2459</v>
      </c>
      <c r="B603" s="93" t="s">
        <v>2460</v>
      </c>
      <c r="C603" s="94" t="s">
        <v>2438</v>
      </c>
      <c r="D603" s="95" t="s">
        <v>28</v>
      </c>
      <c r="E603" s="96" t="s">
        <v>2461</v>
      </c>
      <c r="F603" s="123" t="s">
        <v>4867</v>
      </c>
      <c r="G603" s="79" t="s">
        <v>2462</v>
      </c>
      <c r="H603" s="80">
        <f t="shared" si="9"/>
        <v>2</v>
      </c>
      <c r="I603" s="81">
        <v>45188</v>
      </c>
      <c r="J603" s="82">
        <v>45189</v>
      </c>
      <c r="K603" s="82"/>
      <c r="L603" s="83" t="s">
        <v>471</v>
      </c>
      <c r="M603" s="84" t="s">
        <v>472</v>
      </c>
      <c r="N603" s="85">
        <v>1</v>
      </c>
      <c r="O603" s="86">
        <v>1</v>
      </c>
      <c r="P603" s="86">
        <v>0</v>
      </c>
      <c r="Q603" s="87">
        <v>2</v>
      </c>
      <c r="R603" s="88">
        <v>92100</v>
      </c>
      <c r="S603" s="88">
        <v>76060</v>
      </c>
      <c r="T603" s="88">
        <v>49500</v>
      </c>
      <c r="U603" s="89">
        <v>217660</v>
      </c>
      <c r="V603" s="97"/>
    </row>
    <row r="604" spans="1:22" ht="25.5" customHeight="1" x14ac:dyDescent="0.15">
      <c r="A604" s="92" t="s">
        <v>2463</v>
      </c>
      <c r="B604" s="93" t="s">
        <v>2464</v>
      </c>
      <c r="C604" s="94" t="s">
        <v>2438</v>
      </c>
      <c r="D604" s="95" t="s">
        <v>28</v>
      </c>
      <c r="E604" s="96" t="s">
        <v>2465</v>
      </c>
      <c r="F604" s="123" t="s">
        <v>4868</v>
      </c>
      <c r="G604" s="79" t="s">
        <v>2466</v>
      </c>
      <c r="H604" s="80">
        <f t="shared" si="9"/>
        <v>2</v>
      </c>
      <c r="I604" s="81">
        <v>45180</v>
      </c>
      <c r="J604" s="82">
        <v>45194</v>
      </c>
      <c r="K604" s="82"/>
      <c r="L604" s="83" t="s">
        <v>402</v>
      </c>
      <c r="M604" s="84" t="s">
        <v>657</v>
      </c>
      <c r="N604" s="85">
        <v>0</v>
      </c>
      <c r="O604" s="86">
        <v>0</v>
      </c>
      <c r="P604" s="86">
        <v>0</v>
      </c>
      <c r="Q604" s="87">
        <v>0</v>
      </c>
      <c r="R604" s="88">
        <v>71300</v>
      </c>
      <c r="S604" s="88">
        <v>10840</v>
      </c>
      <c r="T604" s="88">
        <v>0</v>
      </c>
      <c r="U604" s="89">
        <v>82140</v>
      </c>
      <c r="V604" s="97"/>
    </row>
    <row r="605" spans="1:22" ht="25.5" customHeight="1" x14ac:dyDescent="0.15">
      <c r="A605" s="92" t="s">
        <v>2467</v>
      </c>
      <c r="B605" s="93" t="s">
        <v>2468</v>
      </c>
      <c r="C605" s="94" t="s">
        <v>2469</v>
      </c>
      <c r="D605" s="95" t="s">
        <v>29</v>
      </c>
      <c r="E605" s="96" t="s">
        <v>2470</v>
      </c>
      <c r="F605" s="123" t="s">
        <v>4869</v>
      </c>
      <c r="G605" s="79" t="s">
        <v>2471</v>
      </c>
      <c r="H605" s="80">
        <f t="shared" si="9"/>
        <v>3</v>
      </c>
      <c r="I605" s="81">
        <v>45252</v>
      </c>
      <c r="J605" s="82">
        <v>45274</v>
      </c>
      <c r="K605" s="82">
        <v>45308</v>
      </c>
      <c r="L605" s="83" t="s">
        <v>240</v>
      </c>
      <c r="M605" s="84" t="s">
        <v>862</v>
      </c>
      <c r="N605" s="85">
        <v>1</v>
      </c>
      <c r="O605" s="86">
        <v>1</v>
      </c>
      <c r="P605" s="86">
        <v>1</v>
      </c>
      <c r="Q605" s="87">
        <v>3</v>
      </c>
      <c r="R605" s="88">
        <v>138150</v>
      </c>
      <c r="S605" s="88">
        <v>33660</v>
      </c>
      <c r="T605" s="88">
        <v>0</v>
      </c>
      <c r="U605" s="89">
        <v>171810</v>
      </c>
      <c r="V605" s="97"/>
    </row>
    <row r="606" spans="1:22" ht="25.5" customHeight="1" x14ac:dyDescent="0.15">
      <c r="A606" s="92" t="s">
        <v>2472</v>
      </c>
      <c r="B606" s="93" t="s">
        <v>2473</v>
      </c>
      <c r="C606" s="94" t="s">
        <v>2469</v>
      </c>
      <c r="D606" s="95" t="s">
        <v>29</v>
      </c>
      <c r="E606" s="96" t="s">
        <v>2474</v>
      </c>
      <c r="F606" s="123" t="s">
        <v>4870</v>
      </c>
      <c r="G606" s="79" t="s">
        <v>2471</v>
      </c>
      <c r="H606" s="80">
        <f t="shared" si="9"/>
        <v>3</v>
      </c>
      <c r="I606" s="81">
        <v>45247</v>
      </c>
      <c r="J606" s="82">
        <v>45268</v>
      </c>
      <c r="K606" s="82">
        <v>45310</v>
      </c>
      <c r="L606" s="83" t="s">
        <v>240</v>
      </c>
      <c r="M606" s="84" t="s">
        <v>862</v>
      </c>
      <c r="N606" s="85">
        <v>1</v>
      </c>
      <c r="O606" s="86">
        <v>1</v>
      </c>
      <c r="P606" s="86">
        <v>1</v>
      </c>
      <c r="Q606" s="87">
        <v>3</v>
      </c>
      <c r="R606" s="88">
        <v>142110</v>
      </c>
      <c r="S606" s="88">
        <v>31800</v>
      </c>
      <c r="T606" s="88">
        <v>0</v>
      </c>
      <c r="U606" s="89">
        <v>173910</v>
      </c>
      <c r="V606" s="97"/>
    </row>
    <row r="607" spans="1:22" ht="25.5" customHeight="1" x14ac:dyDescent="0.15">
      <c r="A607" s="92" t="s">
        <v>2475</v>
      </c>
      <c r="B607" s="93" t="s">
        <v>2476</v>
      </c>
      <c r="C607" s="94" t="s">
        <v>2469</v>
      </c>
      <c r="D607" s="95" t="s">
        <v>29</v>
      </c>
      <c r="E607" s="96" t="s">
        <v>2477</v>
      </c>
      <c r="F607" s="123" t="s">
        <v>4871</v>
      </c>
      <c r="G607" s="79" t="s">
        <v>652</v>
      </c>
      <c r="H607" s="80">
        <f t="shared" si="9"/>
        <v>1</v>
      </c>
      <c r="I607" s="81">
        <v>45089</v>
      </c>
      <c r="J607" s="82"/>
      <c r="K607" s="82"/>
      <c r="L607" s="83" t="s">
        <v>240</v>
      </c>
      <c r="M607" s="84" t="s">
        <v>371</v>
      </c>
      <c r="N607" s="85">
        <v>5</v>
      </c>
      <c r="O607" s="86">
        <v>0</v>
      </c>
      <c r="P607" s="86">
        <v>0</v>
      </c>
      <c r="Q607" s="87">
        <v>5</v>
      </c>
      <c r="R607" s="88">
        <v>89950</v>
      </c>
      <c r="S607" s="88">
        <v>124730</v>
      </c>
      <c r="T607" s="88">
        <v>33000</v>
      </c>
      <c r="U607" s="89">
        <v>247680</v>
      </c>
      <c r="V607" s="97"/>
    </row>
    <row r="608" spans="1:22" ht="25.5" customHeight="1" x14ac:dyDescent="0.15">
      <c r="A608" s="92" t="s">
        <v>2478</v>
      </c>
      <c r="B608" s="93" t="s">
        <v>2479</v>
      </c>
      <c r="C608" s="94" t="s">
        <v>2469</v>
      </c>
      <c r="D608" s="95" t="s">
        <v>29</v>
      </c>
      <c r="E608" s="96" t="s">
        <v>2480</v>
      </c>
      <c r="F608" s="123" t="s">
        <v>4872</v>
      </c>
      <c r="G608" s="79" t="s">
        <v>1368</v>
      </c>
      <c r="H608" s="80">
        <f t="shared" si="9"/>
        <v>1</v>
      </c>
      <c r="I608" s="81">
        <v>45092</v>
      </c>
      <c r="J608" s="82"/>
      <c r="K608" s="82"/>
      <c r="L608" s="83" t="s">
        <v>240</v>
      </c>
      <c r="M608" s="84" t="s">
        <v>377</v>
      </c>
      <c r="N608" s="85">
        <v>5</v>
      </c>
      <c r="O608" s="86">
        <v>0</v>
      </c>
      <c r="P608" s="86">
        <v>0</v>
      </c>
      <c r="Q608" s="87">
        <v>5</v>
      </c>
      <c r="R608" s="88">
        <v>117100</v>
      </c>
      <c r="S608" s="88">
        <v>141990</v>
      </c>
      <c r="T608" s="88">
        <v>30000</v>
      </c>
      <c r="U608" s="89">
        <v>289090</v>
      </c>
      <c r="V608" s="97"/>
    </row>
    <row r="609" spans="1:22" ht="25.5" customHeight="1" x14ac:dyDescent="0.15">
      <c r="A609" s="92" t="s">
        <v>2481</v>
      </c>
      <c r="B609" s="93" t="s">
        <v>2482</v>
      </c>
      <c r="C609" s="94" t="s">
        <v>2469</v>
      </c>
      <c r="D609" s="95" t="s">
        <v>29</v>
      </c>
      <c r="E609" s="96" t="s">
        <v>2483</v>
      </c>
      <c r="F609" s="123" t="s">
        <v>4873</v>
      </c>
      <c r="G609" s="79" t="s">
        <v>690</v>
      </c>
      <c r="H609" s="80">
        <f t="shared" si="9"/>
        <v>2</v>
      </c>
      <c r="I609" s="81">
        <v>45211</v>
      </c>
      <c r="J609" s="82">
        <v>45212</v>
      </c>
      <c r="K609" s="82"/>
      <c r="L609" s="83" t="s">
        <v>240</v>
      </c>
      <c r="M609" s="84" t="s">
        <v>461</v>
      </c>
      <c r="N609" s="85">
        <v>3</v>
      </c>
      <c r="O609" s="86">
        <v>3</v>
      </c>
      <c r="P609" s="86">
        <v>0</v>
      </c>
      <c r="Q609" s="87">
        <v>6</v>
      </c>
      <c r="R609" s="88">
        <v>168800</v>
      </c>
      <c r="S609" s="88">
        <v>127642</v>
      </c>
      <c r="T609" s="88">
        <v>29700</v>
      </c>
      <c r="U609" s="89">
        <v>326142</v>
      </c>
      <c r="V609" s="97"/>
    </row>
    <row r="610" spans="1:22" ht="25.5" customHeight="1" x14ac:dyDescent="0.15">
      <c r="A610" s="92" t="s">
        <v>2484</v>
      </c>
      <c r="B610" s="93" t="s">
        <v>2485</v>
      </c>
      <c r="C610" s="94" t="s">
        <v>2469</v>
      </c>
      <c r="D610" s="95" t="s">
        <v>29</v>
      </c>
      <c r="E610" s="96" t="s">
        <v>2486</v>
      </c>
      <c r="F610" s="123" t="s">
        <v>4874</v>
      </c>
      <c r="G610" s="79" t="s">
        <v>2487</v>
      </c>
      <c r="H610" s="80">
        <f t="shared" si="9"/>
        <v>3</v>
      </c>
      <c r="I610" s="81">
        <v>45173</v>
      </c>
      <c r="J610" s="82">
        <v>45229</v>
      </c>
      <c r="K610" s="82">
        <v>45236</v>
      </c>
      <c r="L610" s="83" t="s">
        <v>414</v>
      </c>
      <c r="M610" s="84" t="s">
        <v>477</v>
      </c>
      <c r="N610" s="85">
        <v>2</v>
      </c>
      <c r="O610" s="86">
        <v>2</v>
      </c>
      <c r="P610" s="86">
        <v>2</v>
      </c>
      <c r="Q610" s="87">
        <v>6</v>
      </c>
      <c r="R610" s="88">
        <v>138150</v>
      </c>
      <c r="S610" s="88">
        <v>43105</v>
      </c>
      <c r="T610" s="88">
        <v>0</v>
      </c>
      <c r="U610" s="89">
        <v>181255</v>
      </c>
      <c r="V610" s="97"/>
    </row>
    <row r="611" spans="1:22" ht="25.5" customHeight="1" x14ac:dyDescent="0.15">
      <c r="A611" s="92" t="s">
        <v>2488</v>
      </c>
      <c r="B611" s="93" t="s">
        <v>2489</v>
      </c>
      <c r="C611" s="94" t="s">
        <v>2469</v>
      </c>
      <c r="D611" s="95" t="s">
        <v>29</v>
      </c>
      <c r="E611" s="96" t="s">
        <v>2490</v>
      </c>
      <c r="F611" s="123" t="s">
        <v>4875</v>
      </c>
      <c r="G611" s="79" t="s">
        <v>2491</v>
      </c>
      <c r="H611" s="80">
        <f t="shared" si="9"/>
        <v>1</v>
      </c>
      <c r="I611" s="81">
        <v>45205</v>
      </c>
      <c r="J611" s="82"/>
      <c r="K611" s="82"/>
      <c r="L611" s="83" t="s">
        <v>471</v>
      </c>
      <c r="M611" s="84" t="s">
        <v>420</v>
      </c>
      <c r="N611" s="85">
        <v>5</v>
      </c>
      <c r="O611" s="86">
        <v>0</v>
      </c>
      <c r="P611" s="86">
        <v>0</v>
      </c>
      <c r="Q611" s="87">
        <v>5</v>
      </c>
      <c r="R611" s="88">
        <v>133450</v>
      </c>
      <c r="S611" s="88">
        <v>97326</v>
      </c>
      <c r="T611" s="88">
        <v>25300</v>
      </c>
      <c r="U611" s="89">
        <v>256076</v>
      </c>
      <c r="V611" s="97"/>
    </row>
    <row r="612" spans="1:22" ht="25.5" customHeight="1" x14ac:dyDescent="0.15">
      <c r="A612" s="92" t="s">
        <v>2492</v>
      </c>
      <c r="B612" s="93" t="s">
        <v>2493</v>
      </c>
      <c r="C612" s="94" t="s">
        <v>2469</v>
      </c>
      <c r="D612" s="95" t="s">
        <v>29</v>
      </c>
      <c r="E612" s="96" t="s">
        <v>2494</v>
      </c>
      <c r="F612" s="123" t="s">
        <v>4876</v>
      </c>
      <c r="G612" s="79" t="s">
        <v>2491</v>
      </c>
      <c r="H612" s="80">
        <f t="shared" si="9"/>
        <v>1</v>
      </c>
      <c r="I612" s="81">
        <v>45254</v>
      </c>
      <c r="J612" s="82"/>
      <c r="K612" s="82"/>
      <c r="L612" s="83" t="s">
        <v>471</v>
      </c>
      <c r="M612" s="84" t="s">
        <v>420</v>
      </c>
      <c r="N612" s="85">
        <v>5</v>
      </c>
      <c r="O612" s="86">
        <v>0</v>
      </c>
      <c r="P612" s="86">
        <v>0</v>
      </c>
      <c r="Q612" s="87">
        <v>5</v>
      </c>
      <c r="R612" s="88">
        <v>133450</v>
      </c>
      <c r="S612" s="88">
        <v>95264</v>
      </c>
      <c r="T612" s="88">
        <v>25240</v>
      </c>
      <c r="U612" s="89">
        <v>253954</v>
      </c>
      <c r="V612" s="97"/>
    </row>
    <row r="613" spans="1:22" ht="25.5" customHeight="1" x14ac:dyDescent="0.15">
      <c r="A613" s="92" t="s">
        <v>2495</v>
      </c>
      <c r="B613" s="93" t="s">
        <v>2496</v>
      </c>
      <c r="C613" s="94" t="s">
        <v>2469</v>
      </c>
      <c r="D613" s="95" t="s">
        <v>29</v>
      </c>
      <c r="E613" s="96" t="s">
        <v>2497</v>
      </c>
      <c r="F613" s="123" t="s">
        <v>4877</v>
      </c>
      <c r="G613" s="79" t="s">
        <v>2491</v>
      </c>
      <c r="H613" s="80">
        <f t="shared" si="9"/>
        <v>1</v>
      </c>
      <c r="I613" s="81">
        <v>45281</v>
      </c>
      <c r="J613" s="82"/>
      <c r="K613" s="82"/>
      <c r="L613" s="83" t="s">
        <v>471</v>
      </c>
      <c r="M613" s="84" t="s">
        <v>420</v>
      </c>
      <c r="N613" s="85">
        <v>5</v>
      </c>
      <c r="O613" s="86">
        <v>0</v>
      </c>
      <c r="P613" s="86">
        <v>0</v>
      </c>
      <c r="Q613" s="87">
        <v>5</v>
      </c>
      <c r="R613" s="88">
        <v>100850</v>
      </c>
      <c r="S613" s="88">
        <v>35446</v>
      </c>
      <c r="T613" s="88">
        <v>13280</v>
      </c>
      <c r="U613" s="89">
        <v>149576</v>
      </c>
      <c r="V613" s="97"/>
    </row>
    <row r="614" spans="1:22" ht="25.5" customHeight="1" x14ac:dyDescent="0.15">
      <c r="A614" s="92" t="s">
        <v>2498</v>
      </c>
      <c r="B614" s="93" t="s">
        <v>2499</v>
      </c>
      <c r="C614" s="94" t="s">
        <v>2469</v>
      </c>
      <c r="D614" s="95" t="s">
        <v>29</v>
      </c>
      <c r="E614" s="96" t="s">
        <v>2500</v>
      </c>
      <c r="F614" s="123" t="s">
        <v>4878</v>
      </c>
      <c r="G614" s="79" t="s">
        <v>2501</v>
      </c>
      <c r="H614" s="80">
        <f t="shared" si="9"/>
        <v>3</v>
      </c>
      <c r="I614" s="81">
        <v>45110</v>
      </c>
      <c r="J614" s="82">
        <v>45198</v>
      </c>
      <c r="K614" s="82">
        <v>45215</v>
      </c>
      <c r="L614" s="83" t="s">
        <v>240</v>
      </c>
      <c r="M614" s="84" t="s">
        <v>862</v>
      </c>
      <c r="N614" s="85">
        <v>0</v>
      </c>
      <c r="O614" s="86">
        <v>0</v>
      </c>
      <c r="P614" s="86">
        <v>0</v>
      </c>
      <c r="Q614" s="87">
        <v>0</v>
      </c>
      <c r="R614" s="88">
        <v>106950</v>
      </c>
      <c r="S614" s="88">
        <v>18300</v>
      </c>
      <c r="T614" s="88">
        <v>0</v>
      </c>
      <c r="U614" s="89">
        <v>125250</v>
      </c>
      <c r="V614" s="97"/>
    </row>
    <row r="615" spans="1:22" ht="25.5" customHeight="1" x14ac:dyDescent="0.15">
      <c r="A615" s="92" t="s">
        <v>2502</v>
      </c>
      <c r="B615" s="93" t="s">
        <v>2503</v>
      </c>
      <c r="C615" s="94" t="s">
        <v>2469</v>
      </c>
      <c r="D615" s="95" t="s">
        <v>29</v>
      </c>
      <c r="E615" s="96" t="s">
        <v>2504</v>
      </c>
      <c r="F615" s="123" t="s">
        <v>4879</v>
      </c>
      <c r="G615" s="79" t="s">
        <v>2501</v>
      </c>
      <c r="H615" s="80">
        <f t="shared" si="9"/>
        <v>2</v>
      </c>
      <c r="I615" s="81">
        <v>45114</v>
      </c>
      <c r="J615" s="82">
        <v>45205</v>
      </c>
      <c r="K615" s="82"/>
      <c r="L615" s="83" t="s">
        <v>240</v>
      </c>
      <c r="M615" s="84" t="s">
        <v>862</v>
      </c>
      <c r="N615" s="85">
        <v>0</v>
      </c>
      <c r="O615" s="86">
        <v>0</v>
      </c>
      <c r="P615" s="86">
        <v>0</v>
      </c>
      <c r="Q615" s="87">
        <v>0</v>
      </c>
      <c r="R615" s="88">
        <v>71300</v>
      </c>
      <c r="S615" s="88">
        <v>7360</v>
      </c>
      <c r="T615" s="88">
        <v>0</v>
      </c>
      <c r="U615" s="89">
        <v>78660</v>
      </c>
      <c r="V615" s="97"/>
    </row>
    <row r="616" spans="1:22" ht="25.5" customHeight="1" x14ac:dyDescent="0.15">
      <c r="A616" s="92" t="s">
        <v>2505</v>
      </c>
      <c r="B616" s="93" t="s">
        <v>2506</v>
      </c>
      <c r="C616" s="94" t="s">
        <v>2469</v>
      </c>
      <c r="D616" s="95" t="s">
        <v>29</v>
      </c>
      <c r="E616" s="96" t="s">
        <v>2507</v>
      </c>
      <c r="F616" s="123" t="s">
        <v>4880</v>
      </c>
      <c r="G616" s="79" t="s">
        <v>2501</v>
      </c>
      <c r="H616" s="80">
        <f t="shared" si="9"/>
        <v>1</v>
      </c>
      <c r="I616" s="81">
        <v>45117</v>
      </c>
      <c r="J616" s="82"/>
      <c r="K616" s="82"/>
      <c r="L616" s="83" t="s">
        <v>240</v>
      </c>
      <c r="M616" s="84" t="s">
        <v>862</v>
      </c>
      <c r="N616" s="85">
        <v>0</v>
      </c>
      <c r="O616" s="86">
        <v>0</v>
      </c>
      <c r="P616" s="86">
        <v>0</v>
      </c>
      <c r="Q616" s="87">
        <v>0</v>
      </c>
      <c r="R616" s="88">
        <v>35650</v>
      </c>
      <c r="S616" s="88">
        <v>6100</v>
      </c>
      <c r="T616" s="88">
        <v>0</v>
      </c>
      <c r="U616" s="89">
        <v>41750</v>
      </c>
      <c r="V616" s="97"/>
    </row>
    <row r="617" spans="1:22" ht="25.5" customHeight="1" x14ac:dyDescent="0.15">
      <c r="A617" s="92" t="s">
        <v>2508</v>
      </c>
      <c r="B617" s="93" t="s">
        <v>2509</v>
      </c>
      <c r="C617" s="94" t="s">
        <v>2469</v>
      </c>
      <c r="D617" s="95" t="s">
        <v>29</v>
      </c>
      <c r="E617" s="96" t="s">
        <v>2510</v>
      </c>
      <c r="F617" s="123" t="s">
        <v>4881</v>
      </c>
      <c r="G617" s="79" t="s">
        <v>2501</v>
      </c>
      <c r="H617" s="80">
        <f t="shared" si="9"/>
        <v>3</v>
      </c>
      <c r="I617" s="81">
        <v>45219</v>
      </c>
      <c r="J617" s="82">
        <v>45240</v>
      </c>
      <c r="K617" s="82">
        <v>45247</v>
      </c>
      <c r="L617" s="83" t="s">
        <v>240</v>
      </c>
      <c r="M617" s="84" t="s">
        <v>872</v>
      </c>
      <c r="N617" s="85">
        <v>1</v>
      </c>
      <c r="O617" s="86">
        <v>1</v>
      </c>
      <c r="P617" s="86">
        <v>1</v>
      </c>
      <c r="Q617" s="87">
        <v>3</v>
      </c>
      <c r="R617" s="88">
        <v>146070</v>
      </c>
      <c r="S617" s="88">
        <v>7680</v>
      </c>
      <c r="T617" s="88">
        <v>0</v>
      </c>
      <c r="U617" s="89">
        <v>153750</v>
      </c>
      <c r="V617" s="97"/>
    </row>
    <row r="618" spans="1:22" ht="25.5" customHeight="1" x14ac:dyDescent="0.15">
      <c r="A618" s="92" t="s">
        <v>2511</v>
      </c>
      <c r="B618" s="93" t="s">
        <v>2512</v>
      </c>
      <c r="C618" s="94" t="s">
        <v>2469</v>
      </c>
      <c r="D618" s="95" t="s">
        <v>29</v>
      </c>
      <c r="E618" s="96" t="s">
        <v>2513</v>
      </c>
      <c r="F618" s="123" t="s">
        <v>4882</v>
      </c>
      <c r="G618" s="79" t="s">
        <v>2501</v>
      </c>
      <c r="H618" s="80">
        <f t="shared" si="9"/>
        <v>3</v>
      </c>
      <c r="I618" s="81">
        <v>45265</v>
      </c>
      <c r="J618" s="82">
        <v>45279</v>
      </c>
      <c r="K618" s="82">
        <v>45310</v>
      </c>
      <c r="L618" s="83" t="s">
        <v>240</v>
      </c>
      <c r="M618" s="84" t="s">
        <v>862</v>
      </c>
      <c r="N618" s="85">
        <v>0</v>
      </c>
      <c r="O618" s="86">
        <v>0</v>
      </c>
      <c r="P618" s="86">
        <v>0</v>
      </c>
      <c r="Q618" s="87">
        <v>0</v>
      </c>
      <c r="R618" s="88">
        <v>106950</v>
      </c>
      <c r="S618" s="88">
        <v>8700</v>
      </c>
      <c r="T618" s="88">
        <v>0</v>
      </c>
      <c r="U618" s="89">
        <v>115650</v>
      </c>
      <c r="V618" s="97"/>
    </row>
    <row r="619" spans="1:22" ht="25.5" customHeight="1" x14ac:dyDescent="0.15">
      <c r="A619" s="92" t="s">
        <v>2514</v>
      </c>
      <c r="B619" s="93" t="s">
        <v>2515</v>
      </c>
      <c r="C619" s="94" t="s">
        <v>2469</v>
      </c>
      <c r="D619" s="95" t="s">
        <v>29</v>
      </c>
      <c r="E619" s="96" t="s">
        <v>2516</v>
      </c>
      <c r="F619" s="123" t="s">
        <v>4883</v>
      </c>
      <c r="G619" s="79" t="s">
        <v>2517</v>
      </c>
      <c r="H619" s="80">
        <f t="shared" si="9"/>
        <v>3</v>
      </c>
      <c r="I619" s="81">
        <v>45106</v>
      </c>
      <c r="J619" s="82">
        <v>45247</v>
      </c>
      <c r="K619" s="82">
        <v>44943</v>
      </c>
      <c r="L619" s="83" t="s">
        <v>1082</v>
      </c>
      <c r="M619" s="84" t="s">
        <v>1083</v>
      </c>
      <c r="N619" s="85">
        <v>0</v>
      </c>
      <c r="O619" s="86">
        <v>0</v>
      </c>
      <c r="P619" s="86">
        <v>0</v>
      </c>
      <c r="Q619" s="87">
        <v>0</v>
      </c>
      <c r="R619" s="88">
        <v>106950</v>
      </c>
      <c r="S619" s="88">
        <v>36060</v>
      </c>
      <c r="T619" s="88">
        <v>40834</v>
      </c>
      <c r="U619" s="89">
        <v>183844</v>
      </c>
      <c r="V619" s="97"/>
    </row>
    <row r="620" spans="1:22" ht="25.5" customHeight="1" x14ac:dyDescent="0.15">
      <c r="A620" s="92" t="s">
        <v>2518</v>
      </c>
      <c r="B620" s="93" t="s">
        <v>2519</v>
      </c>
      <c r="C620" s="94" t="s">
        <v>2469</v>
      </c>
      <c r="D620" s="95" t="s">
        <v>29</v>
      </c>
      <c r="E620" s="96" t="s">
        <v>2520</v>
      </c>
      <c r="F620" s="123" t="s">
        <v>4884</v>
      </c>
      <c r="G620" s="79" t="s">
        <v>2521</v>
      </c>
      <c r="H620" s="80">
        <f t="shared" si="9"/>
        <v>2</v>
      </c>
      <c r="I620" s="81">
        <v>45099</v>
      </c>
      <c r="J620" s="82">
        <v>45108</v>
      </c>
      <c r="K620" s="82"/>
      <c r="L620" s="83" t="s">
        <v>414</v>
      </c>
      <c r="M620" s="84" t="s">
        <v>477</v>
      </c>
      <c r="N620" s="85">
        <v>2</v>
      </c>
      <c r="O620" s="86">
        <v>2</v>
      </c>
      <c r="P620" s="86">
        <v>0</v>
      </c>
      <c r="Q620" s="87">
        <v>4</v>
      </c>
      <c r="R620" s="88">
        <v>133700</v>
      </c>
      <c r="S620" s="88">
        <v>666</v>
      </c>
      <c r="T620" s="88">
        <v>0</v>
      </c>
      <c r="U620" s="89">
        <v>134366</v>
      </c>
      <c r="V620" s="97"/>
    </row>
    <row r="621" spans="1:22" ht="25.5" customHeight="1" x14ac:dyDescent="0.15">
      <c r="A621" s="92" t="s">
        <v>2522</v>
      </c>
      <c r="B621" s="93" t="s">
        <v>2523</v>
      </c>
      <c r="C621" s="94" t="s">
        <v>2469</v>
      </c>
      <c r="D621" s="95" t="s">
        <v>29</v>
      </c>
      <c r="E621" s="96" t="s">
        <v>2524</v>
      </c>
      <c r="F621" s="123" t="s">
        <v>4885</v>
      </c>
      <c r="G621" s="79" t="s">
        <v>2525</v>
      </c>
      <c r="H621" s="80">
        <f t="shared" si="9"/>
        <v>3</v>
      </c>
      <c r="I621" s="81">
        <v>45182</v>
      </c>
      <c r="J621" s="82">
        <v>45189</v>
      </c>
      <c r="K621" s="82">
        <v>45199</v>
      </c>
      <c r="L621" s="83" t="s">
        <v>414</v>
      </c>
      <c r="M621" s="84" t="s">
        <v>420</v>
      </c>
      <c r="N621" s="85">
        <v>2</v>
      </c>
      <c r="O621" s="86">
        <v>2</v>
      </c>
      <c r="P621" s="86">
        <v>2</v>
      </c>
      <c r="Q621" s="87">
        <v>6</v>
      </c>
      <c r="R621" s="88">
        <v>169350</v>
      </c>
      <c r="S621" s="88">
        <v>8806</v>
      </c>
      <c r="T621" s="88">
        <v>0</v>
      </c>
      <c r="U621" s="89">
        <v>178156</v>
      </c>
      <c r="V621" s="97"/>
    </row>
    <row r="622" spans="1:22" ht="25.5" customHeight="1" x14ac:dyDescent="0.15">
      <c r="A622" s="92" t="s">
        <v>2526</v>
      </c>
      <c r="B622" s="93" t="s">
        <v>2527</v>
      </c>
      <c r="C622" s="94" t="s">
        <v>2528</v>
      </c>
      <c r="D622" s="95" t="s">
        <v>30</v>
      </c>
      <c r="E622" s="96" t="s">
        <v>2529</v>
      </c>
      <c r="F622" s="123" t="s">
        <v>4886</v>
      </c>
      <c r="G622" s="79" t="s">
        <v>2530</v>
      </c>
      <c r="H622" s="80">
        <f t="shared" si="9"/>
        <v>2</v>
      </c>
      <c r="I622" s="81">
        <v>45260</v>
      </c>
      <c r="J622" s="82">
        <v>45261</v>
      </c>
      <c r="K622" s="82"/>
      <c r="L622" s="83" t="s">
        <v>240</v>
      </c>
      <c r="M622" s="84" t="s">
        <v>461</v>
      </c>
      <c r="N622" s="85">
        <v>4</v>
      </c>
      <c r="O622" s="86">
        <v>4</v>
      </c>
      <c r="P622" s="86">
        <v>0</v>
      </c>
      <c r="Q622" s="87">
        <v>8</v>
      </c>
      <c r="R622" s="88">
        <v>234200</v>
      </c>
      <c r="S622" s="88">
        <v>301203</v>
      </c>
      <c r="T622" s="88">
        <v>50000</v>
      </c>
      <c r="U622" s="89">
        <v>585403</v>
      </c>
      <c r="V622" s="97"/>
    </row>
    <row r="623" spans="1:22" ht="25.5" customHeight="1" x14ac:dyDescent="0.15">
      <c r="A623" s="92" t="s">
        <v>2531</v>
      </c>
      <c r="B623" s="93" t="s">
        <v>2532</v>
      </c>
      <c r="C623" s="94" t="s">
        <v>2528</v>
      </c>
      <c r="D623" s="95" t="s">
        <v>30</v>
      </c>
      <c r="E623" s="96" t="s">
        <v>2533</v>
      </c>
      <c r="F623" s="123" t="s">
        <v>4887</v>
      </c>
      <c r="G623" s="79" t="s">
        <v>1368</v>
      </c>
      <c r="H623" s="80">
        <f t="shared" si="9"/>
        <v>1</v>
      </c>
      <c r="I623" s="81">
        <v>45180</v>
      </c>
      <c r="J623" s="82"/>
      <c r="K623" s="82"/>
      <c r="L623" s="83" t="s">
        <v>240</v>
      </c>
      <c r="M623" s="84" t="s">
        <v>371</v>
      </c>
      <c r="N623" s="85">
        <v>5</v>
      </c>
      <c r="O623" s="86">
        <v>0</v>
      </c>
      <c r="P623" s="86">
        <v>0</v>
      </c>
      <c r="Q623" s="87">
        <v>5</v>
      </c>
      <c r="R623" s="88">
        <v>89950</v>
      </c>
      <c r="S623" s="88">
        <v>201108</v>
      </c>
      <c r="T623" s="88">
        <v>33000</v>
      </c>
      <c r="U623" s="89">
        <v>324058</v>
      </c>
      <c r="V623" s="97"/>
    </row>
    <row r="624" spans="1:22" ht="25.5" customHeight="1" x14ac:dyDescent="0.15">
      <c r="A624" s="92" t="s">
        <v>2534</v>
      </c>
      <c r="B624" s="93" t="s">
        <v>2535</v>
      </c>
      <c r="C624" s="94" t="s">
        <v>2528</v>
      </c>
      <c r="D624" s="95" t="s">
        <v>30</v>
      </c>
      <c r="E624" s="96" t="s">
        <v>2536</v>
      </c>
      <c r="F624" s="123" t="s">
        <v>4888</v>
      </c>
      <c r="G624" s="79" t="s">
        <v>2537</v>
      </c>
      <c r="H624" s="80">
        <f t="shared" si="9"/>
        <v>1</v>
      </c>
      <c r="I624" s="81">
        <v>45202</v>
      </c>
      <c r="J624" s="82"/>
      <c r="K624" s="82"/>
      <c r="L624" s="83" t="s">
        <v>402</v>
      </c>
      <c r="M624" s="84" t="s">
        <v>657</v>
      </c>
      <c r="N624" s="85">
        <v>5</v>
      </c>
      <c r="O624" s="86">
        <v>0</v>
      </c>
      <c r="P624" s="86">
        <v>0</v>
      </c>
      <c r="Q624" s="87">
        <v>5</v>
      </c>
      <c r="R624" s="88">
        <v>133450</v>
      </c>
      <c r="S624" s="88">
        <v>14360</v>
      </c>
      <c r="T624" s="88">
        <v>21000</v>
      </c>
      <c r="U624" s="89">
        <v>168810</v>
      </c>
      <c r="V624" s="97"/>
    </row>
    <row r="625" spans="1:22" ht="25.5" customHeight="1" x14ac:dyDescent="0.15">
      <c r="A625" s="92" t="s">
        <v>2538</v>
      </c>
      <c r="B625" s="93" t="s">
        <v>2539</v>
      </c>
      <c r="C625" s="94" t="s">
        <v>2528</v>
      </c>
      <c r="D625" s="95" t="s">
        <v>30</v>
      </c>
      <c r="E625" s="96" t="s">
        <v>2540</v>
      </c>
      <c r="F625" s="123" t="s">
        <v>4889</v>
      </c>
      <c r="G625" s="79" t="s">
        <v>2537</v>
      </c>
      <c r="H625" s="80">
        <f t="shared" si="9"/>
        <v>1</v>
      </c>
      <c r="I625" s="81">
        <v>45217</v>
      </c>
      <c r="J625" s="82"/>
      <c r="K625" s="82"/>
      <c r="L625" s="83" t="s">
        <v>402</v>
      </c>
      <c r="M625" s="84" t="s">
        <v>657</v>
      </c>
      <c r="N625" s="85">
        <v>5</v>
      </c>
      <c r="O625" s="86">
        <v>0</v>
      </c>
      <c r="P625" s="86">
        <v>0</v>
      </c>
      <c r="Q625" s="87">
        <v>5</v>
      </c>
      <c r="R625" s="88">
        <v>133450</v>
      </c>
      <c r="S625" s="88">
        <v>44500</v>
      </c>
      <c r="T625" s="88">
        <v>21000</v>
      </c>
      <c r="U625" s="89">
        <v>198950</v>
      </c>
      <c r="V625" s="97"/>
    </row>
    <row r="626" spans="1:22" ht="25.5" customHeight="1" x14ac:dyDescent="0.15">
      <c r="A626" s="92" t="s">
        <v>2541</v>
      </c>
      <c r="B626" s="93" t="s">
        <v>2542</v>
      </c>
      <c r="C626" s="94" t="s">
        <v>2528</v>
      </c>
      <c r="D626" s="95" t="s">
        <v>30</v>
      </c>
      <c r="E626" s="96" t="s">
        <v>2543</v>
      </c>
      <c r="F626" s="123" t="s">
        <v>4890</v>
      </c>
      <c r="G626" s="79" t="s">
        <v>2537</v>
      </c>
      <c r="H626" s="80">
        <f t="shared" si="9"/>
        <v>1</v>
      </c>
      <c r="I626" s="81">
        <v>45224</v>
      </c>
      <c r="J626" s="82"/>
      <c r="K626" s="82"/>
      <c r="L626" s="83" t="s">
        <v>402</v>
      </c>
      <c r="M626" s="84" t="s">
        <v>657</v>
      </c>
      <c r="N626" s="85">
        <v>5</v>
      </c>
      <c r="O626" s="86">
        <v>0</v>
      </c>
      <c r="P626" s="86">
        <v>0</v>
      </c>
      <c r="Q626" s="87">
        <v>5</v>
      </c>
      <c r="R626" s="88">
        <v>133450</v>
      </c>
      <c r="S626" s="88">
        <v>11600</v>
      </c>
      <c r="T626" s="88">
        <v>21000</v>
      </c>
      <c r="U626" s="89">
        <v>166050</v>
      </c>
      <c r="V626" s="97"/>
    </row>
    <row r="627" spans="1:22" ht="25.5" customHeight="1" x14ac:dyDescent="0.15">
      <c r="A627" s="92" t="s">
        <v>2544</v>
      </c>
      <c r="B627" s="93" t="s">
        <v>2545</v>
      </c>
      <c r="C627" s="94" t="s">
        <v>2528</v>
      </c>
      <c r="D627" s="95" t="s">
        <v>30</v>
      </c>
      <c r="E627" s="96" t="s">
        <v>2546</v>
      </c>
      <c r="F627" s="123" t="s">
        <v>4891</v>
      </c>
      <c r="G627" s="79" t="s">
        <v>2547</v>
      </c>
      <c r="H627" s="80">
        <f t="shared" si="9"/>
        <v>3</v>
      </c>
      <c r="I627" s="81">
        <v>45078</v>
      </c>
      <c r="J627" s="82">
        <v>45079</v>
      </c>
      <c r="K627" s="82">
        <v>45182</v>
      </c>
      <c r="L627" s="83" t="s">
        <v>402</v>
      </c>
      <c r="M627" s="84" t="s">
        <v>657</v>
      </c>
      <c r="N627" s="85">
        <v>5</v>
      </c>
      <c r="O627" s="86">
        <v>5</v>
      </c>
      <c r="P627" s="86">
        <v>5</v>
      </c>
      <c r="Q627" s="87">
        <v>15</v>
      </c>
      <c r="R627" s="88">
        <v>302550</v>
      </c>
      <c r="S627" s="88">
        <v>128190</v>
      </c>
      <c r="T627" s="88">
        <v>50000</v>
      </c>
      <c r="U627" s="89">
        <v>480740</v>
      </c>
      <c r="V627" s="97"/>
    </row>
    <row r="628" spans="1:22" ht="25.5" customHeight="1" x14ac:dyDescent="0.15">
      <c r="A628" s="92" t="s">
        <v>2548</v>
      </c>
      <c r="B628" s="93" t="s">
        <v>2549</v>
      </c>
      <c r="C628" s="94" t="s">
        <v>2528</v>
      </c>
      <c r="D628" s="95" t="s">
        <v>30</v>
      </c>
      <c r="E628" s="96" t="s">
        <v>2550</v>
      </c>
      <c r="F628" s="123" t="s">
        <v>4892</v>
      </c>
      <c r="G628" s="79" t="s">
        <v>2547</v>
      </c>
      <c r="H628" s="80">
        <f t="shared" si="9"/>
        <v>2</v>
      </c>
      <c r="I628" s="81">
        <v>45183</v>
      </c>
      <c r="J628" s="82">
        <v>45184</v>
      </c>
      <c r="K628" s="82"/>
      <c r="L628" s="83" t="s">
        <v>402</v>
      </c>
      <c r="M628" s="84" t="s">
        <v>657</v>
      </c>
      <c r="N628" s="85">
        <v>5</v>
      </c>
      <c r="O628" s="86">
        <v>5</v>
      </c>
      <c r="P628" s="86">
        <v>0</v>
      </c>
      <c r="Q628" s="87">
        <v>10</v>
      </c>
      <c r="R628" s="88">
        <v>201700</v>
      </c>
      <c r="S628" s="88">
        <v>83200</v>
      </c>
      <c r="T628" s="88">
        <v>50000</v>
      </c>
      <c r="U628" s="89">
        <v>334900</v>
      </c>
      <c r="V628" s="97"/>
    </row>
    <row r="629" spans="1:22" ht="25.5" customHeight="1" x14ac:dyDescent="0.15">
      <c r="A629" s="92" t="s">
        <v>2551</v>
      </c>
      <c r="B629" s="93" t="s">
        <v>2552</v>
      </c>
      <c r="C629" s="94" t="s">
        <v>2528</v>
      </c>
      <c r="D629" s="95" t="s">
        <v>30</v>
      </c>
      <c r="E629" s="96" t="s">
        <v>2553</v>
      </c>
      <c r="F629" s="123" t="s">
        <v>4893</v>
      </c>
      <c r="G629" s="79" t="s">
        <v>2554</v>
      </c>
      <c r="H629" s="80">
        <f t="shared" si="9"/>
        <v>1</v>
      </c>
      <c r="I629" s="81">
        <v>45258</v>
      </c>
      <c r="J629" s="82"/>
      <c r="K629" s="82"/>
      <c r="L629" s="83" t="s">
        <v>402</v>
      </c>
      <c r="M629" s="84" t="s">
        <v>1171</v>
      </c>
      <c r="N629" s="85">
        <v>5</v>
      </c>
      <c r="O629" s="86">
        <v>0</v>
      </c>
      <c r="P629" s="86">
        <v>0</v>
      </c>
      <c r="Q629" s="87">
        <v>5</v>
      </c>
      <c r="R629" s="88">
        <v>90290</v>
      </c>
      <c r="S629" s="88">
        <v>28554</v>
      </c>
      <c r="T629" s="88">
        <v>0</v>
      </c>
      <c r="U629" s="89">
        <v>118844</v>
      </c>
      <c r="V629" s="97"/>
    </row>
    <row r="630" spans="1:22" ht="25.5" customHeight="1" x14ac:dyDescent="0.15">
      <c r="A630" s="92" t="s">
        <v>2555</v>
      </c>
      <c r="B630" s="93" t="s">
        <v>2556</v>
      </c>
      <c r="C630" s="94" t="s">
        <v>2528</v>
      </c>
      <c r="D630" s="95" t="s">
        <v>30</v>
      </c>
      <c r="E630" s="96" t="s">
        <v>2557</v>
      </c>
      <c r="F630" s="123" t="s">
        <v>4894</v>
      </c>
      <c r="G630" s="79" t="s">
        <v>2558</v>
      </c>
      <c r="H630" s="80">
        <f t="shared" si="9"/>
        <v>1</v>
      </c>
      <c r="I630" s="81">
        <v>45259</v>
      </c>
      <c r="J630" s="82"/>
      <c r="K630" s="82"/>
      <c r="L630" s="83" t="s">
        <v>402</v>
      </c>
      <c r="M630" s="84" t="s">
        <v>403</v>
      </c>
      <c r="N630" s="85">
        <v>5</v>
      </c>
      <c r="O630" s="86">
        <v>0</v>
      </c>
      <c r="P630" s="86">
        <v>0</v>
      </c>
      <c r="Q630" s="87">
        <v>5</v>
      </c>
      <c r="R630" s="88">
        <v>117610</v>
      </c>
      <c r="S630" s="88">
        <v>13914</v>
      </c>
      <c r="T630" s="88">
        <v>0</v>
      </c>
      <c r="U630" s="89">
        <v>131524</v>
      </c>
      <c r="V630" s="97"/>
    </row>
    <row r="631" spans="1:22" ht="25.5" customHeight="1" x14ac:dyDescent="0.15">
      <c r="A631" s="92" t="s">
        <v>2559</v>
      </c>
      <c r="B631" s="93" t="s">
        <v>2560</v>
      </c>
      <c r="C631" s="94" t="s">
        <v>2528</v>
      </c>
      <c r="D631" s="95" t="s">
        <v>30</v>
      </c>
      <c r="E631" s="96" t="s">
        <v>2561</v>
      </c>
      <c r="F631" s="123" t="s">
        <v>4895</v>
      </c>
      <c r="G631" s="79" t="s">
        <v>2558</v>
      </c>
      <c r="H631" s="80">
        <f t="shared" si="9"/>
        <v>1</v>
      </c>
      <c r="I631" s="81">
        <v>45260</v>
      </c>
      <c r="J631" s="82"/>
      <c r="K631" s="82"/>
      <c r="L631" s="83" t="s">
        <v>402</v>
      </c>
      <c r="M631" s="84" t="s">
        <v>1171</v>
      </c>
      <c r="N631" s="85">
        <v>5</v>
      </c>
      <c r="O631" s="86">
        <v>0</v>
      </c>
      <c r="P631" s="86">
        <v>0</v>
      </c>
      <c r="Q631" s="87">
        <v>5</v>
      </c>
      <c r="R631" s="88">
        <v>72450</v>
      </c>
      <c r="S631" s="88">
        <v>17797</v>
      </c>
      <c r="T631" s="88">
        <v>0</v>
      </c>
      <c r="U631" s="89">
        <v>90247</v>
      </c>
      <c r="V631" s="97"/>
    </row>
    <row r="632" spans="1:22" ht="25.5" customHeight="1" x14ac:dyDescent="0.15">
      <c r="A632" s="92" t="s">
        <v>2562</v>
      </c>
      <c r="B632" s="93" t="s">
        <v>2563</v>
      </c>
      <c r="C632" s="94" t="s">
        <v>2528</v>
      </c>
      <c r="D632" s="95" t="s">
        <v>30</v>
      </c>
      <c r="E632" s="96" t="s">
        <v>2564</v>
      </c>
      <c r="F632" s="123" t="s">
        <v>4896</v>
      </c>
      <c r="G632" s="79" t="s">
        <v>2295</v>
      </c>
      <c r="H632" s="80">
        <f t="shared" si="9"/>
        <v>3</v>
      </c>
      <c r="I632" s="81">
        <v>45078</v>
      </c>
      <c r="J632" s="82">
        <v>45203</v>
      </c>
      <c r="K632" s="82">
        <v>45280</v>
      </c>
      <c r="L632" s="83" t="s">
        <v>240</v>
      </c>
      <c r="M632" s="84" t="s">
        <v>461</v>
      </c>
      <c r="N632" s="85">
        <v>5</v>
      </c>
      <c r="O632" s="86">
        <v>5</v>
      </c>
      <c r="P632" s="86">
        <v>5</v>
      </c>
      <c r="Q632" s="87">
        <v>15</v>
      </c>
      <c r="R632" s="88">
        <v>400350</v>
      </c>
      <c r="S632" s="88">
        <v>500000</v>
      </c>
      <c r="T632" s="88">
        <v>0</v>
      </c>
      <c r="U632" s="89">
        <v>900350</v>
      </c>
      <c r="V632" s="97"/>
    </row>
    <row r="633" spans="1:22" ht="25.5" customHeight="1" x14ac:dyDescent="0.15">
      <c r="A633" s="92" t="s">
        <v>2565</v>
      </c>
      <c r="B633" s="93" t="s">
        <v>2566</v>
      </c>
      <c r="C633" s="94" t="s">
        <v>2528</v>
      </c>
      <c r="D633" s="95" t="s">
        <v>30</v>
      </c>
      <c r="E633" s="96" t="s">
        <v>2567</v>
      </c>
      <c r="F633" s="123" t="s">
        <v>4897</v>
      </c>
      <c r="G633" s="79" t="s">
        <v>2295</v>
      </c>
      <c r="H633" s="80">
        <f t="shared" si="9"/>
        <v>3</v>
      </c>
      <c r="I633" s="81">
        <v>45103</v>
      </c>
      <c r="J633" s="82">
        <v>45180</v>
      </c>
      <c r="K633" s="82">
        <v>45236</v>
      </c>
      <c r="L633" s="83" t="s">
        <v>240</v>
      </c>
      <c r="M633" s="84" t="s">
        <v>461</v>
      </c>
      <c r="N633" s="85">
        <v>5</v>
      </c>
      <c r="O633" s="86">
        <v>5</v>
      </c>
      <c r="P633" s="86">
        <v>5</v>
      </c>
      <c r="Q633" s="87">
        <v>15</v>
      </c>
      <c r="R633" s="88">
        <v>400350</v>
      </c>
      <c r="S633" s="88">
        <v>500000</v>
      </c>
      <c r="T633" s="88">
        <v>0</v>
      </c>
      <c r="U633" s="89">
        <v>900350</v>
      </c>
      <c r="V633" s="97"/>
    </row>
    <row r="634" spans="1:22" ht="25.5" customHeight="1" x14ac:dyDescent="0.15">
      <c r="A634" s="92" t="s">
        <v>2568</v>
      </c>
      <c r="B634" s="93" t="s">
        <v>2569</v>
      </c>
      <c r="C634" s="94" t="s">
        <v>2570</v>
      </c>
      <c r="D634" s="95" t="s">
        <v>31</v>
      </c>
      <c r="E634" s="96" t="s">
        <v>2571</v>
      </c>
      <c r="F634" s="123" t="s">
        <v>4898</v>
      </c>
      <c r="G634" s="79" t="s">
        <v>2572</v>
      </c>
      <c r="H634" s="80">
        <f t="shared" si="9"/>
        <v>3</v>
      </c>
      <c r="I634" s="81">
        <v>45182</v>
      </c>
      <c r="J634" s="82">
        <v>45210</v>
      </c>
      <c r="K634" s="82">
        <v>45245</v>
      </c>
      <c r="L634" s="83" t="s">
        <v>240</v>
      </c>
      <c r="M634" s="84" t="s">
        <v>504</v>
      </c>
      <c r="N634" s="85">
        <v>0</v>
      </c>
      <c r="O634" s="86">
        <v>0</v>
      </c>
      <c r="P634" s="86">
        <v>3</v>
      </c>
      <c r="Q634" s="87">
        <v>3</v>
      </c>
      <c r="R634" s="88">
        <v>142110</v>
      </c>
      <c r="S634" s="88">
        <v>24835</v>
      </c>
      <c r="T634" s="88">
        <v>49800</v>
      </c>
      <c r="U634" s="89">
        <v>216745</v>
      </c>
      <c r="V634" s="97"/>
    </row>
    <row r="635" spans="1:22" ht="25.5" customHeight="1" x14ac:dyDescent="0.15">
      <c r="A635" s="92" t="s">
        <v>2573</v>
      </c>
      <c r="B635" s="93" t="s">
        <v>2574</v>
      </c>
      <c r="C635" s="94" t="s">
        <v>2570</v>
      </c>
      <c r="D635" s="95" t="s">
        <v>31</v>
      </c>
      <c r="E635" s="96" t="s">
        <v>2575</v>
      </c>
      <c r="F635" s="123" t="s">
        <v>4899</v>
      </c>
      <c r="G635" s="79" t="s">
        <v>2576</v>
      </c>
      <c r="H635" s="80">
        <f t="shared" si="9"/>
        <v>3</v>
      </c>
      <c r="I635" s="81">
        <v>45215</v>
      </c>
      <c r="J635" s="82">
        <v>45216</v>
      </c>
      <c r="K635" s="82">
        <v>45222</v>
      </c>
      <c r="L635" s="83" t="s">
        <v>240</v>
      </c>
      <c r="M635" s="84" t="s">
        <v>862</v>
      </c>
      <c r="N635" s="85">
        <v>0</v>
      </c>
      <c r="O635" s="86">
        <v>0</v>
      </c>
      <c r="P635" s="86">
        <v>1</v>
      </c>
      <c r="Q635" s="87">
        <v>1</v>
      </c>
      <c r="R635" s="88">
        <v>113470</v>
      </c>
      <c r="S635" s="88">
        <v>0</v>
      </c>
      <c r="T635" s="88">
        <v>0</v>
      </c>
      <c r="U635" s="89">
        <v>113470</v>
      </c>
      <c r="V635" s="97"/>
    </row>
    <row r="636" spans="1:22" ht="25.5" customHeight="1" x14ac:dyDescent="0.15">
      <c r="A636" s="92" t="s">
        <v>2577</v>
      </c>
      <c r="B636" s="93" t="s">
        <v>2578</v>
      </c>
      <c r="C636" s="94" t="s">
        <v>2570</v>
      </c>
      <c r="D636" s="95" t="s">
        <v>31</v>
      </c>
      <c r="E636" s="96" t="s">
        <v>2579</v>
      </c>
      <c r="F636" s="123" t="s">
        <v>4900</v>
      </c>
      <c r="G636" s="79" t="s">
        <v>2576</v>
      </c>
      <c r="H636" s="80">
        <f t="shared" si="9"/>
        <v>3</v>
      </c>
      <c r="I636" s="81">
        <v>45215</v>
      </c>
      <c r="J636" s="82">
        <v>45222</v>
      </c>
      <c r="K636" s="82">
        <v>45230</v>
      </c>
      <c r="L636" s="83" t="s">
        <v>240</v>
      </c>
      <c r="M636" s="84" t="s">
        <v>862</v>
      </c>
      <c r="N636" s="85">
        <v>0</v>
      </c>
      <c r="O636" s="86">
        <v>0</v>
      </c>
      <c r="P636" s="86">
        <v>1</v>
      </c>
      <c r="Q636" s="87">
        <v>1</v>
      </c>
      <c r="R636" s="88">
        <v>118670</v>
      </c>
      <c r="S636" s="88">
        <v>3774</v>
      </c>
      <c r="T636" s="88">
        <v>0</v>
      </c>
      <c r="U636" s="89">
        <v>122444</v>
      </c>
      <c r="V636" s="97" t="s">
        <v>513</v>
      </c>
    </row>
    <row r="637" spans="1:22" ht="25.5" customHeight="1" x14ac:dyDescent="0.15">
      <c r="A637" s="92" t="s">
        <v>2580</v>
      </c>
      <c r="B637" s="93" t="s">
        <v>2581</v>
      </c>
      <c r="C637" s="94" t="s">
        <v>2570</v>
      </c>
      <c r="D637" s="95" t="s">
        <v>31</v>
      </c>
      <c r="E637" s="96" t="s">
        <v>2582</v>
      </c>
      <c r="F637" s="123" t="s">
        <v>4901</v>
      </c>
      <c r="G637" s="79" t="s">
        <v>2576</v>
      </c>
      <c r="H637" s="80">
        <f t="shared" si="9"/>
        <v>3</v>
      </c>
      <c r="I637" s="81">
        <v>45223</v>
      </c>
      <c r="J637" s="82">
        <v>45225</v>
      </c>
      <c r="K637" s="82">
        <v>45232</v>
      </c>
      <c r="L637" s="83" t="s">
        <v>240</v>
      </c>
      <c r="M637" s="84" t="s">
        <v>862</v>
      </c>
      <c r="N637" s="85">
        <v>0</v>
      </c>
      <c r="O637" s="86">
        <v>0</v>
      </c>
      <c r="P637" s="86">
        <v>0</v>
      </c>
      <c r="Q637" s="87">
        <v>0</v>
      </c>
      <c r="R637" s="88">
        <v>106950</v>
      </c>
      <c r="S637" s="88">
        <v>1850</v>
      </c>
      <c r="T637" s="88">
        <v>0</v>
      </c>
      <c r="U637" s="89">
        <v>108800</v>
      </c>
      <c r="V637" s="97"/>
    </row>
    <row r="638" spans="1:22" ht="25.5" customHeight="1" x14ac:dyDescent="0.15">
      <c r="A638" s="92" t="s">
        <v>2583</v>
      </c>
      <c r="B638" s="93" t="s">
        <v>2584</v>
      </c>
      <c r="C638" s="94" t="s">
        <v>2570</v>
      </c>
      <c r="D638" s="95" t="s">
        <v>31</v>
      </c>
      <c r="E638" s="96" t="s">
        <v>2585</v>
      </c>
      <c r="F638" s="123" t="s">
        <v>4902</v>
      </c>
      <c r="G638" s="79" t="s">
        <v>2576</v>
      </c>
      <c r="H638" s="80">
        <f t="shared" si="9"/>
        <v>3</v>
      </c>
      <c r="I638" s="81">
        <v>45223</v>
      </c>
      <c r="J638" s="82">
        <v>45230</v>
      </c>
      <c r="K638" s="82">
        <v>45237</v>
      </c>
      <c r="L638" s="83" t="s">
        <v>240</v>
      </c>
      <c r="M638" s="84" t="s">
        <v>862</v>
      </c>
      <c r="N638" s="85">
        <v>0</v>
      </c>
      <c r="O638" s="86">
        <v>0</v>
      </c>
      <c r="P638" s="86">
        <v>1</v>
      </c>
      <c r="Q638" s="87">
        <v>1</v>
      </c>
      <c r="R638" s="88">
        <v>113470</v>
      </c>
      <c r="S638" s="88">
        <v>3034</v>
      </c>
      <c r="T638" s="88">
        <v>0</v>
      </c>
      <c r="U638" s="89">
        <v>116504</v>
      </c>
      <c r="V638" s="97" t="s">
        <v>513</v>
      </c>
    </row>
    <row r="639" spans="1:22" ht="25.5" customHeight="1" x14ac:dyDescent="0.15">
      <c r="A639" s="92" t="s">
        <v>2586</v>
      </c>
      <c r="B639" s="93" t="s">
        <v>2587</v>
      </c>
      <c r="C639" s="94" t="s">
        <v>2570</v>
      </c>
      <c r="D639" s="95" t="s">
        <v>31</v>
      </c>
      <c r="E639" s="96" t="s">
        <v>2588</v>
      </c>
      <c r="F639" s="123" t="s">
        <v>4903</v>
      </c>
      <c r="G639" s="79" t="s">
        <v>2589</v>
      </c>
      <c r="H639" s="80">
        <f t="shared" si="9"/>
        <v>3</v>
      </c>
      <c r="I639" s="81">
        <v>45229</v>
      </c>
      <c r="J639" s="82">
        <v>45239</v>
      </c>
      <c r="K639" s="82">
        <v>45243</v>
      </c>
      <c r="L639" s="83" t="s">
        <v>240</v>
      </c>
      <c r="M639" s="84" t="s">
        <v>872</v>
      </c>
      <c r="N639" s="85">
        <v>0</v>
      </c>
      <c r="O639" s="86">
        <v>0</v>
      </c>
      <c r="P639" s="86">
        <v>1</v>
      </c>
      <c r="Q639" s="87">
        <v>1</v>
      </c>
      <c r="R639" s="88">
        <v>118670</v>
      </c>
      <c r="S639" s="88">
        <v>3441</v>
      </c>
      <c r="T639" s="88">
        <v>0</v>
      </c>
      <c r="U639" s="89">
        <v>122111</v>
      </c>
      <c r="V639" s="97"/>
    </row>
    <row r="640" spans="1:22" ht="25.5" customHeight="1" x14ac:dyDescent="0.15">
      <c r="A640" s="92" t="s">
        <v>2590</v>
      </c>
      <c r="B640" s="93" t="s">
        <v>2591</v>
      </c>
      <c r="C640" s="94" t="s">
        <v>2570</v>
      </c>
      <c r="D640" s="95" t="s">
        <v>31</v>
      </c>
      <c r="E640" s="96" t="s">
        <v>2592</v>
      </c>
      <c r="F640" s="123" t="s">
        <v>4904</v>
      </c>
      <c r="G640" s="79" t="s">
        <v>2593</v>
      </c>
      <c r="H640" s="80">
        <f t="shared" si="9"/>
        <v>3</v>
      </c>
      <c r="I640" s="81">
        <v>45243</v>
      </c>
      <c r="J640" s="82">
        <v>45244</v>
      </c>
      <c r="K640" s="82">
        <v>45246</v>
      </c>
      <c r="L640" s="83" t="s">
        <v>402</v>
      </c>
      <c r="M640" s="84" t="s">
        <v>881</v>
      </c>
      <c r="N640" s="85">
        <v>0</v>
      </c>
      <c r="O640" s="86">
        <v>0</v>
      </c>
      <c r="P640" s="86">
        <v>0</v>
      </c>
      <c r="Q640" s="87">
        <v>0</v>
      </c>
      <c r="R640" s="88">
        <v>106950</v>
      </c>
      <c r="S640" s="88">
        <v>7740</v>
      </c>
      <c r="T640" s="88">
        <v>0</v>
      </c>
      <c r="U640" s="89">
        <v>114690</v>
      </c>
      <c r="V640" s="97"/>
    </row>
    <row r="641" spans="1:22" ht="25.5" customHeight="1" x14ac:dyDescent="0.15">
      <c r="A641" s="92" t="s">
        <v>2594</v>
      </c>
      <c r="B641" s="93" t="s">
        <v>2595</v>
      </c>
      <c r="C641" s="94" t="s">
        <v>2596</v>
      </c>
      <c r="D641" s="95" t="s">
        <v>32</v>
      </c>
      <c r="E641" s="96" t="s">
        <v>2597</v>
      </c>
      <c r="F641" s="123" t="s">
        <v>4905</v>
      </c>
      <c r="G641" s="79" t="s">
        <v>2598</v>
      </c>
      <c r="H641" s="80">
        <f t="shared" si="9"/>
        <v>3</v>
      </c>
      <c r="I641" s="81">
        <v>45303</v>
      </c>
      <c r="J641" s="82">
        <v>45306</v>
      </c>
      <c r="K641" s="82">
        <v>45307</v>
      </c>
      <c r="L641" s="83" t="s">
        <v>402</v>
      </c>
      <c r="M641" s="84" t="s">
        <v>403</v>
      </c>
      <c r="N641" s="85">
        <v>0</v>
      </c>
      <c r="O641" s="86">
        <v>0</v>
      </c>
      <c r="P641" s="86">
        <v>0</v>
      </c>
      <c r="Q641" s="87">
        <v>0</v>
      </c>
      <c r="R641" s="88">
        <v>106950</v>
      </c>
      <c r="S641" s="88">
        <v>7440</v>
      </c>
      <c r="T641" s="88">
        <v>0</v>
      </c>
      <c r="U641" s="89">
        <v>114390</v>
      </c>
      <c r="V641" s="97"/>
    </row>
    <row r="642" spans="1:22" ht="25.5" customHeight="1" x14ac:dyDescent="0.15">
      <c r="A642" s="92" t="s">
        <v>2599</v>
      </c>
      <c r="B642" s="93" t="s">
        <v>2600</v>
      </c>
      <c r="C642" s="94" t="s">
        <v>2596</v>
      </c>
      <c r="D642" s="95" t="s">
        <v>32</v>
      </c>
      <c r="E642" s="96" t="s">
        <v>2601</v>
      </c>
      <c r="F642" s="123" t="s">
        <v>4906</v>
      </c>
      <c r="G642" s="79" t="s">
        <v>2602</v>
      </c>
      <c r="H642" s="80">
        <f t="shared" si="9"/>
        <v>2</v>
      </c>
      <c r="I642" s="81">
        <v>45246</v>
      </c>
      <c r="J642" s="82">
        <v>45247</v>
      </c>
      <c r="K642" s="82"/>
      <c r="L642" s="83" t="s">
        <v>1082</v>
      </c>
      <c r="M642" s="84" t="s">
        <v>2603</v>
      </c>
      <c r="N642" s="85">
        <v>0</v>
      </c>
      <c r="O642" s="86">
        <v>0</v>
      </c>
      <c r="P642" s="86">
        <v>0</v>
      </c>
      <c r="Q642" s="87">
        <v>0</v>
      </c>
      <c r="R642" s="88">
        <v>71300</v>
      </c>
      <c r="S642" s="88">
        <v>66070</v>
      </c>
      <c r="T642" s="88">
        <v>0</v>
      </c>
      <c r="U642" s="89">
        <v>137370</v>
      </c>
      <c r="V642" s="97"/>
    </row>
    <row r="643" spans="1:22" ht="25.5" customHeight="1" x14ac:dyDescent="0.15">
      <c r="A643" s="92" t="s">
        <v>2604</v>
      </c>
      <c r="B643" s="93" t="s">
        <v>2605</v>
      </c>
      <c r="C643" s="94" t="s">
        <v>2596</v>
      </c>
      <c r="D643" s="95" t="s">
        <v>32</v>
      </c>
      <c r="E643" s="96" t="s">
        <v>2606</v>
      </c>
      <c r="F643" s="123" t="s">
        <v>4907</v>
      </c>
      <c r="G643" s="79" t="s">
        <v>2607</v>
      </c>
      <c r="H643" s="80">
        <f t="shared" si="9"/>
        <v>3</v>
      </c>
      <c r="I643" s="81">
        <v>45113</v>
      </c>
      <c r="J643" s="82">
        <v>45226</v>
      </c>
      <c r="K643" s="82">
        <v>45278</v>
      </c>
      <c r="L643" s="83" t="s">
        <v>240</v>
      </c>
      <c r="M643" s="84" t="s">
        <v>862</v>
      </c>
      <c r="N643" s="85">
        <v>1</v>
      </c>
      <c r="O643" s="86">
        <v>1</v>
      </c>
      <c r="P643" s="86">
        <v>1</v>
      </c>
      <c r="Q643" s="87">
        <v>3</v>
      </c>
      <c r="R643" s="88">
        <v>146070</v>
      </c>
      <c r="S643" s="88">
        <v>9720</v>
      </c>
      <c r="T643" s="88">
        <v>0</v>
      </c>
      <c r="U643" s="89">
        <v>155790</v>
      </c>
      <c r="V643" s="97"/>
    </row>
    <row r="644" spans="1:22" ht="25.5" customHeight="1" x14ac:dyDescent="0.15">
      <c r="A644" s="92" t="s">
        <v>2608</v>
      </c>
      <c r="B644" s="93" t="s">
        <v>2609</v>
      </c>
      <c r="C644" s="94" t="s">
        <v>2596</v>
      </c>
      <c r="D644" s="95" t="s">
        <v>32</v>
      </c>
      <c r="E644" s="96" t="s">
        <v>2610</v>
      </c>
      <c r="F644" s="123" t="s">
        <v>4908</v>
      </c>
      <c r="G644" s="79" t="s">
        <v>2607</v>
      </c>
      <c r="H644" s="80">
        <f t="shared" si="9"/>
        <v>2</v>
      </c>
      <c r="I644" s="81">
        <v>45238</v>
      </c>
      <c r="J644" s="82" t="s">
        <v>2611</v>
      </c>
      <c r="K644" s="82"/>
      <c r="L644" s="83" t="s">
        <v>240</v>
      </c>
      <c r="M644" s="84" t="s">
        <v>862</v>
      </c>
      <c r="N644" s="85">
        <v>1</v>
      </c>
      <c r="O644" s="86">
        <v>1</v>
      </c>
      <c r="P644" s="86">
        <v>0</v>
      </c>
      <c r="Q644" s="87">
        <v>2</v>
      </c>
      <c r="R644" s="88">
        <v>97380</v>
      </c>
      <c r="S644" s="88">
        <v>5880</v>
      </c>
      <c r="T644" s="88">
        <v>0</v>
      </c>
      <c r="U644" s="89">
        <v>103260</v>
      </c>
      <c r="V644" s="97"/>
    </row>
    <row r="645" spans="1:22" ht="25.5" customHeight="1" x14ac:dyDescent="0.15">
      <c r="A645" s="92" t="s">
        <v>2612</v>
      </c>
      <c r="B645" s="93" t="s">
        <v>2613</v>
      </c>
      <c r="C645" s="94" t="s">
        <v>2596</v>
      </c>
      <c r="D645" s="95" t="s">
        <v>32</v>
      </c>
      <c r="E645" s="96" t="s">
        <v>2614</v>
      </c>
      <c r="F645" s="123" t="s">
        <v>4909</v>
      </c>
      <c r="G645" s="79" t="s">
        <v>2615</v>
      </c>
      <c r="H645" s="80">
        <f t="shared" ref="H645:H708" si="10">COUNTA(I645:K645)</f>
        <v>2</v>
      </c>
      <c r="I645" s="81">
        <v>45078</v>
      </c>
      <c r="J645" s="82" t="s">
        <v>2616</v>
      </c>
      <c r="K645" s="82"/>
      <c r="L645" s="83" t="s">
        <v>414</v>
      </c>
      <c r="M645" s="84" t="s">
        <v>420</v>
      </c>
      <c r="N645" s="85">
        <v>5</v>
      </c>
      <c r="O645" s="86">
        <v>5</v>
      </c>
      <c r="P645" s="86">
        <v>0</v>
      </c>
      <c r="Q645" s="87">
        <v>10</v>
      </c>
      <c r="R645" s="88">
        <v>266900</v>
      </c>
      <c r="S645" s="88">
        <v>101080</v>
      </c>
      <c r="T645" s="88">
        <v>0</v>
      </c>
      <c r="U645" s="89">
        <v>367980</v>
      </c>
      <c r="V645" s="97"/>
    </row>
    <row r="646" spans="1:22" ht="25.5" customHeight="1" x14ac:dyDescent="0.15">
      <c r="A646" s="92" t="s">
        <v>2617</v>
      </c>
      <c r="B646" s="93" t="s">
        <v>2618</v>
      </c>
      <c r="C646" s="94" t="s">
        <v>2596</v>
      </c>
      <c r="D646" s="95" t="s">
        <v>32</v>
      </c>
      <c r="E646" s="96" t="s">
        <v>2619</v>
      </c>
      <c r="F646" s="123" t="s">
        <v>4910</v>
      </c>
      <c r="G646" s="79" t="s">
        <v>2620</v>
      </c>
      <c r="H646" s="80">
        <f t="shared" si="10"/>
        <v>1</v>
      </c>
      <c r="I646" s="81">
        <v>45096</v>
      </c>
      <c r="J646" s="82"/>
      <c r="K646" s="82"/>
      <c r="L646" s="83" t="s">
        <v>240</v>
      </c>
      <c r="M646" s="84" t="s">
        <v>624</v>
      </c>
      <c r="N646" s="85">
        <v>2</v>
      </c>
      <c r="O646" s="86">
        <v>0</v>
      </c>
      <c r="P646" s="86">
        <v>0</v>
      </c>
      <c r="Q646" s="87">
        <v>2</v>
      </c>
      <c r="R646" s="88">
        <v>74770</v>
      </c>
      <c r="S646" s="88">
        <v>76080</v>
      </c>
      <c r="T646" s="88">
        <v>0</v>
      </c>
      <c r="U646" s="89">
        <v>150850</v>
      </c>
      <c r="V646" s="97"/>
    </row>
    <row r="647" spans="1:22" ht="25.5" customHeight="1" x14ac:dyDescent="0.15">
      <c r="A647" s="92" t="s">
        <v>2621</v>
      </c>
      <c r="B647" s="93" t="s">
        <v>2622</v>
      </c>
      <c r="C647" s="94" t="s">
        <v>2596</v>
      </c>
      <c r="D647" s="95" t="s">
        <v>32</v>
      </c>
      <c r="E647" s="96" t="s">
        <v>2623</v>
      </c>
      <c r="F647" s="123" t="s">
        <v>4911</v>
      </c>
      <c r="G647" s="79" t="s">
        <v>2620</v>
      </c>
      <c r="H647" s="80">
        <f t="shared" si="10"/>
        <v>1</v>
      </c>
      <c r="I647" s="81">
        <v>45097</v>
      </c>
      <c r="J647" s="82"/>
      <c r="K647" s="82"/>
      <c r="L647" s="83" t="s">
        <v>240</v>
      </c>
      <c r="M647" s="84" t="s">
        <v>426</v>
      </c>
      <c r="N647" s="85">
        <v>2</v>
      </c>
      <c r="O647" s="86">
        <v>0</v>
      </c>
      <c r="P647" s="86">
        <v>0</v>
      </c>
      <c r="Q647" s="87">
        <v>2</v>
      </c>
      <c r="R647" s="88">
        <v>74770</v>
      </c>
      <c r="S647" s="88">
        <v>75060</v>
      </c>
      <c r="T647" s="88">
        <v>0</v>
      </c>
      <c r="U647" s="89">
        <v>149830</v>
      </c>
      <c r="V647" s="97"/>
    </row>
    <row r="648" spans="1:22" ht="25.5" customHeight="1" x14ac:dyDescent="0.15">
      <c r="A648" s="92" t="s">
        <v>2624</v>
      </c>
      <c r="B648" s="93" t="s">
        <v>2625</v>
      </c>
      <c r="C648" s="94" t="s">
        <v>2596</v>
      </c>
      <c r="D648" s="95" t="s">
        <v>32</v>
      </c>
      <c r="E648" s="96" t="s">
        <v>2626</v>
      </c>
      <c r="F648" s="123" t="s">
        <v>4912</v>
      </c>
      <c r="G648" s="79" t="s">
        <v>2627</v>
      </c>
      <c r="H648" s="80">
        <f t="shared" si="10"/>
        <v>1</v>
      </c>
      <c r="I648" s="81">
        <v>45087</v>
      </c>
      <c r="J648" s="82"/>
      <c r="K648" s="82"/>
      <c r="L648" s="83" t="s">
        <v>414</v>
      </c>
      <c r="M648" s="84" t="s">
        <v>420</v>
      </c>
      <c r="N648" s="85">
        <v>1</v>
      </c>
      <c r="O648" s="86">
        <v>0</v>
      </c>
      <c r="P648" s="86">
        <v>0</v>
      </c>
      <c r="Q648" s="87">
        <v>1</v>
      </c>
      <c r="R648" s="88">
        <v>51250</v>
      </c>
      <c r="S648" s="88">
        <v>8540</v>
      </c>
      <c r="T648" s="88">
        <v>0</v>
      </c>
      <c r="U648" s="89">
        <v>59790</v>
      </c>
      <c r="V648" s="97"/>
    </row>
    <row r="649" spans="1:22" ht="25.5" customHeight="1" x14ac:dyDescent="0.15">
      <c r="A649" s="92" t="s">
        <v>2628</v>
      </c>
      <c r="B649" s="93" t="s">
        <v>2629</v>
      </c>
      <c r="C649" s="94" t="s">
        <v>2596</v>
      </c>
      <c r="D649" s="95" t="s">
        <v>32</v>
      </c>
      <c r="E649" s="96" t="s">
        <v>2630</v>
      </c>
      <c r="F649" s="123" t="s">
        <v>4913</v>
      </c>
      <c r="G649" s="79" t="s">
        <v>2462</v>
      </c>
      <c r="H649" s="80">
        <f t="shared" si="10"/>
        <v>1</v>
      </c>
      <c r="I649" s="81">
        <v>45078</v>
      </c>
      <c r="J649" s="82"/>
      <c r="K649" s="82"/>
      <c r="L649" s="83" t="s">
        <v>471</v>
      </c>
      <c r="M649" s="84" t="s">
        <v>472</v>
      </c>
      <c r="N649" s="85">
        <v>1</v>
      </c>
      <c r="O649" s="86">
        <v>0</v>
      </c>
      <c r="P649" s="86">
        <v>0</v>
      </c>
      <c r="Q649" s="87">
        <v>1</v>
      </c>
      <c r="R649" s="88">
        <v>46050</v>
      </c>
      <c r="S649" s="88">
        <v>39740</v>
      </c>
      <c r="T649" s="88">
        <v>44000</v>
      </c>
      <c r="U649" s="89">
        <v>129790</v>
      </c>
      <c r="V649" s="97"/>
    </row>
    <row r="650" spans="1:22" ht="25.5" customHeight="1" x14ac:dyDescent="0.15">
      <c r="A650" s="92" t="s">
        <v>2631</v>
      </c>
      <c r="B650" s="93" t="s">
        <v>2632</v>
      </c>
      <c r="C650" s="94" t="s">
        <v>2596</v>
      </c>
      <c r="D650" s="95" t="s">
        <v>32</v>
      </c>
      <c r="E650" s="96" t="s">
        <v>2633</v>
      </c>
      <c r="F650" s="123" t="s">
        <v>4914</v>
      </c>
      <c r="G650" s="79" t="s">
        <v>2295</v>
      </c>
      <c r="H650" s="80">
        <f t="shared" si="10"/>
        <v>3</v>
      </c>
      <c r="I650" s="81">
        <v>45107</v>
      </c>
      <c r="J650" s="82">
        <v>45237</v>
      </c>
      <c r="K650" s="82">
        <v>45273</v>
      </c>
      <c r="L650" s="83" t="s">
        <v>240</v>
      </c>
      <c r="M650" s="84" t="s">
        <v>461</v>
      </c>
      <c r="N650" s="85">
        <v>5</v>
      </c>
      <c r="O650" s="86">
        <v>5</v>
      </c>
      <c r="P650" s="86">
        <v>5</v>
      </c>
      <c r="Q650" s="87">
        <v>15</v>
      </c>
      <c r="R650" s="88">
        <v>400350</v>
      </c>
      <c r="S650" s="88">
        <v>100788</v>
      </c>
      <c r="T650" s="88">
        <v>0</v>
      </c>
      <c r="U650" s="89">
        <v>501138</v>
      </c>
      <c r="V650" s="97"/>
    </row>
    <row r="651" spans="1:22" ht="25.5" customHeight="1" x14ac:dyDescent="0.15">
      <c r="A651" s="92" t="s">
        <v>2634</v>
      </c>
      <c r="B651" s="93" t="s">
        <v>2635</v>
      </c>
      <c r="C651" s="94" t="s">
        <v>2636</v>
      </c>
      <c r="D651" s="95" t="s">
        <v>33</v>
      </c>
      <c r="E651" s="96" t="s">
        <v>2637</v>
      </c>
      <c r="F651" s="123" t="s">
        <v>4915</v>
      </c>
      <c r="G651" s="79" t="s">
        <v>370</v>
      </c>
      <c r="H651" s="80">
        <f t="shared" si="10"/>
        <v>2</v>
      </c>
      <c r="I651" s="81">
        <v>45257</v>
      </c>
      <c r="J651" s="82">
        <v>45258</v>
      </c>
      <c r="K651" s="82"/>
      <c r="L651" s="83" t="s">
        <v>240</v>
      </c>
      <c r="M651" s="84" t="s">
        <v>371</v>
      </c>
      <c r="N651" s="85">
        <v>5</v>
      </c>
      <c r="O651" s="86">
        <v>5</v>
      </c>
      <c r="P651" s="86">
        <v>0</v>
      </c>
      <c r="Q651" s="87">
        <v>10</v>
      </c>
      <c r="R651" s="88">
        <v>266900</v>
      </c>
      <c r="S651" s="88">
        <v>147020</v>
      </c>
      <c r="T651" s="88">
        <v>50000</v>
      </c>
      <c r="U651" s="89">
        <v>463920</v>
      </c>
      <c r="V651" s="97"/>
    </row>
    <row r="652" spans="1:22" ht="25.5" customHeight="1" x14ac:dyDescent="0.15">
      <c r="A652" s="92" t="s">
        <v>2638</v>
      </c>
      <c r="B652" s="93" t="s">
        <v>2639</v>
      </c>
      <c r="C652" s="94" t="s">
        <v>2636</v>
      </c>
      <c r="D652" s="95" t="s">
        <v>33</v>
      </c>
      <c r="E652" s="96" t="s">
        <v>2640</v>
      </c>
      <c r="F652" s="123" t="s">
        <v>4916</v>
      </c>
      <c r="G652" s="79" t="s">
        <v>2641</v>
      </c>
      <c r="H652" s="80">
        <f t="shared" si="10"/>
        <v>1</v>
      </c>
      <c r="I652" s="81">
        <v>45083</v>
      </c>
      <c r="J652" s="82"/>
      <c r="K652" s="82"/>
      <c r="L652" s="83" t="s">
        <v>240</v>
      </c>
      <c r="M652" s="84" t="s">
        <v>377</v>
      </c>
      <c r="N652" s="85">
        <v>5</v>
      </c>
      <c r="O652" s="86">
        <v>0</v>
      </c>
      <c r="P652" s="86">
        <v>0</v>
      </c>
      <c r="Q652" s="87">
        <v>5</v>
      </c>
      <c r="R652" s="88">
        <v>100850</v>
      </c>
      <c r="S652" s="88">
        <v>237560</v>
      </c>
      <c r="T652" s="88">
        <v>50000</v>
      </c>
      <c r="U652" s="89">
        <v>388410</v>
      </c>
      <c r="V652" s="97"/>
    </row>
    <row r="653" spans="1:22" ht="25.5" customHeight="1" x14ac:dyDescent="0.15">
      <c r="A653" s="92" t="s">
        <v>2642</v>
      </c>
      <c r="B653" s="93" t="s">
        <v>2643</v>
      </c>
      <c r="C653" s="94" t="s">
        <v>2636</v>
      </c>
      <c r="D653" s="95" t="s">
        <v>33</v>
      </c>
      <c r="E653" s="96" t="s">
        <v>2644</v>
      </c>
      <c r="F653" s="123" t="s">
        <v>4917</v>
      </c>
      <c r="G653" s="79" t="s">
        <v>2645</v>
      </c>
      <c r="H653" s="80">
        <f t="shared" si="10"/>
        <v>3</v>
      </c>
      <c r="I653" s="81">
        <v>45258</v>
      </c>
      <c r="J653" s="82">
        <v>45265</v>
      </c>
      <c r="K653" s="82">
        <v>45268</v>
      </c>
      <c r="L653" s="83" t="s">
        <v>414</v>
      </c>
      <c r="M653" s="84" t="s">
        <v>477</v>
      </c>
      <c r="N653" s="85">
        <v>3</v>
      </c>
      <c r="O653" s="86">
        <v>3</v>
      </c>
      <c r="P653" s="86">
        <v>3</v>
      </c>
      <c r="Q653" s="87">
        <v>9</v>
      </c>
      <c r="R653" s="88">
        <v>208470</v>
      </c>
      <c r="S653" s="88">
        <v>12300</v>
      </c>
      <c r="T653" s="88">
        <v>0</v>
      </c>
      <c r="U653" s="89">
        <v>220770</v>
      </c>
      <c r="V653" s="97"/>
    </row>
    <row r="654" spans="1:22" ht="25.5" customHeight="1" x14ac:dyDescent="0.15">
      <c r="A654" s="92" t="s">
        <v>2646</v>
      </c>
      <c r="B654" s="93" t="s">
        <v>2647</v>
      </c>
      <c r="C654" s="94" t="s">
        <v>2636</v>
      </c>
      <c r="D654" s="95" t="s">
        <v>33</v>
      </c>
      <c r="E654" s="96" t="s">
        <v>2648</v>
      </c>
      <c r="F654" s="123" t="s">
        <v>4918</v>
      </c>
      <c r="G654" s="79" t="s">
        <v>2645</v>
      </c>
      <c r="H654" s="80">
        <f t="shared" si="10"/>
        <v>3</v>
      </c>
      <c r="I654" s="81">
        <v>45259</v>
      </c>
      <c r="J654" s="82">
        <v>45266</v>
      </c>
      <c r="K654" s="82">
        <v>45275</v>
      </c>
      <c r="L654" s="83" t="s">
        <v>414</v>
      </c>
      <c r="M654" s="84" t="s">
        <v>477</v>
      </c>
      <c r="N654" s="85">
        <v>4</v>
      </c>
      <c r="O654" s="86">
        <v>4</v>
      </c>
      <c r="P654" s="86">
        <v>4</v>
      </c>
      <c r="Q654" s="87">
        <v>12</v>
      </c>
      <c r="R654" s="88">
        <v>299430</v>
      </c>
      <c r="S654" s="88">
        <v>11100</v>
      </c>
      <c r="T654" s="88">
        <v>0</v>
      </c>
      <c r="U654" s="89">
        <v>310530</v>
      </c>
      <c r="V654" s="97"/>
    </row>
    <row r="655" spans="1:22" ht="25.5" customHeight="1" x14ac:dyDescent="0.15">
      <c r="A655" s="92" t="s">
        <v>2649</v>
      </c>
      <c r="B655" s="93" t="s">
        <v>2650</v>
      </c>
      <c r="C655" s="94" t="s">
        <v>2636</v>
      </c>
      <c r="D655" s="95" t="s">
        <v>33</v>
      </c>
      <c r="E655" s="96" t="s">
        <v>2651</v>
      </c>
      <c r="F655" s="123" t="s">
        <v>4919</v>
      </c>
      <c r="G655" s="79" t="s">
        <v>2652</v>
      </c>
      <c r="H655" s="80">
        <f t="shared" si="10"/>
        <v>3</v>
      </c>
      <c r="I655" s="81">
        <v>45217</v>
      </c>
      <c r="J655" s="82">
        <v>45218</v>
      </c>
      <c r="K655" s="82">
        <v>45219</v>
      </c>
      <c r="L655" s="83" t="s">
        <v>240</v>
      </c>
      <c r="M655" s="84" t="s">
        <v>426</v>
      </c>
      <c r="N655" s="85">
        <v>5</v>
      </c>
      <c r="O655" s="86">
        <v>5</v>
      </c>
      <c r="P655" s="86">
        <v>5</v>
      </c>
      <c r="Q655" s="87">
        <v>15</v>
      </c>
      <c r="R655" s="88">
        <v>302550</v>
      </c>
      <c r="S655" s="88">
        <v>61932</v>
      </c>
      <c r="T655" s="88">
        <v>8250</v>
      </c>
      <c r="U655" s="89">
        <v>372732</v>
      </c>
      <c r="V655" s="97"/>
    </row>
    <row r="656" spans="1:22" ht="25.5" customHeight="1" x14ac:dyDescent="0.15">
      <c r="A656" s="92" t="s">
        <v>2653</v>
      </c>
      <c r="B656" s="93" t="s">
        <v>2654</v>
      </c>
      <c r="C656" s="94" t="s">
        <v>2636</v>
      </c>
      <c r="D656" s="95" t="s">
        <v>33</v>
      </c>
      <c r="E656" s="96" t="s">
        <v>2655</v>
      </c>
      <c r="F656" s="123" t="s">
        <v>4920</v>
      </c>
      <c r="G656" s="79" t="s">
        <v>2656</v>
      </c>
      <c r="H656" s="80">
        <f t="shared" si="10"/>
        <v>3</v>
      </c>
      <c r="I656" s="81">
        <v>45112</v>
      </c>
      <c r="J656" s="82">
        <v>45119</v>
      </c>
      <c r="K656" s="82">
        <v>45168</v>
      </c>
      <c r="L656" s="83" t="s">
        <v>402</v>
      </c>
      <c r="M656" s="84" t="s">
        <v>2657</v>
      </c>
      <c r="N656" s="85">
        <v>5</v>
      </c>
      <c r="O656" s="86">
        <v>5</v>
      </c>
      <c r="P656" s="86">
        <v>5</v>
      </c>
      <c r="Q656" s="87">
        <v>15</v>
      </c>
      <c r="R656" s="88">
        <v>262950</v>
      </c>
      <c r="S656" s="88">
        <v>14400</v>
      </c>
      <c r="T656" s="88">
        <v>0</v>
      </c>
      <c r="U656" s="89">
        <v>277350</v>
      </c>
      <c r="V656" s="97"/>
    </row>
    <row r="657" spans="1:22" ht="25.5" customHeight="1" x14ac:dyDescent="0.15">
      <c r="A657" s="92" t="s">
        <v>2658</v>
      </c>
      <c r="B657" s="93" t="s">
        <v>2659</v>
      </c>
      <c r="C657" s="94" t="s">
        <v>2636</v>
      </c>
      <c r="D657" s="95" t="s">
        <v>33</v>
      </c>
      <c r="E657" s="96" t="s">
        <v>2660</v>
      </c>
      <c r="F657" s="123" t="s">
        <v>4921</v>
      </c>
      <c r="G657" s="79" t="s">
        <v>485</v>
      </c>
      <c r="H657" s="80">
        <f t="shared" si="10"/>
        <v>3</v>
      </c>
      <c r="I657" s="81">
        <v>45092</v>
      </c>
      <c r="J657" s="82">
        <v>45173</v>
      </c>
      <c r="K657" s="82">
        <v>45239</v>
      </c>
      <c r="L657" s="83" t="s">
        <v>240</v>
      </c>
      <c r="M657" s="84" t="s">
        <v>461</v>
      </c>
      <c r="N657" s="85">
        <v>5</v>
      </c>
      <c r="O657" s="86">
        <v>5</v>
      </c>
      <c r="P657" s="86">
        <v>5</v>
      </c>
      <c r="Q657" s="87">
        <v>15</v>
      </c>
      <c r="R657" s="88">
        <v>400350</v>
      </c>
      <c r="S657" s="88">
        <v>352472</v>
      </c>
      <c r="T657" s="88">
        <v>0</v>
      </c>
      <c r="U657" s="89">
        <v>752822</v>
      </c>
      <c r="V657" s="97"/>
    </row>
    <row r="658" spans="1:22" ht="25.5" customHeight="1" x14ac:dyDescent="0.15">
      <c r="A658" s="92" t="s">
        <v>2661</v>
      </c>
      <c r="B658" s="93" t="s">
        <v>2662</v>
      </c>
      <c r="C658" s="94" t="s">
        <v>2636</v>
      </c>
      <c r="D658" s="95" t="s">
        <v>33</v>
      </c>
      <c r="E658" s="96" t="s">
        <v>2663</v>
      </c>
      <c r="F658" s="123" t="s">
        <v>4922</v>
      </c>
      <c r="G658" s="79" t="s">
        <v>2664</v>
      </c>
      <c r="H658" s="80">
        <f t="shared" si="10"/>
        <v>3</v>
      </c>
      <c r="I658" s="81">
        <v>45181</v>
      </c>
      <c r="J658" s="82">
        <v>45232</v>
      </c>
      <c r="K658" s="82">
        <v>45261</v>
      </c>
      <c r="L658" s="83" t="s">
        <v>240</v>
      </c>
      <c r="M658" s="84" t="s">
        <v>461</v>
      </c>
      <c r="N658" s="85">
        <v>5</v>
      </c>
      <c r="O658" s="86">
        <v>5</v>
      </c>
      <c r="P658" s="86">
        <v>5</v>
      </c>
      <c r="Q658" s="87">
        <v>15</v>
      </c>
      <c r="R658" s="88">
        <v>302550</v>
      </c>
      <c r="S658" s="88">
        <v>51336</v>
      </c>
      <c r="T658" s="88">
        <v>6600</v>
      </c>
      <c r="U658" s="89">
        <v>360486</v>
      </c>
      <c r="V658" s="97"/>
    </row>
    <row r="659" spans="1:22" ht="25.5" customHeight="1" x14ac:dyDescent="0.15">
      <c r="A659" s="92" t="s">
        <v>2665</v>
      </c>
      <c r="B659" s="93" t="s">
        <v>2666</v>
      </c>
      <c r="C659" s="94" t="s">
        <v>2636</v>
      </c>
      <c r="D659" s="95" t="s">
        <v>33</v>
      </c>
      <c r="E659" s="96" t="s">
        <v>2667</v>
      </c>
      <c r="F659" s="123" t="s">
        <v>4923</v>
      </c>
      <c r="G659" s="79" t="s">
        <v>2668</v>
      </c>
      <c r="H659" s="80">
        <f t="shared" si="10"/>
        <v>3</v>
      </c>
      <c r="I659" s="81">
        <v>45078</v>
      </c>
      <c r="J659" s="82">
        <v>45084</v>
      </c>
      <c r="K659" s="82">
        <v>45085</v>
      </c>
      <c r="L659" s="83" t="s">
        <v>414</v>
      </c>
      <c r="M659" s="84" t="s">
        <v>477</v>
      </c>
      <c r="N659" s="85">
        <v>3</v>
      </c>
      <c r="O659" s="86">
        <v>3</v>
      </c>
      <c r="P659" s="86">
        <v>3</v>
      </c>
      <c r="Q659" s="87">
        <v>9</v>
      </c>
      <c r="R659" s="88">
        <v>204510</v>
      </c>
      <c r="S659" s="88">
        <v>17040</v>
      </c>
      <c r="T659" s="88">
        <v>0</v>
      </c>
      <c r="U659" s="89">
        <v>221550</v>
      </c>
      <c r="V659" s="97"/>
    </row>
    <row r="660" spans="1:22" ht="25.5" customHeight="1" x14ac:dyDescent="0.15">
      <c r="A660" s="92" t="s">
        <v>2669</v>
      </c>
      <c r="B660" s="93" t="s">
        <v>2670</v>
      </c>
      <c r="C660" s="94" t="s">
        <v>2636</v>
      </c>
      <c r="D660" s="95" t="s">
        <v>33</v>
      </c>
      <c r="E660" s="96" t="s">
        <v>2671</v>
      </c>
      <c r="F660" s="123" t="s">
        <v>4924</v>
      </c>
      <c r="G660" s="79" t="s">
        <v>2668</v>
      </c>
      <c r="H660" s="80">
        <f t="shared" si="10"/>
        <v>3</v>
      </c>
      <c r="I660" s="81">
        <v>45105</v>
      </c>
      <c r="J660" s="82">
        <v>45112</v>
      </c>
      <c r="K660" s="82">
        <v>45205</v>
      </c>
      <c r="L660" s="83" t="s">
        <v>414</v>
      </c>
      <c r="M660" s="84" t="s">
        <v>477</v>
      </c>
      <c r="N660" s="85">
        <v>3</v>
      </c>
      <c r="O660" s="86">
        <v>3</v>
      </c>
      <c r="P660" s="86">
        <v>3</v>
      </c>
      <c r="Q660" s="87">
        <v>9</v>
      </c>
      <c r="R660" s="88">
        <v>247350</v>
      </c>
      <c r="S660" s="88">
        <v>12600</v>
      </c>
      <c r="T660" s="88">
        <v>0</v>
      </c>
      <c r="U660" s="89">
        <v>259950</v>
      </c>
      <c r="V660" s="97"/>
    </row>
    <row r="661" spans="1:22" ht="25.5" customHeight="1" x14ac:dyDescent="0.15">
      <c r="A661" s="92" t="s">
        <v>2672</v>
      </c>
      <c r="B661" s="93" t="s">
        <v>2673</v>
      </c>
      <c r="C661" s="94" t="s">
        <v>2636</v>
      </c>
      <c r="D661" s="95" t="s">
        <v>33</v>
      </c>
      <c r="E661" s="96" t="s">
        <v>2674</v>
      </c>
      <c r="F661" s="123" t="s">
        <v>4925</v>
      </c>
      <c r="G661" s="79" t="s">
        <v>2668</v>
      </c>
      <c r="H661" s="80">
        <f t="shared" si="10"/>
        <v>3</v>
      </c>
      <c r="I661" s="81">
        <v>45182</v>
      </c>
      <c r="J661" s="82">
        <v>45183</v>
      </c>
      <c r="K661" s="82">
        <v>45184</v>
      </c>
      <c r="L661" s="83" t="s">
        <v>414</v>
      </c>
      <c r="M661" s="84" t="s">
        <v>477</v>
      </c>
      <c r="N661" s="85">
        <v>2</v>
      </c>
      <c r="O661" s="86">
        <v>2</v>
      </c>
      <c r="P661" s="86">
        <v>2</v>
      </c>
      <c r="Q661" s="87">
        <v>6</v>
      </c>
      <c r="R661" s="88">
        <v>169350</v>
      </c>
      <c r="S661" s="88">
        <v>11880</v>
      </c>
      <c r="T661" s="88">
        <v>0</v>
      </c>
      <c r="U661" s="89">
        <v>181230</v>
      </c>
      <c r="V661" s="97"/>
    </row>
    <row r="662" spans="1:22" ht="25.5" customHeight="1" x14ac:dyDescent="0.15">
      <c r="A662" s="92" t="s">
        <v>2675</v>
      </c>
      <c r="B662" s="93" t="s">
        <v>2676</v>
      </c>
      <c r="C662" s="94" t="s">
        <v>2636</v>
      </c>
      <c r="D662" s="95" t="s">
        <v>33</v>
      </c>
      <c r="E662" s="96" t="s">
        <v>2677</v>
      </c>
      <c r="F662" s="123" t="s">
        <v>4926</v>
      </c>
      <c r="G662" s="79" t="s">
        <v>2668</v>
      </c>
      <c r="H662" s="80">
        <f t="shared" si="10"/>
        <v>3</v>
      </c>
      <c r="I662" s="81">
        <v>45223</v>
      </c>
      <c r="J662" s="82">
        <v>45230</v>
      </c>
      <c r="K662" s="82">
        <v>45237</v>
      </c>
      <c r="L662" s="83" t="s">
        <v>414</v>
      </c>
      <c r="M662" s="84" t="s">
        <v>477</v>
      </c>
      <c r="N662" s="85">
        <v>3</v>
      </c>
      <c r="O662" s="86">
        <v>3</v>
      </c>
      <c r="P662" s="86">
        <v>3</v>
      </c>
      <c r="Q662" s="87">
        <v>9</v>
      </c>
      <c r="R662" s="88">
        <v>200550</v>
      </c>
      <c r="S662" s="88">
        <v>12300</v>
      </c>
      <c r="T662" s="88">
        <v>0</v>
      </c>
      <c r="U662" s="89">
        <v>212850</v>
      </c>
      <c r="V662" s="97"/>
    </row>
    <row r="663" spans="1:22" ht="25.5" customHeight="1" x14ac:dyDescent="0.15">
      <c r="A663" s="92" t="s">
        <v>2678</v>
      </c>
      <c r="B663" s="93" t="s">
        <v>2679</v>
      </c>
      <c r="C663" s="94" t="s">
        <v>2636</v>
      </c>
      <c r="D663" s="95" t="s">
        <v>33</v>
      </c>
      <c r="E663" s="96" t="s">
        <v>2680</v>
      </c>
      <c r="F663" s="123" t="s">
        <v>4927</v>
      </c>
      <c r="G663" s="79" t="s">
        <v>2668</v>
      </c>
      <c r="H663" s="80">
        <f t="shared" si="10"/>
        <v>3</v>
      </c>
      <c r="I663" s="81">
        <v>45244</v>
      </c>
      <c r="J663" s="82">
        <v>45245</v>
      </c>
      <c r="K663" s="82">
        <v>45246</v>
      </c>
      <c r="L663" s="83" t="s">
        <v>414</v>
      </c>
      <c r="M663" s="84" t="s">
        <v>477</v>
      </c>
      <c r="N663" s="85">
        <v>2</v>
      </c>
      <c r="O663" s="86">
        <v>2</v>
      </c>
      <c r="P663" s="86">
        <v>2</v>
      </c>
      <c r="Q663" s="87">
        <v>6</v>
      </c>
      <c r="R663" s="88">
        <v>200550</v>
      </c>
      <c r="S663" s="88">
        <v>9000</v>
      </c>
      <c r="T663" s="88">
        <v>0</v>
      </c>
      <c r="U663" s="89">
        <v>209550</v>
      </c>
      <c r="V663" s="97"/>
    </row>
    <row r="664" spans="1:22" ht="25.5" customHeight="1" x14ac:dyDescent="0.15">
      <c r="A664" s="92" t="s">
        <v>2681</v>
      </c>
      <c r="B664" s="93" t="s">
        <v>2682</v>
      </c>
      <c r="C664" s="94" t="s">
        <v>2636</v>
      </c>
      <c r="D664" s="95" t="s">
        <v>33</v>
      </c>
      <c r="E664" s="96" t="s">
        <v>2683</v>
      </c>
      <c r="F664" s="123" t="s">
        <v>4928</v>
      </c>
      <c r="G664" s="79" t="s">
        <v>2295</v>
      </c>
      <c r="H664" s="80">
        <f t="shared" si="10"/>
        <v>3</v>
      </c>
      <c r="I664" s="81">
        <v>45092</v>
      </c>
      <c r="J664" s="82">
        <v>45188</v>
      </c>
      <c r="K664" s="82">
        <v>45239</v>
      </c>
      <c r="L664" s="83" t="s">
        <v>240</v>
      </c>
      <c r="M664" s="84" t="s">
        <v>461</v>
      </c>
      <c r="N664" s="85">
        <v>5</v>
      </c>
      <c r="O664" s="86">
        <v>5</v>
      </c>
      <c r="P664" s="86">
        <v>5</v>
      </c>
      <c r="Q664" s="87">
        <v>15</v>
      </c>
      <c r="R664" s="88">
        <v>400350</v>
      </c>
      <c r="S664" s="88">
        <v>370320</v>
      </c>
      <c r="T664" s="88">
        <v>0</v>
      </c>
      <c r="U664" s="89">
        <v>770670</v>
      </c>
      <c r="V664" s="97"/>
    </row>
    <row r="665" spans="1:22" ht="25.5" customHeight="1" x14ac:dyDescent="0.15">
      <c r="A665" s="92" t="s">
        <v>2684</v>
      </c>
      <c r="B665" s="93" t="s">
        <v>2685</v>
      </c>
      <c r="C665" s="94" t="s">
        <v>2636</v>
      </c>
      <c r="D665" s="95" t="s">
        <v>33</v>
      </c>
      <c r="E665" s="96" t="s">
        <v>2686</v>
      </c>
      <c r="F665" s="123" t="s">
        <v>4929</v>
      </c>
      <c r="G665" s="79" t="s">
        <v>549</v>
      </c>
      <c r="H665" s="80">
        <f t="shared" si="10"/>
        <v>3</v>
      </c>
      <c r="I665" s="81">
        <v>45225</v>
      </c>
      <c r="J665" s="82">
        <v>45251</v>
      </c>
      <c r="K665" s="82">
        <v>45252</v>
      </c>
      <c r="L665" s="83" t="s">
        <v>550</v>
      </c>
      <c r="M665" s="84" t="s">
        <v>551</v>
      </c>
      <c r="N665" s="85">
        <v>2</v>
      </c>
      <c r="O665" s="86">
        <v>2</v>
      </c>
      <c r="P665" s="86">
        <v>2</v>
      </c>
      <c r="Q665" s="87">
        <v>6</v>
      </c>
      <c r="R665" s="88">
        <v>169350</v>
      </c>
      <c r="S665" s="88">
        <v>456304</v>
      </c>
      <c r="T665" s="88">
        <v>3300</v>
      </c>
      <c r="U665" s="89">
        <v>628954</v>
      </c>
      <c r="V665" s="97"/>
    </row>
    <row r="666" spans="1:22" ht="25.5" customHeight="1" x14ac:dyDescent="0.15">
      <c r="A666" s="92" t="s">
        <v>2687</v>
      </c>
      <c r="B666" s="93" t="s">
        <v>2688</v>
      </c>
      <c r="C666" s="94" t="s">
        <v>2636</v>
      </c>
      <c r="D666" s="95" t="s">
        <v>33</v>
      </c>
      <c r="E666" s="96" t="s">
        <v>2689</v>
      </c>
      <c r="F666" s="123" t="s">
        <v>4930</v>
      </c>
      <c r="G666" s="79" t="s">
        <v>2690</v>
      </c>
      <c r="H666" s="80">
        <f t="shared" si="10"/>
        <v>3</v>
      </c>
      <c r="I666" s="81">
        <v>45240</v>
      </c>
      <c r="J666" s="82">
        <v>45247</v>
      </c>
      <c r="K666" s="82">
        <v>45254</v>
      </c>
      <c r="L666" s="83" t="s">
        <v>402</v>
      </c>
      <c r="M666" s="84" t="s">
        <v>403</v>
      </c>
      <c r="N666" s="85">
        <v>1</v>
      </c>
      <c r="O666" s="86">
        <v>1</v>
      </c>
      <c r="P666" s="86">
        <v>1</v>
      </c>
      <c r="Q666" s="87">
        <v>3</v>
      </c>
      <c r="R666" s="88">
        <v>160350</v>
      </c>
      <c r="S666" s="88">
        <v>5460</v>
      </c>
      <c r="T666" s="88">
        <v>0</v>
      </c>
      <c r="U666" s="89">
        <v>165810</v>
      </c>
      <c r="V666" s="97"/>
    </row>
    <row r="667" spans="1:22" ht="25.5" customHeight="1" x14ac:dyDescent="0.15">
      <c r="A667" s="92" t="s">
        <v>2691</v>
      </c>
      <c r="B667" s="93" t="s">
        <v>2692</v>
      </c>
      <c r="C667" s="94" t="s">
        <v>2636</v>
      </c>
      <c r="D667" s="95" t="s">
        <v>33</v>
      </c>
      <c r="E667" s="96" t="s">
        <v>2693</v>
      </c>
      <c r="F667" s="123" t="s">
        <v>4931</v>
      </c>
      <c r="G667" s="79" t="s">
        <v>2466</v>
      </c>
      <c r="H667" s="80">
        <f t="shared" si="10"/>
        <v>2</v>
      </c>
      <c r="I667" s="81">
        <v>45237</v>
      </c>
      <c r="J667" s="82">
        <v>45238</v>
      </c>
      <c r="K667" s="82"/>
      <c r="L667" s="83" t="s">
        <v>402</v>
      </c>
      <c r="M667" s="84" t="s">
        <v>657</v>
      </c>
      <c r="N667" s="85">
        <v>0</v>
      </c>
      <c r="O667" s="86">
        <v>0</v>
      </c>
      <c r="P667" s="86">
        <v>0</v>
      </c>
      <c r="Q667" s="87">
        <v>0</v>
      </c>
      <c r="R667" s="88">
        <v>71300</v>
      </c>
      <c r="S667" s="88">
        <v>0</v>
      </c>
      <c r="T667" s="88">
        <v>0</v>
      </c>
      <c r="U667" s="89">
        <v>71300</v>
      </c>
      <c r="V667" s="97"/>
    </row>
    <row r="668" spans="1:22" ht="25.5" customHeight="1" x14ac:dyDescent="0.15">
      <c r="A668" s="92" t="s">
        <v>2694</v>
      </c>
      <c r="B668" s="93" t="s">
        <v>2695</v>
      </c>
      <c r="C668" s="94" t="s">
        <v>2696</v>
      </c>
      <c r="D668" s="95" t="s">
        <v>34</v>
      </c>
      <c r="E668" s="96" t="s">
        <v>2697</v>
      </c>
      <c r="F668" s="123" t="s">
        <v>4932</v>
      </c>
      <c r="G668" s="79" t="s">
        <v>2698</v>
      </c>
      <c r="H668" s="80">
        <f t="shared" si="10"/>
        <v>2</v>
      </c>
      <c r="I668" s="81">
        <v>45219</v>
      </c>
      <c r="J668" s="82">
        <v>45252</v>
      </c>
      <c r="K668" s="82"/>
      <c r="L668" s="83" t="s">
        <v>471</v>
      </c>
      <c r="M668" s="84" t="s">
        <v>472</v>
      </c>
      <c r="N668" s="85">
        <v>0</v>
      </c>
      <c r="O668" s="86">
        <v>0</v>
      </c>
      <c r="P668" s="86">
        <v>0</v>
      </c>
      <c r="Q668" s="87">
        <v>0</v>
      </c>
      <c r="R668" s="88">
        <v>71300</v>
      </c>
      <c r="S668" s="88">
        <v>3200</v>
      </c>
      <c r="T668" s="88">
        <v>0</v>
      </c>
      <c r="U668" s="89">
        <v>74500</v>
      </c>
      <c r="V668" s="97"/>
    </row>
    <row r="669" spans="1:22" ht="25.5" customHeight="1" x14ac:dyDescent="0.15">
      <c r="A669" s="92" t="s">
        <v>2699</v>
      </c>
      <c r="B669" s="93" t="s">
        <v>2700</v>
      </c>
      <c r="C669" s="94" t="s">
        <v>2696</v>
      </c>
      <c r="D669" s="95" t="s">
        <v>34</v>
      </c>
      <c r="E669" s="96" t="s">
        <v>2701</v>
      </c>
      <c r="F669" s="123" t="s">
        <v>4933</v>
      </c>
      <c r="G669" s="79" t="s">
        <v>2702</v>
      </c>
      <c r="H669" s="80">
        <f t="shared" si="10"/>
        <v>3</v>
      </c>
      <c r="I669" s="81">
        <v>45170</v>
      </c>
      <c r="J669" s="82">
        <v>45173</v>
      </c>
      <c r="K669" s="82">
        <v>45181</v>
      </c>
      <c r="L669" s="83" t="s">
        <v>414</v>
      </c>
      <c r="M669" s="84" t="s">
        <v>477</v>
      </c>
      <c r="N669" s="85">
        <v>5</v>
      </c>
      <c r="O669" s="86">
        <v>5</v>
      </c>
      <c r="P669" s="86">
        <v>5</v>
      </c>
      <c r="Q669" s="87">
        <v>15</v>
      </c>
      <c r="R669" s="88">
        <v>262950</v>
      </c>
      <c r="S669" s="88">
        <v>31140</v>
      </c>
      <c r="T669" s="88">
        <v>0</v>
      </c>
      <c r="U669" s="89">
        <v>294090</v>
      </c>
      <c r="V669" s="97"/>
    </row>
    <row r="670" spans="1:22" ht="25.5" customHeight="1" x14ac:dyDescent="0.15">
      <c r="A670" s="92" t="s">
        <v>2703</v>
      </c>
      <c r="B670" s="93" t="s">
        <v>2704</v>
      </c>
      <c r="C670" s="94" t="s">
        <v>2696</v>
      </c>
      <c r="D670" s="95" t="s">
        <v>34</v>
      </c>
      <c r="E670" s="96" t="s">
        <v>2705</v>
      </c>
      <c r="F670" s="123" t="s">
        <v>4934</v>
      </c>
      <c r="G670" s="79" t="s">
        <v>2706</v>
      </c>
      <c r="H670" s="80">
        <f t="shared" si="10"/>
        <v>2</v>
      </c>
      <c r="I670" s="81">
        <v>45239</v>
      </c>
      <c r="J670" s="82">
        <v>45240</v>
      </c>
      <c r="K670" s="82"/>
      <c r="L670" s="83" t="s">
        <v>402</v>
      </c>
      <c r="M670" s="84" t="s">
        <v>403</v>
      </c>
      <c r="N670" s="85">
        <v>2</v>
      </c>
      <c r="O670" s="86">
        <v>2</v>
      </c>
      <c r="P670" s="86">
        <v>0</v>
      </c>
      <c r="Q670" s="87">
        <v>4</v>
      </c>
      <c r="R670" s="88">
        <v>123300</v>
      </c>
      <c r="S670" s="88">
        <v>2331</v>
      </c>
      <c r="T670" s="88">
        <v>31900</v>
      </c>
      <c r="U670" s="89">
        <v>157531</v>
      </c>
      <c r="V670" s="97"/>
    </row>
    <row r="671" spans="1:22" ht="25.5" customHeight="1" x14ac:dyDescent="0.15">
      <c r="A671" s="92" t="s">
        <v>2707</v>
      </c>
      <c r="B671" s="93" t="s">
        <v>2708</v>
      </c>
      <c r="C671" s="94" t="s">
        <v>2696</v>
      </c>
      <c r="D671" s="95" t="s">
        <v>34</v>
      </c>
      <c r="E671" s="96" t="s">
        <v>2709</v>
      </c>
      <c r="F671" s="123" t="s">
        <v>4935</v>
      </c>
      <c r="G671" s="79" t="s">
        <v>2710</v>
      </c>
      <c r="H671" s="80">
        <f t="shared" si="10"/>
        <v>3</v>
      </c>
      <c r="I671" s="81">
        <v>45185</v>
      </c>
      <c r="J671" s="82">
        <v>45227</v>
      </c>
      <c r="K671" s="82">
        <v>45248</v>
      </c>
      <c r="L671" s="83" t="s">
        <v>240</v>
      </c>
      <c r="M671" s="84" t="s">
        <v>461</v>
      </c>
      <c r="N671" s="85">
        <v>5</v>
      </c>
      <c r="O671" s="86">
        <v>5</v>
      </c>
      <c r="P671" s="86">
        <v>5</v>
      </c>
      <c r="Q671" s="87">
        <v>15</v>
      </c>
      <c r="R671" s="88">
        <v>340950</v>
      </c>
      <c r="S671" s="88">
        <v>41790</v>
      </c>
      <c r="T671" s="88">
        <v>0</v>
      </c>
      <c r="U671" s="89">
        <v>382740</v>
      </c>
      <c r="V671" s="97"/>
    </row>
    <row r="672" spans="1:22" ht="25.5" customHeight="1" x14ac:dyDescent="0.15">
      <c r="A672" s="92" t="s">
        <v>2711</v>
      </c>
      <c r="B672" s="93" t="s">
        <v>2712</v>
      </c>
      <c r="C672" s="94" t="s">
        <v>2696</v>
      </c>
      <c r="D672" s="95" t="s">
        <v>34</v>
      </c>
      <c r="E672" s="96" t="s">
        <v>2713</v>
      </c>
      <c r="F672" s="123" t="s">
        <v>4936</v>
      </c>
      <c r="G672" s="79" t="s">
        <v>2714</v>
      </c>
      <c r="H672" s="80">
        <f t="shared" si="10"/>
        <v>1</v>
      </c>
      <c r="I672" s="81">
        <v>45083</v>
      </c>
      <c r="J672" s="82"/>
      <c r="K672" s="82"/>
      <c r="L672" s="83" t="s">
        <v>550</v>
      </c>
      <c r="M672" s="84" t="s">
        <v>2715</v>
      </c>
      <c r="N672" s="85">
        <v>5</v>
      </c>
      <c r="O672" s="86">
        <v>0</v>
      </c>
      <c r="P672" s="86">
        <v>0</v>
      </c>
      <c r="Q672" s="87">
        <v>5</v>
      </c>
      <c r="R672" s="88">
        <v>100850</v>
      </c>
      <c r="S672" s="88">
        <v>9140</v>
      </c>
      <c r="T672" s="88">
        <v>50000</v>
      </c>
      <c r="U672" s="89">
        <v>159990</v>
      </c>
      <c r="V672" s="97"/>
    </row>
    <row r="673" spans="1:22" ht="25.5" customHeight="1" x14ac:dyDescent="0.15">
      <c r="A673" s="92" t="s">
        <v>2716</v>
      </c>
      <c r="B673" s="93" t="s">
        <v>2717</v>
      </c>
      <c r="C673" s="94" t="s">
        <v>2696</v>
      </c>
      <c r="D673" s="95" t="s">
        <v>34</v>
      </c>
      <c r="E673" s="96" t="s">
        <v>2718</v>
      </c>
      <c r="F673" s="123" t="s">
        <v>4937</v>
      </c>
      <c r="G673" s="79" t="s">
        <v>2714</v>
      </c>
      <c r="H673" s="80">
        <f t="shared" si="10"/>
        <v>1</v>
      </c>
      <c r="I673" s="81">
        <v>45091</v>
      </c>
      <c r="J673" s="82"/>
      <c r="K673" s="82"/>
      <c r="L673" s="83" t="s">
        <v>550</v>
      </c>
      <c r="M673" s="84" t="s">
        <v>2715</v>
      </c>
      <c r="N673" s="85">
        <v>5</v>
      </c>
      <c r="O673" s="86">
        <v>0</v>
      </c>
      <c r="P673" s="86">
        <v>0</v>
      </c>
      <c r="Q673" s="87">
        <v>5</v>
      </c>
      <c r="R673" s="88">
        <v>133450</v>
      </c>
      <c r="S673" s="88">
        <v>8500</v>
      </c>
      <c r="T673" s="88">
        <v>50000</v>
      </c>
      <c r="U673" s="89">
        <v>191950</v>
      </c>
      <c r="V673" s="97"/>
    </row>
    <row r="674" spans="1:22" ht="25.5" customHeight="1" x14ac:dyDescent="0.15">
      <c r="A674" s="92" t="s">
        <v>2719</v>
      </c>
      <c r="B674" s="93" t="s">
        <v>2720</v>
      </c>
      <c r="C674" s="94" t="s">
        <v>2696</v>
      </c>
      <c r="D674" s="95" t="s">
        <v>34</v>
      </c>
      <c r="E674" s="96" t="s">
        <v>2721</v>
      </c>
      <c r="F674" s="123" t="s">
        <v>4938</v>
      </c>
      <c r="G674" s="79" t="s">
        <v>2714</v>
      </c>
      <c r="H674" s="80">
        <f t="shared" si="10"/>
        <v>1</v>
      </c>
      <c r="I674" s="81">
        <v>45097</v>
      </c>
      <c r="J674" s="82"/>
      <c r="K674" s="82"/>
      <c r="L674" s="83" t="s">
        <v>550</v>
      </c>
      <c r="M674" s="84" t="s">
        <v>2715</v>
      </c>
      <c r="N674" s="85">
        <v>5</v>
      </c>
      <c r="O674" s="86">
        <v>0</v>
      </c>
      <c r="P674" s="86">
        <v>0</v>
      </c>
      <c r="Q674" s="87">
        <v>5</v>
      </c>
      <c r="R674" s="88">
        <v>133450</v>
      </c>
      <c r="S674" s="88">
        <v>19180</v>
      </c>
      <c r="T674" s="88">
        <v>50000</v>
      </c>
      <c r="U674" s="89">
        <v>202630</v>
      </c>
      <c r="V674" s="97"/>
    </row>
    <row r="675" spans="1:22" ht="25.5" customHeight="1" x14ac:dyDescent="0.15">
      <c r="A675" s="92" t="s">
        <v>2722</v>
      </c>
      <c r="B675" s="93" t="s">
        <v>2723</v>
      </c>
      <c r="C675" s="94" t="s">
        <v>2696</v>
      </c>
      <c r="D675" s="95" t="s">
        <v>34</v>
      </c>
      <c r="E675" s="96" t="s">
        <v>2724</v>
      </c>
      <c r="F675" s="123" t="s">
        <v>4939</v>
      </c>
      <c r="G675" s="79" t="s">
        <v>2714</v>
      </c>
      <c r="H675" s="80">
        <f t="shared" si="10"/>
        <v>1</v>
      </c>
      <c r="I675" s="81">
        <v>45103</v>
      </c>
      <c r="J675" s="82"/>
      <c r="K675" s="82"/>
      <c r="L675" s="83" t="s">
        <v>550</v>
      </c>
      <c r="M675" s="84" t="s">
        <v>2715</v>
      </c>
      <c r="N675" s="85">
        <v>5</v>
      </c>
      <c r="O675" s="86">
        <v>0</v>
      </c>
      <c r="P675" s="86">
        <v>0</v>
      </c>
      <c r="Q675" s="87">
        <v>5</v>
      </c>
      <c r="R675" s="88">
        <v>100850</v>
      </c>
      <c r="S675" s="88">
        <v>22260</v>
      </c>
      <c r="T675" s="88">
        <v>50000</v>
      </c>
      <c r="U675" s="89">
        <v>173110</v>
      </c>
      <c r="V675" s="97"/>
    </row>
    <row r="676" spans="1:22" ht="25.5" customHeight="1" x14ac:dyDescent="0.15">
      <c r="A676" s="92" t="s">
        <v>2725</v>
      </c>
      <c r="B676" s="93" t="s">
        <v>2726</v>
      </c>
      <c r="C676" s="94" t="s">
        <v>2696</v>
      </c>
      <c r="D676" s="95" t="s">
        <v>34</v>
      </c>
      <c r="E676" s="96" t="s">
        <v>2727</v>
      </c>
      <c r="F676" s="123" t="s">
        <v>4940</v>
      </c>
      <c r="G676" s="79" t="s">
        <v>2714</v>
      </c>
      <c r="H676" s="80">
        <f t="shared" si="10"/>
        <v>1</v>
      </c>
      <c r="I676" s="81">
        <v>45177</v>
      </c>
      <c r="J676" s="82"/>
      <c r="K676" s="82"/>
      <c r="L676" s="83" t="s">
        <v>550</v>
      </c>
      <c r="M676" s="84" t="s">
        <v>2715</v>
      </c>
      <c r="N676" s="85">
        <v>5</v>
      </c>
      <c r="O676" s="86">
        <v>0</v>
      </c>
      <c r="P676" s="86">
        <v>0</v>
      </c>
      <c r="Q676" s="87">
        <v>5</v>
      </c>
      <c r="R676" s="88">
        <v>100850</v>
      </c>
      <c r="S676" s="88">
        <v>18380</v>
      </c>
      <c r="T676" s="88">
        <v>50000</v>
      </c>
      <c r="U676" s="89">
        <v>169230</v>
      </c>
      <c r="V676" s="97"/>
    </row>
    <row r="677" spans="1:22" ht="25.5" customHeight="1" x14ac:dyDescent="0.15">
      <c r="A677" s="92" t="s">
        <v>2728</v>
      </c>
      <c r="B677" s="93" t="s">
        <v>2729</v>
      </c>
      <c r="C677" s="94" t="s">
        <v>2696</v>
      </c>
      <c r="D677" s="95" t="s">
        <v>34</v>
      </c>
      <c r="E677" s="96" t="s">
        <v>2730</v>
      </c>
      <c r="F677" s="123" t="s">
        <v>4941</v>
      </c>
      <c r="G677" s="79" t="s">
        <v>2714</v>
      </c>
      <c r="H677" s="80">
        <f t="shared" si="10"/>
        <v>1</v>
      </c>
      <c r="I677" s="81">
        <v>45178</v>
      </c>
      <c r="J677" s="82"/>
      <c r="K677" s="82"/>
      <c r="L677" s="83" t="s">
        <v>550</v>
      </c>
      <c r="M677" s="84" t="s">
        <v>2715</v>
      </c>
      <c r="N677" s="85">
        <v>5</v>
      </c>
      <c r="O677" s="86">
        <v>0</v>
      </c>
      <c r="P677" s="86">
        <v>0</v>
      </c>
      <c r="Q677" s="87">
        <v>5</v>
      </c>
      <c r="R677" s="88">
        <v>211450</v>
      </c>
      <c r="S677" s="88">
        <v>13660</v>
      </c>
      <c r="T677" s="88">
        <v>50000</v>
      </c>
      <c r="U677" s="89">
        <v>275110</v>
      </c>
      <c r="V677" s="97"/>
    </row>
    <row r="678" spans="1:22" ht="25.5" customHeight="1" x14ac:dyDescent="0.15">
      <c r="A678" s="92" t="s">
        <v>2731</v>
      </c>
      <c r="B678" s="93" t="s">
        <v>2732</v>
      </c>
      <c r="C678" s="94" t="s">
        <v>2696</v>
      </c>
      <c r="D678" s="95" t="s">
        <v>34</v>
      </c>
      <c r="E678" s="96" t="s">
        <v>2733</v>
      </c>
      <c r="F678" s="123" t="s">
        <v>4942</v>
      </c>
      <c r="G678" s="79" t="s">
        <v>2714</v>
      </c>
      <c r="H678" s="80">
        <f t="shared" si="10"/>
        <v>1</v>
      </c>
      <c r="I678" s="81">
        <v>45190</v>
      </c>
      <c r="J678" s="82"/>
      <c r="K678" s="82"/>
      <c r="L678" s="83" t="s">
        <v>550</v>
      </c>
      <c r="M678" s="84" t="s">
        <v>2715</v>
      </c>
      <c r="N678" s="85">
        <v>5</v>
      </c>
      <c r="O678" s="86">
        <v>0</v>
      </c>
      <c r="P678" s="86">
        <v>0</v>
      </c>
      <c r="Q678" s="87">
        <v>5</v>
      </c>
      <c r="R678" s="88">
        <v>133450</v>
      </c>
      <c r="S678" s="88">
        <v>12240</v>
      </c>
      <c r="T678" s="88">
        <v>50000</v>
      </c>
      <c r="U678" s="89">
        <v>195690</v>
      </c>
      <c r="V678" s="97"/>
    </row>
    <row r="679" spans="1:22" ht="25.5" customHeight="1" x14ac:dyDescent="0.15">
      <c r="A679" s="92" t="s">
        <v>2734</v>
      </c>
      <c r="B679" s="93" t="s">
        <v>2735</v>
      </c>
      <c r="C679" s="94" t="s">
        <v>2696</v>
      </c>
      <c r="D679" s="95" t="s">
        <v>34</v>
      </c>
      <c r="E679" s="96" t="s">
        <v>2736</v>
      </c>
      <c r="F679" s="123" t="s">
        <v>4943</v>
      </c>
      <c r="G679" s="79" t="s">
        <v>2714</v>
      </c>
      <c r="H679" s="80">
        <f t="shared" si="10"/>
        <v>1</v>
      </c>
      <c r="I679" s="81">
        <v>45218</v>
      </c>
      <c r="J679" s="82"/>
      <c r="K679" s="82"/>
      <c r="L679" s="83" t="s">
        <v>550</v>
      </c>
      <c r="M679" s="84" t="s">
        <v>2715</v>
      </c>
      <c r="N679" s="85">
        <v>5</v>
      </c>
      <c r="O679" s="86">
        <v>0</v>
      </c>
      <c r="P679" s="86">
        <v>0</v>
      </c>
      <c r="Q679" s="87">
        <v>5</v>
      </c>
      <c r="R679" s="88">
        <v>100850</v>
      </c>
      <c r="S679" s="88">
        <v>11180</v>
      </c>
      <c r="T679" s="88">
        <v>50000</v>
      </c>
      <c r="U679" s="89">
        <v>162030</v>
      </c>
      <c r="V679" s="97"/>
    </row>
    <row r="680" spans="1:22" ht="25.5" customHeight="1" x14ac:dyDescent="0.15">
      <c r="A680" s="92" t="s">
        <v>2737</v>
      </c>
      <c r="B680" s="93" t="s">
        <v>2738</v>
      </c>
      <c r="C680" s="94" t="s">
        <v>2696</v>
      </c>
      <c r="D680" s="95" t="s">
        <v>34</v>
      </c>
      <c r="E680" s="96" t="s">
        <v>2739</v>
      </c>
      <c r="F680" s="123" t="s">
        <v>4944</v>
      </c>
      <c r="G680" s="79" t="s">
        <v>2714</v>
      </c>
      <c r="H680" s="80">
        <f t="shared" si="10"/>
        <v>1</v>
      </c>
      <c r="I680" s="81">
        <v>45237</v>
      </c>
      <c r="J680" s="82"/>
      <c r="K680" s="82"/>
      <c r="L680" s="83" t="s">
        <v>550</v>
      </c>
      <c r="M680" s="84" t="s">
        <v>2715</v>
      </c>
      <c r="N680" s="85">
        <v>5</v>
      </c>
      <c r="O680" s="86">
        <v>0</v>
      </c>
      <c r="P680" s="86">
        <v>0</v>
      </c>
      <c r="Q680" s="87">
        <v>5</v>
      </c>
      <c r="R680" s="88">
        <v>100850</v>
      </c>
      <c r="S680" s="88">
        <v>6680</v>
      </c>
      <c r="T680" s="88">
        <v>50000</v>
      </c>
      <c r="U680" s="89">
        <v>157530</v>
      </c>
      <c r="V680" s="97"/>
    </row>
    <row r="681" spans="1:22" ht="25.5" customHeight="1" x14ac:dyDescent="0.15">
      <c r="A681" s="92" t="s">
        <v>2740</v>
      </c>
      <c r="B681" s="93" t="s">
        <v>2741</v>
      </c>
      <c r="C681" s="94" t="s">
        <v>2696</v>
      </c>
      <c r="D681" s="95" t="s">
        <v>34</v>
      </c>
      <c r="E681" s="96" t="s">
        <v>2742</v>
      </c>
      <c r="F681" s="123" t="s">
        <v>4945</v>
      </c>
      <c r="G681" s="79" t="s">
        <v>2714</v>
      </c>
      <c r="H681" s="80">
        <f t="shared" si="10"/>
        <v>1</v>
      </c>
      <c r="I681" s="81">
        <v>45240</v>
      </c>
      <c r="J681" s="82"/>
      <c r="K681" s="82"/>
      <c r="L681" s="83" t="s">
        <v>550</v>
      </c>
      <c r="M681" s="84" t="s">
        <v>2715</v>
      </c>
      <c r="N681" s="85">
        <v>5</v>
      </c>
      <c r="O681" s="86">
        <v>0</v>
      </c>
      <c r="P681" s="86">
        <v>0</v>
      </c>
      <c r="Q681" s="87">
        <v>5</v>
      </c>
      <c r="R681" s="88">
        <v>100850</v>
      </c>
      <c r="S681" s="88">
        <v>9100</v>
      </c>
      <c r="T681" s="88">
        <v>50000</v>
      </c>
      <c r="U681" s="89">
        <v>159950</v>
      </c>
      <c r="V681" s="97"/>
    </row>
    <row r="682" spans="1:22" ht="25.5" customHeight="1" x14ac:dyDescent="0.15">
      <c r="A682" s="92" t="s">
        <v>2743</v>
      </c>
      <c r="B682" s="93" t="s">
        <v>2744</v>
      </c>
      <c r="C682" s="94" t="s">
        <v>2696</v>
      </c>
      <c r="D682" s="95" t="s">
        <v>34</v>
      </c>
      <c r="E682" s="96" t="s">
        <v>2745</v>
      </c>
      <c r="F682" s="123" t="s">
        <v>4946</v>
      </c>
      <c r="G682" s="79" t="s">
        <v>2714</v>
      </c>
      <c r="H682" s="80">
        <f t="shared" si="10"/>
        <v>1</v>
      </c>
      <c r="I682" s="81">
        <v>45308</v>
      </c>
      <c r="J682" s="82"/>
      <c r="K682" s="82"/>
      <c r="L682" s="83" t="s">
        <v>550</v>
      </c>
      <c r="M682" s="84" t="s">
        <v>2715</v>
      </c>
      <c r="N682" s="85">
        <v>5</v>
      </c>
      <c r="O682" s="86">
        <v>0</v>
      </c>
      <c r="P682" s="86">
        <v>0</v>
      </c>
      <c r="Q682" s="87">
        <v>5</v>
      </c>
      <c r="R682" s="88">
        <v>100850</v>
      </c>
      <c r="S682" s="88">
        <v>8040</v>
      </c>
      <c r="T682" s="88">
        <v>50000</v>
      </c>
      <c r="U682" s="89">
        <v>158890</v>
      </c>
      <c r="V682" s="97"/>
    </row>
    <row r="683" spans="1:22" ht="25.5" customHeight="1" x14ac:dyDescent="0.15">
      <c r="A683" s="92" t="s">
        <v>2746</v>
      </c>
      <c r="B683" s="93" t="s">
        <v>2747</v>
      </c>
      <c r="C683" s="94" t="s">
        <v>2696</v>
      </c>
      <c r="D683" s="95" t="s">
        <v>34</v>
      </c>
      <c r="E683" s="96" t="s">
        <v>2748</v>
      </c>
      <c r="F683" s="123" t="s">
        <v>4947</v>
      </c>
      <c r="G683" s="79" t="s">
        <v>419</v>
      </c>
      <c r="H683" s="80">
        <f t="shared" si="10"/>
        <v>3</v>
      </c>
      <c r="I683" s="81">
        <v>45082</v>
      </c>
      <c r="J683" s="82">
        <v>45083</v>
      </c>
      <c r="K683" s="82">
        <v>45084</v>
      </c>
      <c r="L683" s="83" t="s">
        <v>414</v>
      </c>
      <c r="M683" s="84" t="s">
        <v>420</v>
      </c>
      <c r="N683" s="85">
        <v>5</v>
      </c>
      <c r="O683" s="86">
        <v>5</v>
      </c>
      <c r="P683" s="86">
        <v>5</v>
      </c>
      <c r="Q683" s="87">
        <v>15</v>
      </c>
      <c r="R683" s="88">
        <v>400350</v>
      </c>
      <c r="S683" s="88">
        <v>0</v>
      </c>
      <c r="T683" s="88">
        <v>50000</v>
      </c>
      <c r="U683" s="89">
        <v>450350</v>
      </c>
      <c r="V683" s="97"/>
    </row>
    <row r="684" spans="1:22" ht="25.5" customHeight="1" x14ac:dyDescent="0.15">
      <c r="A684" s="92" t="s">
        <v>2749</v>
      </c>
      <c r="B684" s="93" t="s">
        <v>2750</v>
      </c>
      <c r="C684" s="94" t="s">
        <v>2696</v>
      </c>
      <c r="D684" s="95" t="s">
        <v>34</v>
      </c>
      <c r="E684" s="96" t="s">
        <v>2751</v>
      </c>
      <c r="F684" s="123" t="s">
        <v>4948</v>
      </c>
      <c r="G684" s="79" t="s">
        <v>419</v>
      </c>
      <c r="H684" s="80">
        <f t="shared" si="10"/>
        <v>2</v>
      </c>
      <c r="I684" s="81">
        <v>45238</v>
      </c>
      <c r="J684" s="82">
        <v>45239</v>
      </c>
      <c r="K684" s="82"/>
      <c r="L684" s="83" t="s">
        <v>414</v>
      </c>
      <c r="M684" s="84" t="s">
        <v>420</v>
      </c>
      <c r="N684" s="85">
        <v>5</v>
      </c>
      <c r="O684" s="86">
        <v>5</v>
      </c>
      <c r="P684" s="86">
        <v>0</v>
      </c>
      <c r="Q684" s="87">
        <v>10</v>
      </c>
      <c r="R684" s="88">
        <v>266900</v>
      </c>
      <c r="S684" s="102">
        <v>500000</v>
      </c>
      <c r="T684" s="88">
        <v>50000</v>
      </c>
      <c r="U684" s="89">
        <v>816900</v>
      </c>
      <c r="V684" s="97" t="s">
        <v>513</v>
      </c>
    </row>
    <row r="685" spans="1:22" ht="25.5" customHeight="1" x14ac:dyDescent="0.15">
      <c r="A685" s="92" t="s">
        <v>2752</v>
      </c>
      <c r="B685" s="93" t="s">
        <v>2753</v>
      </c>
      <c r="C685" s="94" t="s">
        <v>2696</v>
      </c>
      <c r="D685" s="95" t="s">
        <v>34</v>
      </c>
      <c r="E685" s="96" t="s">
        <v>2754</v>
      </c>
      <c r="F685" s="123" t="s">
        <v>4949</v>
      </c>
      <c r="G685" s="79" t="s">
        <v>2755</v>
      </c>
      <c r="H685" s="80">
        <f t="shared" si="10"/>
        <v>3</v>
      </c>
      <c r="I685" s="81">
        <v>45117</v>
      </c>
      <c r="J685" s="82">
        <v>45180</v>
      </c>
      <c r="K685" s="82">
        <v>45194</v>
      </c>
      <c r="L685" s="83" t="s">
        <v>240</v>
      </c>
      <c r="M685" s="84" t="s">
        <v>504</v>
      </c>
      <c r="N685" s="85">
        <v>1</v>
      </c>
      <c r="O685" s="86">
        <v>1</v>
      </c>
      <c r="P685" s="86">
        <v>1</v>
      </c>
      <c r="Q685" s="87">
        <v>3</v>
      </c>
      <c r="R685" s="88">
        <v>161670</v>
      </c>
      <c r="S685" s="88">
        <v>10080</v>
      </c>
      <c r="T685" s="88">
        <v>0</v>
      </c>
      <c r="U685" s="89">
        <v>171750</v>
      </c>
      <c r="V685" s="97"/>
    </row>
    <row r="686" spans="1:22" ht="25.5" customHeight="1" x14ac:dyDescent="0.15">
      <c r="A686" s="92" t="s">
        <v>2756</v>
      </c>
      <c r="B686" s="93" t="s">
        <v>2757</v>
      </c>
      <c r="C686" s="94" t="s">
        <v>2696</v>
      </c>
      <c r="D686" s="95" t="s">
        <v>34</v>
      </c>
      <c r="E686" s="96" t="s">
        <v>2758</v>
      </c>
      <c r="F686" s="123" t="s">
        <v>4950</v>
      </c>
      <c r="G686" s="79" t="s">
        <v>2759</v>
      </c>
      <c r="H686" s="80">
        <f t="shared" si="10"/>
        <v>3</v>
      </c>
      <c r="I686" s="81">
        <v>45251</v>
      </c>
      <c r="J686" s="82">
        <v>45260</v>
      </c>
      <c r="K686" s="82">
        <v>45261</v>
      </c>
      <c r="L686" s="83" t="s">
        <v>414</v>
      </c>
      <c r="M686" s="84" t="s">
        <v>477</v>
      </c>
      <c r="N686" s="85">
        <v>5</v>
      </c>
      <c r="O686" s="86">
        <v>5</v>
      </c>
      <c r="P686" s="86">
        <v>5</v>
      </c>
      <c r="Q686" s="87">
        <v>15</v>
      </c>
      <c r="R686" s="88">
        <v>262950</v>
      </c>
      <c r="S686" s="88">
        <v>13980</v>
      </c>
      <c r="T686" s="88">
        <v>0</v>
      </c>
      <c r="U686" s="89">
        <v>276930</v>
      </c>
      <c r="V686" s="97"/>
    </row>
    <row r="687" spans="1:22" ht="25.5" customHeight="1" x14ac:dyDescent="0.15">
      <c r="A687" s="92" t="s">
        <v>2760</v>
      </c>
      <c r="B687" s="93" t="s">
        <v>2761</v>
      </c>
      <c r="C687" s="94" t="s">
        <v>2696</v>
      </c>
      <c r="D687" s="95" t="s">
        <v>34</v>
      </c>
      <c r="E687" s="96" t="s">
        <v>2762</v>
      </c>
      <c r="F687" s="123" t="s">
        <v>4951</v>
      </c>
      <c r="G687" s="79" t="s">
        <v>2759</v>
      </c>
      <c r="H687" s="80">
        <f t="shared" si="10"/>
        <v>3</v>
      </c>
      <c r="I687" s="81">
        <v>45266</v>
      </c>
      <c r="J687" s="82">
        <v>45267</v>
      </c>
      <c r="K687" s="82">
        <v>45268</v>
      </c>
      <c r="L687" s="83" t="s">
        <v>414</v>
      </c>
      <c r="M687" s="84" t="s">
        <v>477</v>
      </c>
      <c r="N687" s="85">
        <v>3</v>
      </c>
      <c r="O687" s="86">
        <v>3</v>
      </c>
      <c r="P687" s="86">
        <v>3</v>
      </c>
      <c r="Q687" s="87">
        <v>9</v>
      </c>
      <c r="R687" s="88">
        <v>200550</v>
      </c>
      <c r="S687" s="88">
        <v>24600</v>
      </c>
      <c r="T687" s="88">
        <v>0</v>
      </c>
      <c r="U687" s="89">
        <v>225150</v>
      </c>
      <c r="V687" s="97"/>
    </row>
    <row r="688" spans="1:22" ht="25.5" customHeight="1" x14ac:dyDescent="0.15">
      <c r="A688" s="92" t="s">
        <v>2763</v>
      </c>
      <c r="B688" s="93" t="s">
        <v>2764</v>
      </c>
      <c r="C688" s="94" t="s">
        <v>2696</v>
      </c>
      <c r="D688" s="95" t="s">
        <v>34</v>
      </c>
      <c r="E688" s="96" t="s">
        <v>2765</v>
      </c>
      <c r="F688" s="123" t="s">
        <v>4952</v>
      </c>
      <c r="G688" s="79" t="s">
        <v>2766</v>
      </c>
      <c r="H688" s="80">
        <f t="shared" si="10"/>
        <v>3</v>
      </c>
      <c r="I688" s="81">
        <v>45097</v>
      </c>
      <c r="J688" s="82">
        <v>45258</v>
      </c>
      <c r="K688" s="82">
        <v>45305</v>
      </c>
      <c r="L688" s="83" t="s">
        <v>402</v>
      </c>
      <c r="M688" s="84" t="s">
        <v>881</v>
      </c>
      <c r="N688" s="85">
        <v>0</v>
      </c>
      <c r="O688" s="86">
        <v>0</v>
      </c>
      <c r="P688" s="86">
        <v>0</v>
      </c>
      <c r="Q688" s="87">
        <v>0</v>
      </c>
      <c r="R688" s="88">
        <v>106950</v>
      </c>
      <c r="S688" s="88">
        <v>333</v>
      </c>
      <c r="T688" s="88">
        <v>0</v>
      </c>
      <c r="U688" s="89">
        <v>107283</v>
      </c>
      <c r="V688" s="97"/>
    </row>
    <row r="689" spans="1:22" ht="25.5" customHeight="1" x14ac:dyDescent="0.15">
      <c r="A689" s="92" t="s">
        <v>2767</v>
      </c>
      <c r="B689" s="93" t="s">
        <v>2768</v>
      </c>
      <c r="C689" s="94" t="s">
        <v>2696</v>
      </c>
      <c r="D689" s="95" t="s">
        <v>34</v>
      </c>
      <c r="E689" s="96" t="s">
        <v>2769</v>
      </c>
      <c r="F689" s="123" t="s">
        <v>4953</v>
      </c>
      <c r="G689" s="79" t="s">
        <v>2770</v>
      </c>
      <c r="H689" s="80">
        <f t="shared" si="10"/>
        <v>3</v>
      </c>
      <c r="I689" s="81">
        <v>45174</v>
      </c>
      <c r="J689" s="82">
        <v>45181</v>
      </c>
      <c r="K689" s="82">
        <v>45188</v>
      </c>
      <c r="L689" s="83" t="s">
        <v>550</v>
      </c>
      <c r="M689" s="84" t="s">
        <v>672</v>
      </c>
      <c r="N689" s="85">
        <v>5</v>
      </c>
      <c r="O689" s="86">
        <v>5</v>
      </c>
      <c r="P689" s="86">
        <v>5</v>
      </c>
      <c r="Q689" s="87">
        <v>15</v>
      </c>
      <c r="R689" s="88">
        <v>400350</v>
      </c>
      <c r="S689" s="88">
        <v>13320</v>
      </c>
      <c r="T689" s="88">
        <v>50000</v>
      </c>
      <c r="U689" s="89">
        <v>463670</v>
      </c>
      <c r="V689" s="97"/>
    </row>
    <row r="690" spans="1:22" ht="25.5" customHeight="1" x14ac:dyDescent="0.15">
      <c r="A690" s="92" t="s">
        <v>2771</v>
      </c>
      <c r="B690" s="93" t="s">
        <v>2772</v>
      </c>
      <c r="C690" s="94" t="s">
        <v>2696</v>
      </c>
      <c r="D690" s="95" t="s">
        <v>34</v>
      </c>
      <c r="E690" s="96" t="s">
        <v>2773</v>
      </c>
      <c r="F690" s="123" t="s">
        <v>4954</v>
      </c>
      <c r="G690" s="79" t="s">
        <v>2770</v>
      </c>
      <c r="H690" s="80">
        <f t="shared" si="10"/>
        <v>3</v>
      </c>
      <c r="I690" s="81">
        <v>45222</v>
      </c>
      <c r="J690" s="82">
        <v>45229</v>
      </c>
      <c r="K690" s="82">
        <v>45236</v>
      </c>
      <c r="L690" s="83" t="s">
        <v>550</v>
      </c>
      <c r="M690" s="84" t="s">
        <v>672</v>
      </c>
      <c r="N690" s="85">
        <v>5</v>
      </c>
      <c r="O690" s="86">
        <v>5</v>
      </c>
      <c r="P690" s="86">
        <v>5</v>
      </c>
      <c r="Q690" s="87">
        <v>15</v>
      </c>
      <c r="R690" s="88">
        <v>400350</v>
      </c>
      <c r="S690" s="88">
        <v>11520</v>
      </c>
      <c r="T690" s="88">
        <v>50000</v>
      </c>
      <c r="U690" s="89">
        <v>461870</v>
      </c>
      <c r="V690" s="97"/>
    </row>
    <row r="691" spans="1:22" ht="25.5" customHeight="1" x14ac:dyDescent="0.15">
      <c r="A691" s="92" t="s">
        <v>2774</v>
      </c>
      <c r="B691" s="93" t="s">
        <v>2775</v>
      </c>
      <c r="C691" s="94" t="s">
        <v>2696</v>
      </c>
      <c r="D691" s="95" t="s">
        <v>34</v>
      </c>
      <c r="E691" s="96" t="s">
        <v>2776</v>
      </c>
      <c r="F691" s="123" t="s">
        <v>4955</v>
      </c>
      <c r="G691" s="79" t="s">
        <v>2547</v>
      </c>
      <c r="H691" s="80">
        <f t="shared" si="10"/>
        <v>1</v>
      </c>
      <c r="I691" s="81">
        <v>45209</v>
      </c>
      <c r="J691" s="82"/>
      <c r="K691" s="82"/>
      <c r="L691" s="83" t="s">
        <v>402</v>
      </c>
      <c r="M691" s="84" t="s">
        <v>657</v>
      </c>
      <c r="N691" s="85">
        <v>5</v>
      </c>
      <c r="O691" s="86">
        <v>0</v>
      </c>
      <c r="P691" s="86">
        <v>0</v>
      </c>
      <c r="Q691" s="87">
        <v>5</v>
      </c>
      <c r="R691" s="88">
        <v>100850</v>
      </c>
      <c r="S691" s="88">
        <v>48020</v>
      </c>
      <c r="T691" s="88">
        <v>50000</v>
      </c>
      <c r="U691" s="89">
        <v>198870</v>
      </c>
      <c r="V691" s="97"/>
    </row>
    <row r="692" spans="1:22" ht="25.5" customHeight="1" x14ac:dyDescent="0.15">
      <c r="A692" s="92" t="s">
        <v>2777</v>
      </c>
      <c r="B692" s="93" t="s">
        <v>2778</v>
      </c>
      <c r="C692" s="94" t="s">
        <v>2696</v>
      </c>
      <c r="D692" s="95" t="s">
        <v>34</v>
      </c>
      <c r="E692" s="96" t="s">
        <v>2779</v>
      </c>
      <c r="F692" s="123" t="s">
        <v>4956</v>
      </c>
      <c r="G692" s="79" t="s">
        <v>2780</v>
      </c>
      <c r="H692" s="80">
        <f t="shared" si="10"/>
        <v>3</v>
      </c>
      <c r="I692" s="81">
        <v>45092</v>
      </c>
      <c r="J692" s="82">
        <v>45119</v>
      </c>
      <c r="K692" s="82">
        <v>45179</v>
      </c>
      <c r="L692" s="83" t="s">
        <v>414</v>
      </c>
      <c r="M692" s="84" t="s">
        <v>477</v>
      </c>
      <c r="N692" s="85">
        <v>5</v>
      </c>
      <c r="O692" s="86">
        <v>5</v>
      </c>
      <c r="P692" s="86">
        <v>5</v>
      </c>
      <c r="Q692" s="87">
        <v>15</v>
      </c>
      <c r="R692" s="88">
        <v>262950</v>
      </c>
      <c r="S692" s="88">
        <v>29340</v>
      </c>
      <c r="T692" s="88">
        <v>0</v>
      </c>
      <c r="U692" s="89">
        <v>292290</v>
      </c>
      <c r="V692" s="97"/>
    </row>
    <row r="693" spans="1:22" ht="25.5" customHeight="1" x14ac:dyDescent="0.15">
      <c r="A693" s="92" t="s">
        <v>2781</v>
      </c>
      <c r="B693" s="93" t="s">
        <v>2782</v>
      </c>
      <c r="C693" s="94" t="s">
        <v>2696</v>
      </c>
      <c r="D693" s="95" t="s">
        <v>34</v>
      </c>
      <c r="E693" s="96" t="s">
        <v>2783</v>
      </c>
      <c r="F693" s="123" t="s">
        <v>4957</v>
      </c>
      <c r="G693" s="79" t="s">
        <v>2780</v>
      </c>
      <c r="H693" s="80">
        <f t="shared" si="10"/>
        <v>2</v>
      </c>
      <c r="I693" s="81">
        <v>45188</v>
      </c>
      <c r="J693" s="82">
        <v>45194</v>
      </c>
      <c r="K693" s="82"/>
      <c r="L693" s="83" t="s">
        <v>414</v>
      </c>
      <c r="M693" s="84" t="s">
        <v>477</v>
      </c>
      <c r="N693" s="85">
        <v>3</v>
      </c>
      <c r="O693" s="86">
        <v>3</v>
      </c>
      <c r="P693" s="86">
        <v>0</v>
      </c>
      <c r="Q693" s="87">
        <v>6</v>
      </c>
      <c r="R693" s="88">
        <v>118100</v>
      </c>
      <c r="S693" s="88">
        <v>17960</v>
      </c>
      <c r="T693" s="88">
        <v>0</v>
      </c>
      <c r="U693" s="89">
        <v>136060</v>
      </c>
      <c r="V693" s="97"/>
    </row>
    <row r="694" spans="1:22" ht="25.5" customHeight="1" x14ac:dyDescent="0.15">
      <c r="A694" s="92" t="s">
        <v>2784</v>
      </c>
      <c r="B694" s="93" t="s">
        <v>2785</v>
      </c>
      <c r="C694" s="94" t="s">
        <v>2696</v>
      </c>
      <c r="D694" s="95" t="s">
        <v>34</v>
      </c>
      <c r="E694" s="96" t="s">
        <v>2786</v>
      </c>
      <c r="F694" s="123" t="s">
        <v>4958</v>
      </c>
      <c r="G694" s="79" t="s">
        <v>2787</v>
      </c>
      <c r="H694" s="80">
        <f t="shared" si="10"/>
        <v>2</v>
      </c>
      <c r="I694" s="81">
        <v>45236</v>
      </c>
      <c r="J694" s="82">
        <v>45257</v>
      </c>
      <c r="K694" s="82"/>
      <c r="L694" s="83" t="s">
        <v>240</v>
      </c>
      <c r="M694" s="84" t="s">
        <v>426</v>
      </c>
      <c r="N694" s="85">
        <v>4</v>
      </c>
      <c r="O694" s="86">
        <v>5</v>
      </c>
      <c r="P694" s="86">
        <v>0</v>
      </c>
      <c r="Q694" s="87">
        <v>9</v>
      </c>
      <c r="R694" s="88">
        <v>247340</v>
      </c>
      <c r="S694" s="88">
        <v>20540</v>
      </c>
      <c r="T694" s="88">
        <v>0</v>
      </c>
      <c r="U694" s="89">
        <v>267880</v>
      </c>
      <c r="V694" s="97"/>
    </row>
    <row r="695" spans="1:22" ht="25.5" customHeight="1" x14ac:dyDescent="0.15">
      <c r="A695" s="92" t="s">
        <v>2788</v>
      </c>
      <c r="B695" s="93" t="s">
        <v>2789</v>
      </c>
      <c r="C695" s="94" t="s">
        <v>2696</v>
      </c>
      <c r="D695" s="95" t="s">
        <v>34</v>
      </c>
      <c r="E695" s="96" t="s">
        <v>2790</v>
      </c>
      <c r="F695" s="123" t="s">
        <v>4959</v>
      </c>
      <c r="G695" s="79" t="s">
        <v>2791</v>
      </c>
      <c r="H695" s="80">
        <f t="shared" si="10"/>
        <v>3</v>
      </c>
      <c r="I695" s="81">
        <v>45084</v>
      </c>
      <c r="J695" s="82">
        <v>45085</v>
      </c>
      <c r="K695" s="82">
        <v>45086</v>
      </c>
      <c r="L695" s="83" t="s">
        <v>1082</v>
      </c>
      <c r="M695" s="84" t="s">
        <v>663</v>
      </c>
      <c r="N695" s="85">
        <v>5</v>
      </c>
      <c r="O695" s="86">
        <v>5</v>
      </c>
      <c r="P695" s="86">
        <v>5</v>
      </c>
      <c r="Q695" s="87">
        <v>15</v>
      </c>
      <c r="R695" s="88">
        <v>340950</v>
      </c>
      <c r="S695" s="88">
        <v>86827</v>
      </c>
      <c r="T695" s="88">
        <v>50000</v>
      </c>
      <c r="U695" s="89">
        <v>477777</v>
      </c>
      <c r="V695" s="97"/>
    </row>
    <row r="696" spans="1:22" ht="25.5" customHeight="1" x14ac:dyDescent="0.15">
      <c r="A696" s="92" t="s">
        <v>2792</v>
      </c>
      <c r="B696" s="93" t="s">
        <v>2793</v>
      </c>
      <c r="C696" s="94" t="s">
        <v>2696</v>
      </c>
      <c r="D696" s="95" t="s">
        <v>34</v>
      </c>
      <c r="E696" s="96" t="s">
        <v>2794</v>
      </c>
      <c r="F696" s="123" t="s">
        <v>4960</v>
      </c>
      <c r="G696" s="79" t="s">
        <v>2795</v>
      </c>
      <c r="H696" s="80">
        <f t="shared" si="10"/>
        <v>1</v>
      </c>
      <c r="I696" s="81">
        <v>45106</v>
      </c>
      <c r="J696" s="82"/>
      <c r="K696" s="82"/>
      <c r="L696" s="83" t="s">
        <v>1082</v>
      </c>
      <c r="M696" s="84" t="s">
        <v>663</v>
      </c>
      <c r="N696" s="85">
        <v>5</v>
      </c>
      <c r="O696" s="86">
        <v>0</v>
      </c>
      <c r="P696" s="86">
        <v>0</v>
      </c>
      <c r="Q696" s="87">
        <v>5</v>
      </c>
      <c r="R696" s="88">
        <v>113650</v>
      </c>
      <c r="S696" s="88">
        <v>11140</v>
      </c>
      <c r="T696" s="88">
        <v>48000</v>
      </c>
      <c r="U696" s="89">
        <v>172790</v>
      </c>
      <c r="V696" s="97"/>
    </row>
    <row r="697" spans="1:22" ht="25.5" customHeight="1" x14ac:dyDescent="0.15">
      <c r="A697" s="92" t="s">
        <v>2796</v>
      </c>
      <c r="B697" s="93" t="s">
        <v>2797</v>
      </c>
      <c r="C697" s="94" t="s">
        <v>2696</v>
      </c>
      <c r="D697" s="95" t="s">
        <v>34</v>
      </c>
      <c r="E697" s="96" t="s">
        <v>2798</v>
      </c>
      <c r="F697" s="123" t="s">
        <v>4961</v>
      </c>
      <c r="G697" s="79" t="s">
        <v>2799</v>
      </c>
      <c r="H697" s="80">
        <f t="shared" si="10"/>
        <v>3</v>
      </c>
      <c r="I697" s="81">
        <v>45085</v>
      </c>
      <c r="J697" s="82">
        <v>45092</v>
      </c>
      <c r="K697" s="82">
        <v>45099</v>
      </c>
      <c r="L697" s="83" t="s">
        <v>550</v>
      </c>
      <c r="M697" s="84" t="s">
        <v>672</v>
      </c>
      <c r="N697" s="85">
        <v>5</v>
      </c>
      <c r="O697" s="86">
        <v>5</v>
      </c>
      <c r="P697" s="86">
        <v>5</v>
      </c>
      <c r="Q697" s="87">
        <v>15</v>
      </c>
      <c r="R697" s="88">
        <v>400350</v>
      </c>
      <c r="S697" s="88">
        <v>5760</v>
      </c>
      <c r="T697" s="88">
        <v>50000</v>
      </c>
      <c r="U697" s="89">
        <v>456110</v>
      </c>
      <c r="V697" s="97"/>
    </row>
    <row r="698" spans="1:22" ht="25.5" customHeight="1" x14ac:dyDescent="0.15">
      <c r="A698" s="92" t="s">
        <v>2800</v>
      </c>
      <c r="B698" s="93" t="s">
        <v>2801</v>
      </c>
      <c r="C698" s="94" t="s">
        <v>2696</v>
      </c>
      <c r="D698" s="95" t="s">
        <v>34</v>
      </c>
      <c r="E698" s="96" t="s">
        <v>2802</v>
      </c>
      <c r="F698" s="123" t="s">
        <v>4962</v>
      </c>
      <c r="G698" s="79" t="s">
        <v>2664</v>
      </c>
      <c r="H698" s="80">
        <f t="shared" si="10"/>
        <v>3</v>
      </c>
      <c r="I698" s="81">
        <v>45079</v>
      </c>
      <c r="J698" s="82">
        <v>45086</v>
      </c>
      <c r="K698" s="82">
        <v>45093</v>
      </c>
      <c r="L698" s="83" t="s">
        <v>240</v>
      </c>
      <c r="M698" s="84" t="s">
        <v>461</v>
      </c>
      <c r="N698" s="85">
        <v>5</v>
      </c>
      <c r="O698" s="86">
        <v>5</v>
      </c>
      <c r="P698" s="86">
        <v>5</v>
      </c>
      <c r="Q698" s="87">
        <v>15</v>
      </c>
      <c r="R698" s="88">
        <v>302550</v>
      </c>
      <c r="S698" s="88">
        <v>34452</v>
      </c>
      <c r="T698" s="88">
        <v>6600</v>
      </c>
      <c r="U698" s="89">
        <v>343602</v>
      </c>
      <c r="V698" s="97"/>
    </row>
    <row r="699" spans="1:22" ht="25.5" customHeight="1" x14ac:dyDescent="0.15">
      <c r="A699" s="92" t="s">
        <v>2803</v>
      </c>
      <c r="B699" s="93" t="s">
        <v>2804</v>
      </c>
      <c r="C699" s="94" t="s">
        <v>2696</v>
      </c>
      <c r="D699" s="95" t="s">
        <v>34</v>
      </c>
      <c r="E699" s="96" t="s">
        <v>2805</v>
      </c>
      <c r="F699" s="123" t="s">
        <v>4963</v>
      </c>
      <c r="G699" s="79" t="s">
        <v>2806</v>
      </c>
      <c r="H699" s="80">
        <f t="shared" si="10"/>
        <v>1</v>
      </c>
      <c r="I699" s="81">
        <v>45310</v>
      </c>
      <c r="J699" s="82"/>
      <c r="K699" s="82"/>
      <c r="L699" s="83" t="s">
        <v>240</v>
      </c>
      <c r="M699" s="84" t="s">
        <v>872</v>
      </c>
      <c r="N699" s="85">
        <v>0</v>
      </c>
      <c r="O699" s="86">
        <v>0</v>
      </c>
      <c r="P699" s="86">
        <v>0</v>
      </c>
      <c r="Q699" s="87">
        <v>0</v>
      </c>
      <c r="R699" s="88">
        <v>35650</v>
      </c>
      <c r="S699" s="88">
        <v>1840</v>
      </c>
      <c r="T699" s="88">
        <v>0</v>
      </c>
      <c r="U699" s="89">
        <v>37490</v>
      </c>
      <c r="V699" s="97"/>
    </row>
    <row r="700" spans="1:22" ht="25.5" customHeight="1" x14ac:dyDescent="0.15">
      <c r="A700" s="92" t="s">
        <v>2807</v>
      </c>
      <c r="B700" s="93" t="s">
        <v>2808</v>
      </c>
      <c r="C700" s="94" t="s">
        <v>2696</v>
      </c>
      <c r="D700" s="95" t="s">
        <v>34</v>
      </c>
      <c r="E700" s="96" t="s">
        <v>2809</v>
      </c>
      <c r="F700" s="123" t="s">
        <v>4964</v>
      </c>
      <c r="G700" s="79" t="s">
        <v>2810</v>
      </c>
      <c r="H700" s="80">
        <f t="shared" si="10"/>
        <v>3</v>
      </c>
      <c r="I700" s="81">
        <v>45210</v>
      </c>
      <c r="J700" s="82">
        <v>45224</v>
      </c>
      <c r="K700" s="82">
        <v>45226</v>
      </c>
      <c r="L700" s="83" t="s">
        <v>471</v>
      </c>
      <c r="M700" s="84" t="s">
        <v>472</v>
      </c>
      <c r="N700" s="85">
        <v>1</v>
      </c>
      <c r="O700" s="86">
        <v>1</v>
      </c>
      <c r="P700" s="86">
        <v>1</v>
      </c>
      <c r="Q700" s="87">
        <v>3</v>
      </c>
      <c r="R700" s="88">
        <v>138150</v>
      </c>
      <c r="S700" s="88">
        <v>13800</v>
      </c>
      <c r="T700" s="88">
        <v>50000</v>
      </c>
      <c r="U700" s="89">
        <v>201950</v>
      </c>
      <c r="V700" s="97"/>
    </row>
    <row r="701" spans="1:22" ht="25.5" customHeight="1" x14ac:dyDescent="0.15">
      <c r="A701" s="92" t="s">
        <v>2811</v>
      </c>
      <c r="B701" s="93" t="s">
        <v>2812</v>
      </c>
      <c r="C701" s="94" t="s">
        <v>2696</v>
      </c>
      <c r="D701" s="95" t="s">
        <v>34</v>
      </c>
      <c r="E701" s="96" t="s">
        <v>2813</v>
      </c>
      <c r="F701" s="123" t="s">
        <v>4965</v>
      </c>
      <c r="G701" s="79" t="s">
        <v>2814</v>
      </c>
      <c r="H701" s="80">
        <f t="shared" si="10"/>
        <v>3</v>
      </c>
      <c r="I701" s="81">
        <v>45167</v>
      </c>
      <c r="J701" s="82">
        <v>45170</v>
      </c>
      <c r="K701" s="82">
        <v>45177</v>
      </c>
      <c r="L701" s="83" t="s">
        <v>550</v>
      </c>
      <c r="M701" s="84" t="s">
        <v>672</v>
      </c>
      <c r="N701" s="85">
        <v>5</v>
      </c>
      <c r="O701" s="86">
        <v>5</v>
      </c>
      <c r="P701" s="86">
        <v>5</v>
      </c>
      <c r="Q701" s="87">
        <v>15</v>
      </c>
      <c r="R701" s="88">
        <v>400350</v>
      </c>
      <c r="S701" s="88">
        <v>14400</v>
      </c>
      <c r="T701" s="88">
        <v>50000</v>
      </c>
      <c r="U701" s="89">
        <v>464750</v>
      </c>
      <c r="V701" s="97"/>
    </row>
    <row r="702" spans="1:22" ht="25.5" customHeight="1" x14ac:dyDescent="0.15">
      <c r="A702" s="92" t="s">
        <v>2815</v>
      </c>
      <c r="B702" s="93" t="s">
        <v>2816</v>
      </c>
      <c r="C702" s="94" t="s">
        <v>2696</v>
      </c>
      <c r="D702" s="95" t="s">
        <v>34</v>
      </c>
      <c r="E702" s="96" t="s">
        <v>2817</v>
      </c>
      <c r="F702" s="123" t="s">
        <v>4966</v>
      </c>
      <c r="G702" s="79" t="s">
        <v>2814</v>
      </c>
      <c r="H702" s="80">
        <f t="shared" si="10"/>
        <v>3</v>
      </c>
      <c r="I702" s="81">
        <v>45191</v>
      </c>
      <c r="J702" s="82">
        <v>45194</v>
      </c>
      <c r="K702" s="82">
        <v>45196</v>
      </c>
      <c r="L702" s="83" t="s">
        <v>550</v>
      </c>
      <c r="M702" s="84" t="s">
        <v>672</v>
      </c>
      <c r="N702" s="85">
        <v>5</v>
      </c>
      <c r="O702" s="86">
        <v>5</v>
      </c>
      <c r="P702" s="86">
        <v>5</v>
      </c>
      <c r="Q702" s="87">
        <v>15</v>
      </c>
      <c r="R702" s="88">
        <v>400350</v>
      </c>
      <c r="S702" s="88">
        <v>5760</v>
      </c>
      <c r="T702" s="88">
        <v>50000</v>
      </c>
      <c r="U702" s="89">
        <v>456110</v>
      </c>
      <c r="V702" s="97" t="s">
        <v>513</v>
      </c>
    </row>
    <row r="703" spans="1:22" ht="25.5" customHeight="1" x14ac:dyDescent="0.15">
      <c r="A703" s="92" t="s">
        <v>2818</v>
      </c>
      <c r="B703" s="93" t="s">
        <v>2819</v>
      </c>
      <c r="C703" s="94" t="s">
        <v>2696</v>
      </c>
      <c r="D703" s="95" t="s">
        <v>34</v>
      </c>
      <c r="E703" s="96" t="s">
        <v>2820</v>
      </c>
      <c r="F703" s="123" t="s">
        <v>4967</v>
      </c>
      <c r="G703" s="79" t="s">
        <v>2814</v>
      </c>
      <c r="H703" s="80">
        <f t="shared" si="10"/>
        <v>3</v>
      </c>
      <c r="I703" s="81">
        <v>45195</v>
      </c>
      <c r="J703" s="82">
        <v>45202</v>
      </c>
      <c r="K703" s="82">
        <v>45209</v>
      </c>
      <c r="L703" s="83" t="s">
        <v>550</v>
      </c>
      <c r="M703" s="84" t="s">
        <v>672</v>
      </c>
      <c r="N703" s="85">
        <v>5</v>
      </c>
      <c r="O703" s="86">
        <v>5</v>
      </c>
      <c r="P703" s="86">
        <v>5</v>
      </c>
      <c r="Q703" s="87">
        <v>15</v>
      </c>
      <c r="R703" s="88">
        <v>400350</v>
      </c>
      <c r="S703" s="88">
        <v>14040</v>
      </c>
      <c r="T703" s="88">
        <v>50000</v>
      </c>
      <c r="U703" s="89">
        <v>464390</v>
      </c>
      <c r="V703" s="97" t="s">
        <v>513</v>
      </c>
    </row>
    <row r="704" spans="1:22" ht="25.5" customHeight="1" x14ac:dyDescent="0.15">
      <c r="A704" s="92" t="s">
        <v>2821</v>
      </c>
      <c r="B704" s="93" t="s">
        <v>2822</v>
      </c>
      <c r="C704" s="94" t="s">
        <v>2696</v>
      </c>
      <c r="D704" s="95" t="s">
        <v>34</v>
      </c>
      <c r="E704" s="96" t="s">
        <v>2823</v>
      </c>
      <c r="F704" s="123" t="s">
        <v>4968</v>
      </c>
      <c r="G704" s="79" t="s">
        <v>2814</v>
      </c>
      <c r="H704" s="80">
        <f t="shared" si="10"/>
        <v>3</v>
      </c>
      <c r="I704" s="81">
        <v>45205</v>
      </c>
      <c r="J704" s="82">
        <v>45215</v>
      </c>
      <c r="K704" s="82">
        <v>45216</v>
      </c>
      <c r="L704" s="83" t="s">
        <v>550</v>
      </c>
      <c r="M704" s="84" t="s">
        <v>672</v>
      </c>
      <c r="N704" s="85">
        <v>5</v>
      </c>
      <c r="O704" s="86">
        <v>5</v>
      </c>
      <c r="P704" s="86">
        <v>5</v>
      </c>
      <c r="Q704" s="87">
        <v>15</v>
      </c>
      <c r="R704" s="88">
        <v>400350</v>
      </c>
      <c r="S704" s="88">
        <v>13320</v>
      </c>
      <c r="T704" s="88">
        <v>50000</v>
      </c>
      <c r="U704" s="89">
        <v>463670</v>
      </c>
      <c r="V704" s="97" t="s">
        <v>513</v>
      </c>
    </row>
    <row r="705" spans="1:22" ht="25.5" customHeight="1" x14ac:dyDescent="0.15">
      <c r="A705" s="92" t="s">
        <v>2824</v>
      </c>
      <c r="B705" s="93" t="s">
        <v>2825</v>
      </c>
      <c r="C705" s="94" t="s">
        <v>2696</v>
      </c>
      <c r="D705" s="95" t="s">
        <v>34</v>
      </c>
      <c r="E705" s="96" t="s">
        <v>2826</v>
      </c>
      <c r="F705" s="123" t="s">
        <v>4969</v>
      </c>
      <c r="G705" s="79" t="s">
        <v>2814</v>
      </c>
      <c r="H705" s="80">
        <f t="shared" si="10"/>
        <v>3</v>
      </c>
      <c r="I705" s="81">
        <v>45222</v>
      </c>
      <c r="J705" s="82">
        <v>45229</v>
      </c>
      <c r="K705" s="82">
        <v>45236</v>
      </c>
      <c r="L705" s="83" t="s">
        <v>550</v>
      </c>
      <c r="M705" s="84" t="s">
        <v>672</v>
      </c>
      <c r="N705" s="85">
        <v>5</v>
      </c>
      <c r="O705" s="86">
        <v>5</v>
      </c>
      <c r="P705" s="86">
        <v>5</v>
      </c>
      <c r="Q705" s="87">
        <v>15</v>
      </c>
      <c r="R705" s="88">
        <v>400350</v>
      </c>
      <c r="S705" s="88">
        <v>5760</v>
      </c>
      <c r="T705" s="88">
        <v>50000</v>
      </c>
      <c r="U705" s="89">
        <v>456110</v>
      </c>
      <c r="V705" s="97"/>
    </row>
    <row r="706" spans="1:22" ht="25.5" customHeight="1" x14ac:dyDescent="0.15">
      <c r="A706" s="92" t="s">
        <v>2827</v>
      </c>
      <c r="B706" s="93" t="s">
        <v>2828</v>
      </c>
      <c r="C706" s="94" t="s">
        <v>2696</v>
      </c>
      <c r="D706" s="95" t="s">
        <v>34</v>
      </c>
      <c r="E706" s="96" t="s">
        <v>2829</v>
      </c>
      <c r="F706" s="123" t="s">
        <v>4970</v>
      </c>
      <c r="G706" s="79" t="s">
        <v>2034</v>
      </c>
      <c r="H706" s="80">
        <f t="shared" si="10"/>
        <v>3</v>
      </c>
      <c r="I706" s="81">
        <v>45257</v>
      </c>
      <c r="J706" s="82">
        <v>45258</v>
      </c>
      <c r="K706" s="82">
        <v>45271</v>
      </c>
      <c r="L706" s="83" t="s">
        <v>550</v>
      </c>
      <c r="M706" s="84" t="s">
        <v>551</v>
      </c>
      <c r="N706" s="85">
        <v>2</v>
      </c>
      <c r="O706" s="86">
        <v>2</v>
      </c>
      <c r="P706" s="86">
        <v>2</v>
      </c>
      <c r="Q706" s="87">
        <v>6</v>
      </c>
      <c r="R706" s="88">
        <v>169350</v>
      </c>
      <c r="S706" s="88">
        <v>322744</v>
      </c>
      <c r="T706" s="88">
        <v>3300</v>
      </c>
      <c r="U706" s="89">
        <v>495394</v>
      </c>
      <c r="V706" s="97"/>
    </row>
    <row r="707" spans="1:22" ht="25.5" customHeight="1" x14ac:dyDescent="0.15">
      <c r="A707" s="92" t="s">
        <v>2830</v>
      </c>
      <c r="B707" s="93" t="s">
        <v>2831</v>
      </c>
      <c r="C707" s="94" t="s">
        <v>2696</v>
      </c>
      <c r="D707" s="95" t="s">
        <v>34</v>
      </c>
      <c r="E707" s="96" t="s">
        <v>2832</v>
      </c>
      <c r="F707" s="123" t="s">
        <v>4971</v>
      </c>
      <c r="G707" s="79" t="s">
        <v>2295</v>
      </c>
      <c r="H707" s="80">
        <f t="shared" si="10"/>
        <v>3</v>
      </c>
      <c r="I707" s="81">
        <v>45198</v>
      </c>
      <c r="J707" s="82">
        <v>45212</v>
      </c>
      <c r="K707" s="82">
        <v>45252</v>
      </c>
      <c r="L707" s="83" t="s">
        <v>240</v>
      </c>
      <c r="M707" s="84" t="s">
        <v>461</v>
      </c>
      <c r="N707" s="85">
        <v>5</v>
      </c>
      <c r="O707" s="86">
        <v>5</v>
      </c>
      <c r="P707" s="86">
        <v>5</v>
      </c>
      <c r="Q707" s="87">
        <v>15</v>
      </c>
      <c r="R707" s="88">
        <v>400350</v>
      </c>
      <c r="S707" s="88">
        <v>46453</v>
      </c>
      <c r="T707" s="88">
        <v>0</v>
      </c>
      <c r="U707" s="89">
        <v>446803</v>
      </c>
      <c r="V707" s="97"/>
    </row>
    <row r="708" spans="1:22" ht="25.5" customHeight="1" x14ac:dyDescent="0.15">
      <c r="A708" s="92" t="s">
        <v>2833</v>
      </c>
      <c r="B708" s="93" t="s">
        <v>2834</v>
      </c>
      <c r="C708" s="94" t="s">
        <v>2696</v>
      </c>
      <c r="D708" s="95" t="s">
        <v>34</v>
      </c>
      <c r="E708" s="96" t="s">
        <v>2835</v>
      </c>
      <c r="F708" s="123" t="s">
        <v>4972</v>
      </c>
      <c r="G708" s="79" t="s">
        <v>2836</v>
      </c>
      <c r="H708" s="80">
        <f t="shared" si="10"/>
        <v>1</v>
      </c>
      <c r="I708" s="81">
        <v>45265</v>
      </c>
      <c r="J708" s="82"/>
      <c r="K708" s="82"/>
      <c r="L708" s="83" t="s">
        <v>240</v>
      </c>
      <c r="M708" s="84" t="s">
        <v>377</v>
      </c>
      <c r="N708" s="85">
        <v>1</v>
      </c>
      <c r="O708" s="86">
        <v>0</v>
      </c>
      <c r="P708" s="86">
        <v>0</v>
      </c>
      <c r="Q708" s="87">
        <v>1</v>
      </c>
      <c r="R708" s="88">
        <v>48690</v>
      </c>
      <c r="S708" s="88">
        <v>4393</v>
      </c>
      <c r="T708" s="88">
        <v>0</v>
      </c>
      <c r="U708" s="89">
        <v>53083</v>
      </c>
      <c r="V708" s="97"/>
    </row>
    <row r="709" spans="1:22" ht="25.5" customHeight="1" x14ac:dyDescent="0.15">
      <c r="A709" s="92" t="s">
        <v>2837</v>
      </c>
      <c r="B709" s="93" t="s">
        <v>2838</v>
      </c>
      <c r="C709" s="94" t="s">
        <v>2839</v>
      </c>
      <c r="D709" s="95" t="s">
        <v>35</v>
      </c>
      <c r="E709" s="96" t="s">
        <v>2840</v>
      </c>
      <c r="F709" s="123" t="s">
        <v>4973</v>
      </c>
      <c r="G709" s="79" t="s">
        <v>2841</v>
      </c>
      <c r="H709" s="80">
        <f t="shared" ref="H709:H772" si="11">COUNTA(I709:K709)</f>
        <v>2</v>
      </c>
      <c r="I709" s="81">
        <v>45080</v>
      </c>
      <c r="J709" s="82">
        <v>45234</v>
      </c>
      <c r="K709" s="82"/>
      <c r="L709" s="83" t="s">
        <v>240</v>
      </c>
      <c r="M709" s="84" t="s">
        <v>426</v>
      </c>
      <c r="N709" s="85">
        <v>1</v>
      </c>
      <c r="O709" s="86">
        <v>3</v>
      </c>
      <c r="P709" s="86">
        <v>0</v>
      </c>
      <c r="Q709" s="87">
        <v>4</v>
      </c>
      <c r="R709" s="88">
        <v>120820</v>
      </c>
      <c r="S709" s="88">
        <v>274600</v>
      </c>
      <c r="T709" s="88">
        <v>0</v>
      </c>
      <c r="U709" s="89">
        <v>395420</v>
      </c>
      <c r="V709" s="97"/>
    </row>
    <row r="710" spans="1:22" ht="25.5" customHeight="1" x14ac:dyDescent="0.15">
      <c r="A710" s="92" t="s">
        <v>2842</v>
      </c>
      <c r="B710" s="93" t="s">
        <v>2843</v>
      </c>
      <c r="C710" s="94" t="s">
        <v>2839</v>
      </c>
      <c r="D710" s="95" t="s">
        <v>35</v>
      </c>
      <c r="E710" s="96" t="s">
        <v>2844</v>
      </c>
      <c r="F710" s="123" t="s">
        <v>4974</v>
      </c>
      <c r="G710" s="79" t="s">
        <v>2841</v>
      </c>
      <c r="H710" s="80">
        <f t="shared" si="11"/>
        <v>1</v>
      </c>
      <c r="I710" s="81">
        <v>45219</v>
      </c>
      <c r="J710" s="82"/>
      <c r="K710" s="82"/>
      <c r="L710" s="83" t="s">
        <v>240</v>
      </c>
      <c r="M710" s="84" t="s">
        <v>426</v>
      </c>
      <c r="N710" s="85">
        <v>5</v>
      </c>
      <c r="O710" s="86">
        <v>0</v>
      </c>
      <c r="P710" s="86">
        <v>0</v>
      </c>
      <c r="Q710" s="87">
        <v>5</v>
      </c>
      <c r="R710" s="88">
        <v>100850</v>
      </c>
      <c r="S710" s="88">
        <v>150610</v>
      </c>
      <c r="T710" s="88">
        <v>0</v>
      </c>
      <c r="U710" s="89">
        <v>251460</v>
      </c>
      <c r="V710" s="97"/>
    </row>
    <row r="711" spans="1:22" ht="25.5" customHeight="1" x14ac:dyDescent="0.15">
      <c r="A711" s="92" t="s">
        <v>2845</v>
      </c>
      <c r="B711" s="93" t="s">
        <v>2846</v>
      </c>
      <c r="C711" s="94" t="s">
        <v>2839</v>
      </c>
      <c r="D711" s="95" t="s">
        <v>35</v>
      </c>
      <c r="E711" s="96" t="s">
        <v>2847</v>
      </c>
      <c r="F711" s="123" t="s">
        <v>4975</v>
      </c>
      <c r="G711" s="79" t="s">
        <v>2848</v>
      </c>
      <c r="H711" s="80">
        <f t="shared" si="11"/>
        <v>1</v>
      </c>
      <c r="I711" s="81">
        <v>45082</v>
      </c>
      <c r="J711" s="82"/>
      <c r="K711" s="82"/>
      <c r="L711" s="83" t="s">
        <v>240</v>
      </c>
      <c r="M711" s="84" t="s">
        <v>371</v>
      </c>
      <c r="N711" s="85">
        <v>5</v>
      </c>
      <c r="O711" s="86">
        <v>0</v>
      </c>
      <c r="P711" s="86">
        <v>0</v>
      </c>
      <c r="Q711" s="87">
        <v>5</v>
      </c>
      <c r="R711" s="88">
        <v>100850</v>
      </c>
      <c r="S711" s="88">
        <v>47688</v>
      </c>
      <c r="T711" s="88">
        <v>0</v>
      </c>
      <c r="U711" s="89">
        <v>148538</v>
      </c>
      <c r="V711" s="97"/>
    </row>
    <row r="712" spans="1:22" ht="25.5" customHeight="1" x14ac:dyDescent="0.15">
      <c r="A712" s="92" t="s">
        <v>2849</v>
      </c>
      <c r="B712" s="93" t="s">
        <v>2850</v>
      </c>
      <c r="C712" s="94" t="s">
        <v>2839</v>
      </c>
      <c r="D712" s="95" t="s">
        <v>35</v>
      </c>
      <c r="E712" s="96" t="s">
        <v>2851</v>
      </c>
      <c r="F712" s="123" t="s">
        <v>4976</v>
      </c>
      <c r="G712" s="79" t="s">
        <v>2848</v>
      </c>
      <c r="H712" s="80">
        <f t="shared" si="11"/>
        <v>1</v>
      </c>
      <c r="I712" s="81">
        <v>45218</v>
      </c>
      <c r="J712" s="82"/>
      <c r="K712" s="82"/>
      <c r="L712" s="83" t="s">
        <v>240</v>
      </c>
      <c r="M712" s="84" t="s">
        <v>371</v>
      </c>
      <c r="N712" s="85">
        <v>5</v>
      </c>
      <c r="O712" s="86">
        <v>0</v>
      </c>
      <c r="P712" s="86">
        <v>0</v>
      </c>
      <c r="Q712" s="87">
        <v>5</v>
      </c>
      <c r="R712" s="88">
        <v>133450</v>
      </c>
      <c r="S712" s="88">
        <v>47059</v>
      </c>
      <c r="T712" s="88">
        <v>50000</v>
      </c>
      <c r="U712" s="89">
        <v>230509</v>
      </c>
      <c r="V712" s="97"/>
    </row>
    <row r="713" spans="1:22" ht="25.5" customHeight="1" x14ac:dyDescent="0.15">
      <c r="A713" s="92" t="s">
        <v>2852</v>
      </c>
      <c r="B713" s="93" t="s">
        <v>2853</v>
      </c>
      <c r="C713" s="94" t="s">
        <v>2839</v>
      </c>
      <c r="D713" s="95" t="s">
        <v>35</v>
      </c>
      <c r="E713" s="96" t="s">
        <v>2854</v>
      </c>
      <c r="F713" s="123" t="s">
        <v>4977</v>
      </c>
      <c r="G713" s="79" t="s">
        <v>2855</v>
      </c>
      <c r="H713" s="80">
        <f t="shared" si="11"/>
        <v>1</v>
      </c>
      <c r="I713" s="81">
        <v>45275</v>
      </c>
      <c r="J713" s="82"/>
      <c r="K713" s="82"/>
      <c r="L713" s="83" t="s">
        <v>240</v>
      </c>
      <c r="M713" s="84" t="s">
        <v>461</v>
      </c>
      <c r="N713" s="85">
        <v>1</v>
      </c>
      <c r="O713" s="86">
        <v>0</v>
      </c>
      <c r="P713" s="86">
        <v>0</v>
      </c>
      <c r="Q713" s="87">
        <v>1</v>
      </c>
      <c r="R713" s="88">
        <v>53890</v>
      </c>
      <c r="S713" s="88">
        <v>1740</v>
      </c>
      <c r="T713" s="88">
        <v>0</v>
      </c>
      <c r="U713" s="89">
        <v>55630</v>
      </c>
      <c r="V713" s="97"/>
    </row>
    <row r="714" spans="1:22" ht="25.5" customHeight="1" x14ac:dyDescent="0.15">
      <c r="A714" s="92" t="s">
        <v>2856</v>
      </c>
      <c r="B714" s="93" t="s">
        <v>2857</v>
      </c>
      <c r="C714" s="94" t="s">
        <v>2839</v>
      </c>
      <c r="D714" s="95" t="s">
        <v>35</v>
      </c>
      <c r="E714" s="96" t="s">
        <v>2858</v>
      </c>
      <c r="F714" s="123" t="s">
        <v>4978</v>
      </c>
      <c r="G714" s="79" t="s">
        <v>2859</v>
      </c>
      <c r="H714" s="80">
        <f t="shared" si="11"/>
        <v>3</v>
      </c>
      <c r="I714" s="81">
        <v>45119</v>
      </c>
      <c r="J714" s="82">
        <v>45266</v>
      </c>
      <c r="K714" s="82">
        <v>45268</v>
      </c>
      <c r="L714" s="83" t="s">
        <v>662</v>
      </c>
      <c r="M714" s="84" t="s">
        <v>1949</v>
      </c>
      <c r="N714" s="85">
        <v>0</v>
      </c>
      <c r="O714" s="86">
        <v>0</v>
      </c>
      <c r="P714" s="86">
        <v>0</v>
      </c>
      <c r="Q714" s="87">
        <v>0</v>
      </c>
      <c r="R714" s="88">
        <v>106950</v>
      </c>
      <c r="S714" s="88">
        <v>2442</v>
      </c>
      <c r="T714" s="88">
        <v>0</v>
      </c>
      <c r="U714" s="89">
        <v>109392</v>
      </c>
      <c r="V714" s="97"/>
    </row>
    <row r="715" spans="1:22" ht="25.5" customHeight="1" x14ac:dyDescent="0.15">
      <c r="A715" s="92" t="s">
        <v>2860</v>
      </c>
      <c r="B715" s="93" t="s">
        <v>2861</v>
      </c>
      <c r="C715" s="94" t="s">
        <v>2839</v>
      </c>
      <c r="D715" s="95" t="s">
        <v>35</v>
      </c>
      <c r="E715" s="96" t="s">
        <v>2862</v>
      </c>
      <c r="F715" s="123" t="s">
        <v>4979</v>
      </c>
      <c r="G715" s="79" t="s">
        <v>2863</v>
      </c>
      <c r="H715" s="80">
        <f t="shared" si="11"/>
        <v>1</v>
      </c>
      <c r="I715" s="81">
        <v>45093</v>
      </c>
      <c r="J715" s="82"/>
      <c r="K715" s="82"/>
      <c r="L715" s="83" t="s">
        <v>402</v>
      </c>
      <c r="M715" s="84" t="s">
        <v>2864</v>
      </c>
      <c r="N715" s="85">
        <v>5</v>
      </c>
      <c r="O715" s="86">
        <v>0</v>
      </c>
      <c r="P715" s="86">
        <v>0</v>
      </c>
      <c r="Q715" s="87">
        <v>5</v>
      </c>
      <c r="R715" s="88">
        <v>100850</v>
      </c>
      <c r="S715" s="88">
        <v>18329</v>
      </c>
      <c r="T715" s="88">
        <v>0</v>
      </c>
      <c r="U715" s="89">
        <v>119179</v>
      </c>
      <c r="V715" s="97"/>
    </row>
    <row r="716" spans="1:22" ht="25.5" customHeight="1" x14ac:dyDescent="0.15">
      <c r="A716" s="92" t="s">
        <v>2865</v>
      </c>
      <c r="B716" s="93" t="s">
        <v>2866</v>
      </c>
      <c r="C716" s="94" t="s">
        <v>2839</v>
      </c>
      <c r="D716" s="95" t="s">
        <v>35</v>
      </c>
      <c r="E716" s="96" t="s">
        <v>2867</v>
      </c>
      <c r="F716" s="123" t="s">
        <v>4980</v>
      </c>
      <c r="G716" s="79" t="s">
        <v>2868</v>
      </c>
      <c r="H716" s="80">
        <f t="shared" si="11"/>
        <v>1</v>
      </c>
      <c r="I716" s="81">
        <v>45090</v>
      </c>
      <c r="J716" s="82"/>
      <c r="K716" s="82"/>
      <c r="L716" s="83" t="s">
        <v>402</v>
      </c>
      <c r="M716" s="84" t="s">
        <v>2864</v>
      </c>
      <c r="N716" s="85">
        <v>5</v>
      </c>
      <c r="O716" s="86">
        <v>0</v>
      </c>
      <c r="P716" s="86">
        <v>0</v>
      </c>
      <c r="Q716" s="87">
        <v>5</v>
      </c>
      <c r="R716" s="88">
        <v>94250</v>
      </c>
      <c r="S716" s="88">
        <v>2109</v>
      </c>
      <c r="T716" s="88">
        <v>0</v>
      </c>
      <c r="U716" s="89">
        <v>96359</v>
      </c>
      <c r="V716" s="97"/>
    </row>
    <row r="717" spans="1:22" ht="25.5" customHeight="1" x14ac:dyDescent="0.15">
      <c r="A717" s="92" t="s">
        <v>2869</v>
      </c>
      <c r="B717" s="93" t="s">
        <v>2870</v>
      </c>
      <c r="C717" s="94" t="s">
        <v>2839</v>
      </c>
      <c r="D717" s="95" t="s">
        <v>35</v>
      </c>
      <c r="E717" s="96" t="s">
        <v>2871</v>
      </c>
      <c r="F717" s="123" t="s">
        <v>4981</v>
      </c>
      <c r="G717" s="79" t="s">
        <v>2868</v>
      </c>
      <c r="H717" s="80">
        <f t="shared" si="11"/>
        <v>1</v>
      </c>
      <c r="I717" s="81">
        <v>45257</v>
      </c>
      <c r="J717" s="82"/>
      <c r="K717" s="82"/>
      <c r="L717" s="83" t="s">
        <v>402</v>
      </c>
      <c r="M717" s="84" t="s">
        <v>2864</v>
      </c>
      <c r="N717" s="85">
        <v>5</v>
      </c>
      <c r="O717" s="86">
        <v>0</v>
      </c>
      <c r="P717" s="86">
        <v>0</v>
      </c>
      <c r="Q717" s="87">
        <v>5</v>
      </c>
      <c r="R717" s="88">
        <v>100850</v>
      </c>
      <c r="S717" s="88">
        <v>11356</v>
      </c>
      <c r="T717" s="88">
        <v>0</v>
      </c>
      <c r="U717" s="89">
        <v>112206</v>
      </c>
      <c r="V717" s="97"/>
    </row>
    <row r="718" spans="1:22" ht="25.5" customHeight="1" x14ac:dyDescent="0.15">
      <c r="A718" s="92" t="s">
        <v>2872</v>
      </c>
      <c r="B718" s="93" t="s">
        <v>2873</v>
      </c>
      <c r="C718" s="94" t="s">
        <v>2839</v>
      </c>
      <c r="D718" s="95" t="s">
        <v>35</v>
      </c>
      <c r="E718" s="96" t="s">
        <v>2874</v>
      </c>
      <c r="F718" s="123" t="s">
        <v>4982</v>
      </c>
      <c r="G718" s="79" t="s">
        <v>2875</v>
      </c>
      <c r="H718" s="80">
        <f t="shared" si="11"/>
        <v>1</v>
      </c>
      <c r="I718" s="81">
        <v>45217</v>
      </c>
      <c r="J718" s="82"/>
      <c r="K718" s="82"/>
      <c r="L718" s="83" t="s">
        <v>402</v>
      </c>
      <c r="M718" s="84" t="s">
        <v>657</v>
      </c>
      <c r="N718" s="85">
        <v>5</v>
      </c>
      <c r="O718" s="86">
        <v>0</v>
      </c>
      <c r="P718" s="86">
        <v>0</v>
      </c>
      <c r="Q718" s="87">
        <v>5</v>
      </c>
      <c r="R718" s="88">
        <v>100850</v>
      </c>
      <c r="S718" s="88">
        <v>74373</v>
      </c>
      <c r="T718" s="88">
        <v>50000</v>
      </c>
      <c r="U718" s="89">
        <v>225223</v>
      </c>
      <c r="V718" s="97"/>
    </row>
    <row r="719" spans="1:22" ht="25.5" customHeight="1" x14ac:dyDescent="0.15">
      <c r="A719" s="92" t="s">
        <v>2876</v>
      </c>
      <c r="B719" s="93" t="s">
        <v>2877</v>
      </c>
      <c r="C719" s="94" t="s">
        <v>2839</v>
      </c>
      <c r="D719" s="95" t="s">
        <v>35</v>
      </c>
      <c r="E719" s="96" t="s">
        <v>2878</v>
      </c>
      <c r="F719" s="123" t="s">
        <v>4983</v>
      </c>
      <c r="G719" s="79" t="s">
        <v>2879</v>
      </c>
      <c r="H719" s="80">
        <f t="shared" si="11"/>
        <v>2</v>
      </c>
      <c r="I719" s="81">
        <v>45100</v>
      </c>
      <c r="J719" s="82">
        <v>45212</v>
      </c>
      <c r="K719" s="82"/>
      <c r="L719" s="83" t="s">
        <v>402</v>
      </c>
      <c r="M719" s="84" t="s">
        <v>881</v>
      </c>
      <c r="N719" s="85">
        <v>0</v>
      </c>
      <c r="O719" s="86">
        <v>0</v>
      </c>
      <c r="P719" s="86">
        <v>0</v>
      </c>
      <c r="Q719" s="87">
        <v>0</v>
      </c>
      <c r="R719" s="88">
        <v>71300</v>
      </c>
      <c r="S719" s="88">
        <v>2840</v>
      </c>
      <c r="T719" s="88">
        <v>0</v>
      </c>
      <c r="U719" s="89">
        <v>74140</v>
      </c>
      <c r="V719" s="97"/>
    </row>
    <row r="720" spans="1:22" ht="25.5" customHeight="1" x14ac:dyDescent="0.15">
      <c r="A720" s="92" t="s">
        <v>2880</v>
      </c>
      <c r="B720" s="93" t="s">
        <v>2881</v>
      </c>
      <c r="C720" s="94" t="s">
        <v>2839</v>
      </c>
      <c r="D720" s="95" t="s">
        <v>35</v>
      </c>
      <c r="E720" s="96" t="s">
        <v>2882</v>
      </c>
      <c r="F720" s="123" t="s">
        <v>4984</v>
      </c>
      <c r="G720" s="79" t="s">
        <v>2759</v>
      </c>
      <c r="H720" s="80">
        <f t="shared" si="11"/>
        <v>3</v>
      </c>
      <c r="I720" s="81">
        <v>45117</v>
      </c>
      <c r="J720" s="82">
        <v>45188</v>
      </c>
      <c r="K720" s="82">
        <v>45274</v>
      </c>
      <c r="L720" s="83" t="s">
        <v>414</v>
      </c>
      <c r="M720" s="84" t="s">
        <v>477</v>
      </c>
      <c r="N720" s="85">
        <v>5</v>
      </c>
      <c r="O720" s="86">
        <v>5</v>
      </c>
      <c r="P720" s="86">
        <v>5</v>
      </c>
      <c r="Q720" s="87">
        <v>15</v>
      </c>
      <c r="R720" s="88">
        <v>262950</v>
      </c>
      <c r="S720" s="88">
        <v>23040</v>
      </c>
      <c r="T720" s="88">
        <v>0</v>
      </c>
      <c r="U720" s="89">
        <v>285990</v>
      </c>
      <c r="V720" s="97"/>
    </row>
    <row r="721" spans="1:22" ht="25.5" customHeight="1" x14ac:dyDescent="0.15">
      <c r="A721" s="92" t="s">
        <v>2883</v>
      </c>
      <c r="B721" s="93" t="s">
        <v>2884</v>
      </c>
      <c r="C721" s="94" t="s">
        <v>2839</v>
      </c>
      <c r="D721" s="95" t="s">
        <v>35</v>
      </c>
      <c r="E721" s="96" t="s">
        <v>2885</v>
      </c>
      <c r="F721" s="123" t="s">
        <v>4985</v>
      </c>
      <c r="G721" s="79" t="s">
        <v>2886</v>
      </c>
      <c r="H721" s="80">
        <f t="shared" si="11"/>
        <v>1</v>
      </c>
      <c r="I721" s="81">
        <v>45203</v>
      </c>
      <c r="J721" s="82"/>
      <c r="K721" s="82"/>
      <c r="L721" s="83" t="s">
        <v>240</v>
      </c>
      <c r="M721" s="84" t="s">
        <v>504</v>
      </c>
      <c r="N721" s="85">
        <v>2</v>
      </c>
      <c r="O721" s="86">
        <v>0</v>
      </c>
      <c r="P721" s="86">
        <v>0</v>
      </c>
      <c r="Q721" s="87">
        <v>2</v>
      </c>
      <c r="R721" s="88">
        <v>48690</v>
      </c>
      <c r="S721" s="88">
        <v>17958</v>
      </c>
      <c r="T721" s="88">
        <v>0</v>
      </c>
      <c r="U721" s="89">
        <v>66648</v>
      </c>
      <c r="V721" s="97"/>
    </row>
    <row r="722" spans="1:22" ht="25.5" customHeight="1" x14ac:dyDescent="0.15">
      <c r="A722" s="92" t="s">
        <v>2887</v>
      </c>
      <c r="B722" s="93" t="s">
        <v>2888</v>
      </c>
      <c r="C722" s="94" t="s">
        <v>2839</v>
      </c>
      <c r="D722" s="95" t="s">
        <v>35</v>
      </c>
      <c r="E722" s="96" t="s">
        <v>2889</v>
      </c>
      <c r="F722" s="123" t="s">
        <v>4986</v>
      </c>
      <c r="G722" s="79" t="s">
        <v>2787</v>
      </c>
      <c r="H722" s="80">
        <f t="shared" si="11"/>
        <v>3</v>
      </c>
      <c r="I722" s="81">
        <v>45084</v>
      </c>
      <c r="J722" s="82">
        <v>45120</v>
      </c>
      <c r="K722" s="82">
        <v>45225</v>
      </c>
      <c r="L722" s="83" t="s">
        <v>240</v>
      </c>
      <c r="M722" s="84" t="s">
        <v>461</v>
      </c>
      <c r="N722" s="85">
        <v>5</v>
      </c>
      <c r="O722" s="86">
        <v>5</v>
      </c>
      <c r="P722" s="86">
        <v>5</v>
      </c>
      <c r="Q722" s="87">
        <v>15</v>
      </c>
      <c r="R722" s="88">
        <v>400350</v>
      </c>
      <c r="S722" s="88">
        <v>498570</v>
      </c>
      <c r="T722" s="88">
        <v>49500</v>
      </c>
      <c r="U722" s="89">
        <v>948420</v>
      </c>
      <c r="V722" s="97"/>
    </row>
    <row r="723" spans="1:22" ht="25.5" customHeight="1" x14ac:dyDescent="0.15">
      <c r="A723" s="92" t="s">
        <v>2890</v>
      </c>
      <c r="B723" s="93" t="s">
        <v>2891</v>
      </c>
      <c r="C723" s="94" t="s">
        <v>2839</v>
      </c>
      <c r="D723" s="95" t="s">
        <v>35</v>
      </c>
      <c r="E723" s="96" t="s">
        <v>2892</v>
      </c>
      <c r="F723" s="123" t="s">
        <v>4987</v>
      </c>
      <c r="G723" s="79" t="s">
        <v>2795</v>
      </c>
      <c r="H723" s="80">
        <f t="shared" si="11"/>
        <v>3</v>
      </c>
      <c r="I723" s="81">
        <v>45083</v>
      </c>
      <c r="J723" s="82">
        <v>45085</v>
      </c>
      <c r="K723" s="82">
        <v>45090</v>
      </c>
      <c r="L723" s="83" t="s">
        <v>1082</v>
      </c>
      <c r="M723" s="84" t="s">
        <v>663</v>
      </c>
      <c r="N723" s="85">
        <v>4</v>
      </c>
      <c r="O723" s="86">
        <v>4</v>
      </c>
      <c r="P723" s="86">
        <v>4</v>
      </c>
      <c r="Q723" s="87">
        <v>12</v>
      </c>
      <c r="R723" s="88">
        <v>294150</v>
      </c>
      <c r="S723" s="88">
        <v>17700</v>
      </c>
      <c r="T723" s="88">
        <v>49600</v>
      </c>
      <c r="U723" s="89">
        <v>361450</v>
      </c>
      <c r="V723" s="97"/>
    </row>
    <row r="724" spans="1:22" ht="25.5" customHeight="1" x14ac:dyDescent="0.15">
      <c r="A724" s="92" t="s">
        <v>2893</v>
      </c>
      <c r="B724" s="93" t="s">
        <v>2894</v>
      </c>
      <c r="C724" s="94" t="s">
        <v>2839</v>
      </c>
      <c r="D724" s="95" t="s">
        <v>35</v>
      </c>
      <c r="E724" s="96" t="s">
        <v>2895</v>
      </c>
      <c r="F724" s="123" t="s">
        <v>4988</v>
      </c>
      <c r="G724" s="79" t="s">
        <v>2896</v>
      </c>
      <c r="H724" s="80">
        <f t="shared" si="11"/>
        <v>2</v>
      </c>
      <c r="I724" s="81">
        <v>45271</v>
      </c>
      <c r="J724" s="82">
        <v>45272</v>
      </c>
      <c r="K724" s="82"/>
      <c r="L724" s="83" t="s">
        <v>402</v>
      </c>
      <c r="M724" s="84" t="s">
        <v>657</v>
      </c>
      <c r="N724" s="85">
        <v>0</v>
      </c>
      <c r="O724" s="86">
        <v>5</v>
      </c>
      <c r="P724" s="86">
        <v>0</v>
      </c>
      <c r="Q724" s="87">
        <v>5</v>
      </c>
      <c r="R724" s="88">
        <v>136500</v>
      </c>
      <c r="S724" s="88">
        <v>37353</v>
      </c>
      <c r="T724" s="88">
        <v>50000</v>
      </c>
      <c r="U724" s="89">
        <v>223853</v>
      </c>
      <c r="V724" s="97"/>
    </row>
    <row r="725" spans="1:22" ht="25.5" customHeight="1" x14ac:dyDescent="0.15">
      <c r="A725" s="92" t="s">
        <v>2897</v>
      </c>
      <c r="B725" s="93" t="s">
        <v>2898</v>
      </c>
      <c r="C725" s="94" t="s">
        <v>2839</v>
      </c>
      <c r="D725" s="95" t="s">
        <v>35</v>
      </c>
      <c r="E725" s="96" t="s">
        <v>2899</v>
      </c>
      <c r="F725" s="123" t="s">
        <v>4989</v>
      </c>
      <c r="G725" s="79" t="s">
        <v>2900</v>
      </c>
      <c r="H725" s="80">
        <f t="shared" si="11"/>
        <v>1</v>
      </c>
      <c r="I725" s="81">
        <v>45166</v>
      </c>
      <c r="J725" s="82"/>
      <c r="K725" s="82"/>
      <c r="L725" s="83" t="s">
        <v>414</v>
      </c>
      <c r="M725" s="84" t="s">
        <v>420</v>
      </c>
      <c r="N725" s="85">
        <v>0</v>
      </c>
      <c r="O725" s="86">
        <v>0</v>
      </c>
      <c r="P725" s="86">
        <v>0</v>
      </c>
      <c r="Q725" s="87">
        <v>0</v>
      </c>
      <c r="R725" s="88">
        <v>35650</v>
      </c>
      <c r="S725" s="88">
        <v>31820</v>
      </c>
      <c r="T725" s="88">
        <v>0</v>
      </c>
      <c r="U725" s="89">
        <v>67470</v>
      </c>
      <c r="V725" s="97"/>
    </row>
    <row r="726" spans="1:22" ht="25.5" customHeight="1" x14ac:dyDescent="0.15">
      <c r="A726" s="92" t="s">
        <v>2901</v>
      </c>
      <c r="B726" s="93" t="s">
        <v>2902</v>
      </c>
      <c r="C726" s="94" t="s">
        <v>2839</v>
      </c>
      <c r="D726" s="95" t="s">
        <v>35</v>
      </c>
      <c r="E726" s="96" t="s">
        <v>2903</v>
      </c>
      <c r="F726" s="123" t="s">
        <v>4990</v>
      </c>
      <c r="G726" s="79" t="s">
        <v>2904</v>
      </c>
      <c r="H726" s="80">
        <f t="shared" si="11"/>
        <v>1</v>
      </c>
      <c r="I726" s="81">
        <v>45112</v>
      </c>
      <c r="J726" s="82"/>
      <c r="K726" s="82"/>
      <c r="L726" s="83" t="s">
        <v>402</v>
      </c>
      <c r="M726" s="84" t="s">
        <v>657</v>
      </c>
      <c r="N726" s="85">
        <v>5</v>
      </c>
      <c r="O726" s="86">
        <v>0</v>
      </c>
      <c r="P726" s="86">
        <v>0</v>
      </c>
      <c r="Q726" s="87">
        <v>5</v>
      </c>
      <c r="R726" s="88">
        <v>100850</v>
      </c>
      <c r="S726" s="88">
        <v>9360</v>
      </c>
      <c r="T726" s="88">
        <v>50000</v>
      </c>
      <c r="U726" s="89">
        <v>160210</v>
      </c>
      <c r="V726" s="97"/>
    </row>
    <row r="727" spans="1:22" ht="25.5" customHeight="1" x14ac:dyDescent="0.15">
      <c r="A727" s="92" t="s">
        <v>2905</v>
      </c>
      <c r="B727" s="93" t="s">
        <v>2906</v>
      </c>
      <c r="C727" s="94" t="s">
        <v>2839</v>
      </c>
      <c r="D727" s="95" t="s">
        <v>35</v>
      </c>
      <c r="E727" s="96" t="s">
        <v>2907</v>
      </c>
      <c r="F727" s="123" t="s">
        <v>4991</v>
      </c>
      <c r="G727" s="79" t="s">
        <v>2908</v>
      </c>
      <c r="H727" s="80">
        <f t="shared" si="11"/>
        <v>1</v>
      </c>
      <c r="I727" s="81">
        <v>45212</v>
      </c>
      <c r="J727" s="82"/>
      <c r="K727" s="82"/>
      <c r="L727" s="83" t="s">
        <v>240</v>
      </c>
      <c r="M727" s="84" t="s">
        <v>377</v>
      </c>
      <c r="N727" s="85">
        <v>1</v>
      </c>
      <c r="O727" s="86">
        <v>0</v>
      </c>
      <c r="P727" s="86">
        <v>0</v>
      </c>
      <c r="Q727" s="87">
        <v>1</v>
      </c>
      <c r="R727" s="88">
        <v>40850</v>
      </c>
      <c r="S727" s="88">
        <v>740</v>
      </c>
      <c r="T727" s="88">
        <v>50000</v>
      </c>
      <c r="U727" s="89">
        <v>91590</v>
      </c>
      <c r="V727" s="97"/>
    </row>
    <row r="728" spans="1:22" ht="25.5" customHeight="1" x14ac:dyDescent="0.15">
      <c r="A728" s="92" t="s">
        <v>2909</v>
      </c>
      <c r="B728" s="93" t="s">
        <v>2910</v>
      </c>
      <c r="C728" s="94" t="s">
        <v>2839</v>
      </c>
      <c r="D728" s="95" t="s">
        <v>35</v>
      </c>
      <c r="E728" s="96" t="s">
        <v>2911</v>
      </c>
      <c r="F728" s="123" t="s">
        <v>4992</v>
      </c>
      <c r="G728" s="79" t="s">
        <v>485</v>
      </c>
      <c r="H728" s="80">
        <f t="shared" si="11"/>
        <v>3</v>
      </c>
      <c r="I728" s="81">
        <v>45117</v>
      </c>
      <c r="J728" s="82">
        <v>45201</v>
      </c>
      <c r="K728" s="82">
        <v>45266</v>
      </c>
      <c r="L728" s="83" t="s">
        <v>240</v>
      </c>
      <c r="M728" s="84" t="s">
        <v>461</v>
      </c>
      <c r="N728" s="85">
        <v>5</v>
      </c>
      <c r="O728" s="86">
        <v>5</v>
      </c>
      <c r="P728" s="86">
        <v>5</v>
      </c>
      <c r="Q728" s="87">
        <v>15</v>
      </c>
      <c r="R728" s="88">
        <v>400350</v>
      </c>
      <c r="S728" s="88">
        <v>475588</v>
      </c>
      <c r="T728" s="88">
        <v>0</v>
      </c>
      <c r="U728" s="89">
        <v>875938</v>
      </c>
      <c r="V728" s="97"/>
    </row>
    <row r="729" spans="1:22" ht="25.5" customHeight="1" x14ac:dyDescent="0.15">
      <c r="A729" s="92" t="s">
        <v>2912</v>
      </c>
      <c r="B729" s="93" t="s">
        <v>2913</v>
      </c>
      <c r="C729" s="94" t="s">
        <v>2839</v>
      </c>
      <c r="D729" s="95" t="s">
        <v>35</v>
      </c>
      <c r="E729" s="96" t="s">
        <v>2914</v>
      </c>
      <c r="F729" s="123" t="s">
        <v>4993</v>
      </c>
      <c r="G729" s="79" t="s">
        <v>2915</v>
      </c>
      <c r="H729" s="80">
        <f t="shared" si="11"/>
        <v>1</v>
      </c>
      <c r="I729" s="81">
        <v>45083</v>
      </c>
      <c r="J729" s="82"/>
      <c r="K729" s="82"/>
      <c r="L729" s="83" t="s">
        <v>402</v>
      </c>
      <c r="M729" s="84" t="s">
        <v>2864</v>
      </c>
      <c r="N729" s="85">
        <v>5</v>
      </c>
      <c r="O729" s="86">
        <v>0</v>
      </c>
      <c r="P729" s="86">
        <v>0</v>
      </c>
      <c r="Q729" s="87">
        <v>5</v>
      </c>
      <c r="R729" s="88">
        <v>94250</v>
      </c>
      <c r="S729" s="88">
        <v>3108</v>
      </c>
      <c r="T729" s="88">
        <v>0</v>
      </c>
      <c r="U729" s="89">
        <v>97358</v>
      </c>
      <c r="V729" s="97"/>
    </row>
    <row r="730" spans="1:22" ht="25.5" customHeight="1" x14ac:dyDescent="0.15">
      <c r="A730" s="92" t="s">
        <v>2916</v>
      </c>
      <c r="B730" s="93" t="s">
        <v>2917</v>
      </c>
      <c r="C730" s="94" t="s">
        <v>2839</v>
      </c>
      <c r="D730" s="95" t="s">
        <v>35</v>
      </c>
      <c r="E730" s="96" t="s">
        <v>2918</v>
      </c>
      <c r="F730" s="123" t="s">
        <v>4994</v>
      </c>
      <c r="G730" s="79" t="s">
        <v>2915</v>
      </c>
      <c r="H730" s="80">
        <f t="shared" si="11"/>
        <v>1</v>
      </c>
      <c r="I730" s="81">
        <v>45219</v>
      </c>
      <c r="J730" s="82"/>
      <c r="K730" s="82"/>
      <c r="L730" s="83" t="s">
        <v>402</v>
      </c>
      <c r="M730" s="84" t="s">
        <v>2864</v>
      </c>
      <c r="N730" s="85">
        <v>5</v>
      </c>
      <c r="O730" s="86">
        <v>0</v>
      </c>
      <c r="P730" s="86">
        <v>0</v>
      </c>
      <c r="Q730" s="87">
        <v>5</v>
      </c>
      <c r="R730" s="88">
        <v>100850</v>
      </c>
      <c r="S730" s="88">
        <v>1776</v>
      </c>
      <c r="T730" s="88">
        <v>0</v>
      </c>
      <c r="U730" s="89">
        <v>102626</v>
      </c>
      <c r="V730" s="97"/>
    </row>
    <row r="731" spans="1:22" ht="25.5" customHeight="1" x14ac:dyDescent="0.15">
      <c r="A731" s="92" t="s">
        <v>2919</v>
      </c>
      <c r="B731" s="93" t="s">
        <v>2920</v>
      </c>
      <c r="C731" s="94" t="s">
        <v>2839</v>
      </c>
      <c r="D731" s="95" t="s">
        <v>35</v>
      </c>
      <c r="E731" s="96" t="s">
        <v>2899</v>
      </c>
      <c r="F731" s="123" t="s">
        <v>4995</v>
      </c>
      <c r="G731" s="79" t="s">
        <v>2921</v>
      </c>
      <c r="H731" s="80">
        <f t="shared" si="11"/>
        <v>2</v>
      </c>
      <c r="I731" s="81">
        <v>45162</v>
      </c>
      <c r="J731" s="82">
        <v>45163</v>
      </c>
      <c r="K731" s="82"/>
      <c r="L731" s="83" t="s">
        <v>414</v>
      </c>
      <c r="M731" s="84" t="s">
        <v>420</v>
      </c>
      <c r="N731" s="85">
        <v>1</v>
      </c>
      <c r="O731" s="86">
        <v>1</v>
      </c>
      <c r="P731" s="86">
        <v>0</v>
      </c>
      <c r="Q731" s="87">
        <v>2</v>
      </c>
      <c r="R731" s="88">
        <v>102500</v>
      </c>
      <c r="S731" s="88">
        <v>4200</v>
      </c>
      <c r="T731" s="88">
        <v>0</v>
      </c>
      <c r="U731" s="89">
        <v>106700</v>
      </c>
      <c r="V731" s="97"/>
    </row>
    <row r="732" spans="1:22" ht="25.5" customHeight="1" x14ac:dyDescent="0.15">
      <c r="A732" s="92" t="s">
        <v>2922</v>
      </c>
      <c r="B732" s="93" t="s">
        <v>2923</v>
      </c>
      <c r="C732" s="94" t="s">
        <v>2839</v>
      </c>
      <c r="D732" s="95" t="s">
        <v>35</v>
      </c>
      <c r="E732" s="96" t="s">
        <v>2924</v>
      </c>
      <c r="F732" s="123" t="s">
        <v>4996</v>
      </c>
      <c r="G732" s="79" t="s">
        <v>2925</v>
      </c>
      <c r="H732" s="80">
        <f t="shared" si="11"/>
        <v>1</v>
      </c>
      <c r="I732" s="81">
        <v>45083</v>
      </c>
      <c r="J732" s="82"/>
      <c r="K732" s="82"/>
      <c r="L732" s="83" t="s">
        <v>240</v>
      </c>
      <c r="M732" s="84" t="s">
        <v>461</v>
      </c>
      <c r="N732" s="85">
        <v>5</v>
      </c>
      <c r="O732" s="86">
        <v>0</v>
      </c>
      <c r="P732" s="86">
        <v>0</v>
      </c>
      <c r="Q732" s="87">
        <v>5</v>
      </c>
      <c r="R732" s="88">
        <v>98210</v>
      </c>
      <c r="S732" s="88">
        <v>185380</v>
      </c>
      <c r="T732" s="88">
        <v>0</v>
      </c>
      <c r="U732" s="89">
        <v>283590</v>
      </c>
      <c r="V732" s="97"/>
    </row>
    <row r="733" spans="1:22" ht="25.5" customHeight="1" x14ac:dyDescent="0.15">
      <c r="A733" s="92" t="s">
        <v>2926</v>
      </c>
      <c r="B733" s="93" t="s">
        <v>2927</v>
      </c>
      <c r="C733" s="94" t="s">
        <v>2839</v>
      </c>
      <c r="D733" s="95" t="s">
        <v>35</v>
      </c>
      <c r="E733" s="96" t="s">
        <v>2928</v>
      </c>
      <c r="F733" s="123" t="s">
        <v>4997</v>
      </c>
      <c r="G733" s="79" t="s">
        <v>2929</v>
      </c>
      <c r="H733" s="80">
        <f t="shared" si="11"/>
        <v>1</v>
      </c>
      <c r="I733" s="81">
        <v>45212</v>
      </c>
      <c r="J733" s="82"/>
      <c r="K733" s="82"/>
      <c r="L733" s="83" t="s">
        <v>402</v>
      </c>
      <c r="M733" s="84" t="s">
        <v>2864</v>
      </c>
      <c r="N733" s="85">
        <v>5</v>
      </c>
      <c r="O733" s="86">
        <v>0</v>
      </c>
      <c r="P733" s="86">
        <v>0</v>
      </c>
      <c r="Q733" s="87">
        <v>5</v>
      </c>
      <c r="R733" s="88">
        <v>100850</v>
      </c>
      <c r="S733" s="88">
        <v>9839</v>
      </c>
      <c r="T733" s="88">
        <v>0</v>
      </c>
      <c r="U733" s="89">
        <v>110689</v>
      </c>
      <c r="V733" s="97"/>
    </row>
    <row r="734" spans="1:22" ht="25.5" customHeight="1" x14ac:dyDescent="0.15">
      <c r="A734" s="92" t="s">
        <v>2930</v>
      </c>
      <c r="B734" s="93" t="s">
        <v>2931</v>
      </c>
      <c r="C734" s="94" t="s">
        <v>2932</v>
      </c>
      <c r="D734" s="95" t="s">
        <v>36</v>
      </c>
      <c r="E734" s="96" t="s">
        <v>2933</v>
      </c>
      <c r="F734" s="123" t="s">
        <v>4998</v>
      </c>
      <c r="G734" s="79" t="s">
        <v>2934</v>
      </c>
      <c r="H734" s="80">
        <f t="shared" si="11"/>
        <v>1</v>
      </c>
      <c r="I734" s="81">
        <v>45274</v>
      </c>
      <c r="J734" s="82"/>
      <c r="K734" s="82"/>
      <c r="L734" s="83" t="s">
        <v>402</v>
      </c>
      <c r="M734" s="84" t="s">
        <v>1171</v>
      </c>
      <c r="N734" s="85">
        <v>0</v>
      </c>
      <c r="O734" s="86">
        <v>0</v>
      </c>
      <c r="P734" s="86">
        <v>0</v>
      </c>
      <c r="Q734" s="87">
        <v>0</v>
      </c>
      <c r="R734" s="88">
        <v>35650</v>
      </c>
      <c r="S734" s="88">
        <v>1184</v>
      </c>
      <c r="T734" s="88">
        <v>0</v>
      </c>
      <c r="U734" s="89">
        <v>36834</v>
      </c>
      <c r="V734" s="97"/>
    </row>
    <row r="735" spans="1:22" ht="25.5" customHeight="1" x14ac:dyDescent="0.15">
      <c r="A735" s="92" t="s">
        <v>2935</v>
      </c>
      <c r="B735" s="93" t="s">
        <v>2936</v>
      </c>
      <c r="C735" s="94" t="s">
        <v>2932</v>
      </c>
      <c r="D735" s="95" t="s">
        <v>36</v>
      </c>
      <c r="E735" s="96" t="s">
        <v>2937</v>
      </c>
      <c r="F735" s="123" t="s">
        <v>4999</v>
      </c>
      <c r="G735" s="79" t="s">
        <v>2938</v>
      </c>
      <c r="H735" s="80">
        <f t="shared" si="11"/>
        <v>1</v>
      </c>
      <c r="I735" s="81">
        <v>45238</v>
      </c>
      <c r="J735" s="82"/>
      <c r="K735" s="82"/>
      <c r="L735" s="83" t="s">
        <v>240</v>
      </c>
      <c r="M735" s="84" t="s">
        <v>461</v>
      </c>
      <c r="N735" s="85">
        <v>5</v>
      </c>
      <c r="O735" s="86">
        <v>0</v>
      </c>
      <c r="P735" s="86">
        <v>0</v>
      </c>
      <c r="Q735" s="87">
        <v>5</v>
      </c>
      <c r="R735" s="88">
        <v>68250</v>
      </c>
      <c r="S735" s="88">
        <v>12154</v>
      </c>
      <c r="T735" s="88">
        <v>33000</v>
      </c>
      <c r="U735" s="89">
        <v>113404</v>
      </c>
      <c r="V735" s="97"/>
    </row>
    <row r="736" spans="1:22" ht="25.5" customHeight="1" x14ac:dyDescent="0.15">
      <c r="A736" s="92" t="s">
        <v>2939</v>
      </c>
      <c r="B736" s="93" t="s">
        <v>2940</v>
      </c>
      <c r="C736" s="94" t="s">
        <v>2932</v>
      </c>
      <c r="D736" s="95" t="s">
        <v>36</v>
      </c>
      <c r="E736" s="96" t="s">
        <v>2941</v>
      </c>
      <c r="F736" s="123" t="s">
        <v>5000</v>
      </c>
      <c r="G736" s="79" t="s">
        <v>2714</v>
      </c>
      <c r="H736" s="80">
        <f t="shared" si="11"/>
        <v>1</v>
      </c>
      <c r="I736" s="81">
        <v>45254</v>
      </c>
      <c r="J736" s="82"/>
      <c r="K736" s="82"/>
      <c r="L736" s="83" t="s">
        <v>550</v>
      </c>
      <c r="M736" s="84" t="s">
        <v>2715</v>
      </c>
      <c r="N736" s="85">
        <v>5</v>
      </c>
      <c r="O736" s="86">
        <v>0</v>
      </c>
      <c r="P736" s="86">
        <v>0</v>
      </c>
      <c r="Q736" s="87">
        <v>5</v>
      </c>
      <c r="R736" s="88">
        <v>133450</v>
      </c>
      <c r="S736" s="88">
        <v>13040</v>
      </c>
      <c r="T736" s="88">
        <v>50000</v>
      </c>
      <c r="U736" s="89">
        <v>196490</v>
      </c>
      <c r="V736" s="97"/>
    </row>
    <row r="737" spans="1:22" ht="25.5" customHeight="1" x14ac:dyDescent="0.15">
      <c r="A737" s="92" t="s">
        <v>2942</v>
      </c>
      <c r="B737" s="93" t="s">
        <v>2943</v>
      </c>
      <c r="C737" s="94" t="s">
        <v>2932</v>
      </c>
      <c r="D737" s="95" t="s">
        <v>36</v>
      </c>
      <c r="E737" s="96" t="s">
        <v>2944</v>
      </c>
      <c r="F737" s="123" t="s">
        <v>5001</v>
      </c>
      <c r="G737" s="79" t="s">
        <v>2547</v>
      </c>
      <c r="H737" s="80">
        <f t="shared" si="11"/>
        <v>2</v>
      </c>
      <c r="I737" s="81">
        <v>45259</v>
      </c>
      <c r="J737" s="82">
        <v>45260</v>
      </c>
      <c r="K737" s="82"/>
      <c r="L737" s="83" t="s">
        <v>402</v>
      </c>
      <c r="M737" s="84" t="s">
        <v>657</v>
      </c>
      <c r="N737" s="85">
        <v>5</v>
      </c>
      <c r="O737" s="86">
        <v>5</v>
      </c>
      <c r="P737" s="86">
        <v>0</v>
      </c>
      <c r="Q737" s="87">
        <v>10</v>
      </c>
      <c r="R737" s="88">
        <v>201700</v>
      </c>
      <c r="S737" s="88">
        <v>17840</v>
      </c>
      <c r="T737" s="88">
        <v>50000</v>
      </c>
      <c r="U737" s="89">
        <v>269540</v>
      </c>
      <c r="V737" s="97"/>
    </row>
    <row r="738" spans="1:22" ht="25.5" customHeight="1" x14ac:dyDescent="0.15">
      <c r="A738" s="92" t="s">
        <v>2945</v>
      </c>
      <c r="B738" s="93" t="s">
        <v>2946</v>
      </c>
      <c r="C738" s="94" t="s">
        <v>2932</v>
      </c>
      <c r="D738" s="95" t="s">
        <v>36</v>
      </c>
      <c r="E738" s="96" t="s">
        <v>2947</v>
      </c>
      <c r="F738" s="123" t="s">
        <v>5002</v>
      </c>
      <c r="G738" s="79" t="s">
        <v>2787</v>
      </c>
      <c r="H738" s="80">
        <f t="shared" si="11"/>
        <v>1</v>
      </c>
      <c r="I738" s="81">
        <v>45205</v>
      </c>
      <c r="J738" s="82"/>
      <c r="K738" s="82"/>
      <c r="L738" s="83" t="s">
        <v>240</v>
      </c>
      <c r="M738" s="84" t="s">
        <v>461</v>
      </c>
      <c r="N738" s="85">
        <v>5</v>
      </c>
      <c r="O738" s="86">
        <v>0</v>
      </c>
      <c r="P738" s="86">
        <v>0</v>
      </c>
      <c r="Q738" s="87">
        <v>5</v>
      </c>
      <c r="R738" s="88">
        <v>133450</v>
      </c>
      <c r="S738" s="102">
        <v>130606</v>
      </c>
      <c r="T738" s="88">
        <v>0</v>
      </c>
      <c r="U738" s="89">
        <v>264056</v>
      </c>
      <c r="V738" s="97" t="s">
        <v>513</v>
      </c>
    </row>
    <row r="739" spans="1:22" ht="25.5" customHeight="1" x14ac:dyDescent="0.15">
      <c r="A739" s="92" t="s">
        <v>2948</v>
      </c>
      <c r="B739" s="93" t="s">
        <v>2949</v>
      </c>
      <c r="C739" s="94" t="s">
        <v>2932</v>
      </c>
      <c r="D739" s="95" t="s">
        <v>36</v>
      </c>
      <c r="E739" s="96" t="s">
        <v>2950</v>
      </c>
      <c r="F739" s="123" t="s">
        <v>5003</v>
      </c>
      <c r="G739" s="79" t="s">
        <v>2951</v>
      </c>
      <c r="H739" s="80">
        <f t="shared" si="11"/>
        <v>3</v>
      </c>
      <c r="I739" s="81">
        <v>45089</v>
      </c>
      <c r="J739" s="82">
        <v>45090</v>
      </c>
      <c r="K739" s="82">
        <v>45091</v>
      </c>
      <c r="L739" s="83" t="s">
        <v>402</v>
      </c>
      <c r="M739" s="84" t="s">
        <v>657</v>
      </c>
      <c r="N739" s="85">
        <v>5</v>
      </c>
      <c r="O739" s="86">
        <v>5</v>
      </c>
      <c r="P739" s="86">
        <v>5</v>
      </c>
      <c r="Q739" s="87">
        <v>15</v>
      </c>
      <c r="R739" s="88">
        <v>302550</v>
      </c>
      <c r="S739" s="88">
        <v>57150</v>
      </c>
      <c r="T739" s="88">
        <v>50000</v>
      </c>
      <c r="U739" s="89">
        <v>409700</v>
      </c>
      <c r="V739" s="97"/>
    </row>
    <row r="740" spans="1:22" ht="25.5" customHeight="1" x14ac:dyDescent="0.15">
      <c r="A740" s="92" t="s">
        <v>2952</v>
      </c>
      <c r="B740" s="93" t="s">
        <v>2953</v>
      </c>
      <c r="C740" s="94" t="s">
        <v>2932</v>
      </c>
      <c r="D740" s="95" t="s">
        <v>36</v>
      </c>
      <c r="E740" s="96" t="s">
        <v>2954</v>
      </c>
      <c r="F740" s="123" t="s">
        <v>5004</v>
      </c>
      <c r="G740" s="79" t="s">
        <v>2955</v>
      </c>
      <c r="H740" s="80">
        <f t="shared" si="11"/>
        <v>1</v>
      </c>
      <c r="I740" s="81">
        <v>45246</v>
      </c>
      <c r="J740" s="82"/>
      <c r="K740" s="82"/>
      <c r="L740" s="83" t="s">
        <v>240</v>
      </c>
      <c r="M740" s="84" t="s">
        <v>504</v>
      </c>
      <c r="N740" s="85">
        <v>4</v>
      </c>
      <c r="O740" s="86">
        <v>0</v>
      </c>
      <c r="P740" s="86">
        <v>0</v>
      </c>
      <c r="Q740" s="87">
        <v>4</v>
      </c>
      <c r="R740" s="88">
        <v>87810</v>
      </c>
      <c r="S740" s="88">
        <v>28288</v>
      </c>
      <c r="T740" s="88">
        <v>660</v>
      </c>
      <c r="U740" s="89">
        <v>116758</v>
      </c>
      <c r="V740" s="97"/>
    </row>
    <row r="741" spans="1:22" ht="25.5" customHeight="1" x14ac:dyDescent="0.15">
      <c r="A741" s="92" t="s">
        <v>2956</v>
      </c>
      <c r="B741" s="93" t="s">
        <v>2957</v>
      </c>
      <c r="C741" s="94" t="s">
        <v>2932</v>
      </c>
      <c r="D741" s="95" t="s">
        <v>36</v>
      </c>
      <c r="E741" s="96" t="s">
        <v>2958</v>
      </c>
      <c r="F741" s="123" t="s">
        <v>5005</v>
      </c>
      <c r="G741" s="79" t="s">
        <v>2959</v>
      </c>
      <c r="H741" s="80">
        <f t="shared" si="11"/>
        <v>1</v>
      </c>
      <c r="I741" s="81">
        <v>45092</v>
      </c>
      <c r="J741" s="82"/>
      <c r="K741" s="82"/>
      <c r="L741" s="83" t="s">
        <v>471</v>
      </c>
      <c r="M741" s="84" t="s">
        <v>472</v>
      </c>
      <c r="N741" s="85">
        <v>3</v>
      </c>
      <c r="O741" s="86">
        <v>0</v>
      </c>
      <c r="P741" s="86">
        <v>0</v>
      </c>
      <c r="Q741" s="87">
        <v>3</v>
      </c>
      <c r="R741" s="88">
        <v>70810</v>
      </c>
      <c r="S741" s="88">
        <v>4480</v>
      </c>
      <c r="T741" s="88">
        <v>0</v>
      </c>
      <c r="U741" s="89">
        <v>75290</v>
      </c>
      <c r="V741" s="97"/>
    </row>
    <row r="742" spans="1:22" ht="25.5" customHeight="1" x14ac:dyDescent="0.15">
      <c r="A742" s="92" t="s">
        <v>2960</v>
      </c>
      <c r="B742" s="93" t="s">
        <v>2961</v>
      </c>
      <c r="C742" s="94" t="s">
        <v>2932</v>
      </c>
      <c r="D742" s="95" t="s">
        <v>36</v>
      </c>
      <c r="E742" s="96" t="s">
        <v>2962</v>
      </c>
      <c r="F742" s="123" t="s">
        <v>5006</v>
      </c>
      <c r="G742" s="79" t="s">
        <v>2959</v>
      </c>
      <c r="H742" s="80">
        <f t="shared" si="11"/>
        <v>1</v>
      </c>
      <c r="I742" s="81">
        <v>45093</v>
      </c>
      <c r="J742" s="82"/>
      <c r="K742" s="82"/>
      <c r="L742" s="83" t="s">
        <v>471</v>
      </c>
      <c r="M742" s="84" t="s">
        <v>472</v>
      </c>
      <c r="N742" s="85">
        <v>3</v>
      </c>
      <c r="O742" s="86">
        <v>0</v>
      </c>
      <c r="P742" s="86">
        <v>0</v>
      </c>
      <c r="Q742" s="87">
        <v>3</v>
      </c>
      <c r="R742" s="88">
        <v>70810</v>
      </c>
      <c r="S742" s="88">
        <v>4720</v>
      </c>
      <c r="T742" s="88">
        <v>0</v>
      </c>
      <c r="U742" s="89">
        <v>75530</v>
      </c>
      <c r="V742" s="97"/>
    </row>
    <row r="743" spans="1:22" ht="25.5" customHeight="1" x14ac:dyDescent="0.15">
      <c r="A743" s="92" t="s">
        <v>2963</v>
      </c>
      <c r="B743" s="93" t="s">
        <v>2964</v>
      </c>
      <c r="C743" s="94" t="s">
        <v>2932</v>
      </c>
      <c r="D743" s="95" t="s">
        <v>36</v>
      </c>
      <c r="E743" s="96" t="s">
        <v>2933</v>
      </c>
      <c r="F743" s="123" t="s">
        <v>5007</v>
      </c>
      <c r="G743" s="79" t="s">
        <v>2965</v>
      </c>
      <c r="H743" s="80">
        <f t="shared" si="11"/>
        <v>2</v>
      </c>
      <c r="I743" s="81">
        <v>45271</v>
      </c>
      <c r="J743" s="82">
        <v>45272</v>
      </c>
      <c r="K743" s="82"/>
      <c r="L743" s="83" t="s">
        <v>402</v>
      </c>
      <c r="M743" s="84" t="s">
        <v>403</v>
      </c>
      <c r="N743" s="85">
        <v>1</v>
      </c>
      <c r="O743" s="86">
        <v>1</v>
      </c>
      <c r="P743" s="86">
        <v>0</v>
      </c>
      <c r="Q743" s="87">
        <v>2</v>
      </c>
      <c r="R743" s="88">
        <v>83840</v>
      </c>
      <c r="S743" s="88">
        <v>111</v>
      </c>
      <c r="T743" s="88">
        <v>0</v>
      </c>
      <c r="U743" s="89">
        <v>83951</v>
      </c>
      <c r="V743" s="97"/>
    </row>
    <row r="744" spans="1:22" ht="25.5" customHeight="1" x14ac:dyDescent="0.15">
      <c r="A744" s="92" t="s">
        <v>2966</v>
      </c>
      <c r="B744" s="93" t="s">
        <v>2967</v>
      </c>
      <c r="C744" s="94" t="s">
        <v>2968</v>
      </c>
      <c r="D744" s="95" t="s">
        <v>37</v>
      </c>
      <c r="E744" s="96" t="s">
        <v>2969</v>
      </c>
      <c r="F744" s="123" t="s">
        <v>5008</v>
      </c>
      <c r="G744" s="79" t="s">
        <v>2970</v>
      </c>
      <c r="H744" s="80">
        <f t="shared" si="11"/>
        <v>3</v>
      </c>
      <c r="I744" s="81">
        <v>45134</v>
      </c>
      <c r="J744" s="82">
        <v>45135</v>
      </c>
      <c r="K744" s="82">
        <v>45169</v>
      </c>
      <c r="L744" s="83" t="s">
        <v>550</v>
      </c>
      <c r="M744" s="84" t="s">
        <v>2971</v>
      </c>
      <c r="N744" s="85">
        <v>5</v>
      </c>
      <c r="O744" s="86">
        <v>5</v>
      </c>
      <c r="P744" s="86">
        <v>5</v>
      </c>
      <c r="Q744" s="87">
        <v>15</v>
      </c>
      <c r="R744" s="88">
        <v>400350</v>
      </c>
      <c r="S744" s="88">
        <v>101394</v>
      </c>
      <c r="T744" s="88">
        <v>0</v>
      </c>
      <c r="U744" s="89">
        <v>501744</v>
      </c>
      <c r="V744" s="97"/>
    </row>
    <row r="745" spans="1:22" ht="25.5" customHeight="1" x14ac:dyDescent="0.15">
      <c r="A745" s="92" t="s">
        <v>2972</v>
      </c>
      <c r="B745" s="93" t="s">
        <v>2973</v>
      </c>
      <c r="C745" s="94" t="s">
        <v>2968</v>
      </c>
      <c r="D745" s="95" t="s">
        <v>37</v>
      </c>
      <c r="E745" s="96" t="s">
        <v>2974</v>
      </c>
      <c r="F745" s="123" t="s">
        <v>5009</v>
      </c>
      <c r="G745" s="79" t="s">
        <v>2896</v>
      </c>
      <c r="H745" s="80">
        <f t="shared" si="11"/>
        <v>2</v>
      </c>
      <c r="I745" s="81">
        <v>45089</v>
      </c>
      <c r="J745" s="82">
        <v>45090</v>
      </c>
      <c r="K745" s="82"/>
      <c r="L745" s="83" t="s">
        <v>402</v>
      </c>
      <c r="M745" s="84" t="s">
        <v>657</v>
      </c>
      <c r="N745" s="85">
        <v>0</v>
      </c>
      <c r="O745" s="86">
        <v>5</v>
      </c>
      <c r="P745" s="86">
        <v>0</v>
      </c>
      <c r="Q745" s="87">
        <v>5</v>
      </c>
      <c r="R745" s="88">
        <v>136500</v>
      </c>
      <c r="S745" s="88">
        <v>31162</v>
      </c>
      <c r="T745" s="88">
        <v>50000</v>
      </c>
      <c r="U745" s="89">
        <v>217662</v>
      </c>
      <c r="V745" s="97"/>
    </row>
    <row r="746" spans="1:22" ht="25.5" customHeight="1" x14ac:dyDescent="0.15">
      <c r="A746" s="92" t="s">
        <v>2975</v>
      </c>
      <c r="B746" s="93" t="s">
        <v>2976</v>
      </c>
      <c r="C746" s="94" t="s">
        <v>2968</v>
      </c>
      <c r="D746" s="95" t="s">
        <v>37</v>
      </c>
      <c r="E746" s="96" t="s">
        <v>2977</v>
      </c>
      <c r="F746" s="123" t="s">
        <v>5010</v>
      </c>
      <c r="G746" s="79" t="s">
        <v>2896</v>
      </c>
      <c r="H746" s="80">
        <f t="shared" si="11"/>
        <v>2</v>
      </c>
      <c r="I746" s="81">
        <v>45089</v>
      </c>
      <c r="J746" s="82">
        <v>45090</v>
      </c>
      <c r="K746" s="82"/>
      <c r="L746" s="83" t="s">
        <v>402</v>
      </c>
      <c r="M746" s="84" t="s">
        <v>657</v>
      </c>
      <c r="N746" s="85">
        <v>0</v>
      </c>
      <c r="O746" s="86">
        <v>5</v>
      </c>
      <c r="P746" s="86">
        <v>0</v>
      </c>
      <c r="Q746" s="87">
        <v>5</v>
      </c>
      <c r="R746" s="88">
        <v>136500</v>
      </c>
      <c r="S746" s="88">
        <v>23388</v>
      </c>
      <c r="T746" s="88">
        <v>50000</v>
      </c>
      <c r="U746" s="89">
        <v>209888</v>
      </c>
      <c r="V746" s="97"/>
    </row>
    <row r="747" spans="1:22" ht="25.5" customHeight="1" x14ac:dyDescent="0.15">
      <c r="A747" s="92" t="s">
        <v>2978</v>
      </c>
      <c r="B747" s="93" t="s">
        <v>2979</v>
      </c>
      <c r="C747" s="94" t="s">
        <v>2968</v>
      </c>
      <c r="D747" s="95" t="s">
        <v>37</v>
      </c>
      <c r="E747" s="96" t="s">
        <v>2980</v>
      </c>
      <c r="F747" s="123" t="s">
        <v>5011</v>
      </c>
      <c r="G747" s="79" t="s">
        <v>2981</v>
      </c>
      <c r="H747" s="80">
        <f t="shared" si="11"/>
        <v>1</v>
      </c>
      <c r="I747" s="81">
        <v>45219</v>
      </c>
      <c r="J747" s="82"/>
      <c r="K747" s="82"/>
      <c r="L747" s="83" t="s">
        <v>1082</v>
      </c>
      <c r="M747" s="84" t="s">
        <v>2982</v>
      </c>
      <c r="N747" s="85">
        <v>2</v>
      </c>
      <c r="O747" s="86">
        <v>0</v>
      </c>
      <c r="P747" s="86">
        <v>0</v>
      </c>
      <c r="Q747" s="87">
        <v>2</v>
      </c>
      <c r="R747" s="88">
        <v>56450</v>
      </c>
      <c r="S747" s="88">
        <v>4588</v>
      </c>
      <c r="T747" s="88">
        <v>49530</v>
      </c>
      <c r="U747" s="89">
        <v>110568</v>
      </c>
      <c r="V747" s="97"/>
    </row>
    <row r="748" spans="1:22" ht="25.5" customHeight="1" x14ac:dyDescent="0.15">
      <c r="A748" s="92" t="s">
        <v>2983</v>
      </c>
      <c r="B748" s="93" t="s">
        <v>2984</v>
      </c>
      <c r="C748" s="94" t="s">
        <v>2968</v>
      </c>
      <c r="D748" s="95" t="s">
        <v>37</v>
      </c>
      <c r="E748" s="96" t="s">
        <v>2985</v>
      </c>
      <c r="F748" s="123" t="s">
        <v>5012</v>
      </c>
      <c r="G748" s="79" t="s">
        <v>2986</v>
      </c>
      <c r="H748" s="80">
        <f t="shared" si="11"/>
        <v>3</v>
      </c>
      <c r="I748" s="81">
        <v>45167</v>
      </c>
      <c r="J748" s="82">
        <v>45169</v>
      </c>
      <c r="K748" s="82">
        <v>45189</v>
      </c>
      <c r="L748" s="83" t="s">
        <v>550</v>
      </c>
      <c r="M748" s="84" t="s">
        <v>672</v>
      </c>
      <c r="N748" s="85">
        <v>5</v>
      </c>
      <c r="O748" s="86">
        <v>5</v>
      </c>
      <c r="P748" s="86">
        <v>5</v>
      </c>
      <c r="Q748" s="87">
        <v>15</v>
      </c>
      <c r="R748" s="88">
        <v>364710</v>
      </c>
      <c r="S748" s="88">
        <v>9761</v>
      </c>
      <c r="T748" s="88">
        <v>50000</v>
      </c>
      <c r="U748" s="89">
        <v>424471</v>
      </c>
      <c r="V748" s="97"/>
    </row>
    <row r="749" spans="1:22" ht="25.5" customHeight="1" x14ac:dyDescent="0.15">
      <c r="A749" s="92" t="s">
        <v>2987</v>
      </c>
      <c r="B749" s="93" t="s">
        <v>2988</v>
      </c>
      <c r="C749" s="94" t="s">
        <v>2968</v>
      </c>
      <c r="D749" s="95" t="s">
        <v>37</v>
      </c>
      <c r="E749" s="96" t="s">
        <v>2989</v>
      </c>
      <c r="F749" s="123" t="s">
        <v>5013</v>
      </c>
      <c r="G749" s="79" t="s">
        <v>2986</v>
      </c>
      <c r="H749" s="80">
        <f t="shared" si="11"/>
        <v>3</v>
      </c>
      <c r="I749" s="81">
        <v>45168</v>
      </c>
      <c r="J749" s="82">
        <v>45175</v>
      </c>
      <c r="K749" s="82">
        <v>45182</v>
      </c>
      <c r="L749" s="83" t="s">
        <v>550</v>
      </c>
      <c r="M749" s="84" t="s">
        <v>672</v>
      </c>
      <c r="N749" s="85">
        <v>5</v>
      </c>
      <c r="O749" s="86">
        <v>5</v>
      </c>
      <c r="P749" s="86">
        <v>5</v>
      </c>
      <c r="Q749" s="87">
        <v>15</v>
      </c>
      <c r="R749" s="88">
        <v>364710</v>
      </c>
      <c r="S749" s="88">
        <v>21726</v>
      </c>
      <c r="T749" s="88">
        <v>50000</v>
      </c>
      <c r="U749" s="89">
        <v>436436</v>
      </c>
      <c r="V749" s="97"/>
    </row>
    <row r="750" spans="1:22" ht="25.5" customHeight="1" x14ac:dyDescent="0.15">
      <c r="A750" s="92" t="s">
        <v>2990</v>
      </c>
      <c r="B750" s="93" t="s">
        <v>2991</v>
      </c>
      <c r="C750" s="94" t="s">
        <v>2968</v>
      </c>
      <c r="D750" s="95" t="s">
        <v>37</v>
      </c>
      <c r="E750" s="96" t="s">
        <v>2992</v>
      </c>
      <c r="F750" s="123" t="s">
        <v>5014</v>
      </c>
      <c r="G750" s="79" t="s">
        <v>2986</v>
      </c>
      <c r="H750" s="80">
        <f t="shared" si="11"/>
        <v>3</v>
      </c>
      <c r="I750" s="81">
        <v>45170</v>
      </c>
      <c r="J750" s="82">
        <v>45177</v>
      </c>
      <c r="K750" s="82">
        <v>45184</v>
      </c>
      <c r="L750" s="83" t="s">
        <v>550</v>
      </c>
      <c r="M750" s="84" t="s">
        <v>672</v>
      </c>
      <c r="N750" s="85">
        <v>5</v>
      </c>
      <c r="O750" s="86">
        <v>5</v>
      </c>
      <c r="P750" s="86">
        <v>5</v>
      </c>
      <c r="Q750" s="87">
        <v>15</v>
      </c>
      <c r="R750" s="88">
        <v>340950</v>
      </c>
      <c r="S750" s="88">
        <v>11502</v>
      </c>
      <c r="T750" s="88">
        <v>50000</v>
      </c>
      <c r="U750" s="89">
        <v>402452</v>
      </c>
      <c r="V750" s="97"/>
    </row>
    <row r="751" spans="1:22" ht="25.5" customHeight="1" x14ac:dyDescent="0.15">
      <c r="A751" s="92" t="s">
        <v>2993</v>
      </c>
      <c r="B751" s="93" t="s">
        <v>2994</v>
      </c>
      <c r="C751" s="94" t="s">
        <v>2968</v>
      </c>
      <c r="D751" s="95" t="s">
        <v>37</v>
      </c>
      <c r="E751" s="96" t="s">
        <v>2995</v>
      </c>
      <c r="F751" s="123" t="s">
        <v>5015</v>
      </c>
      <c r="G751" s="79" t="s">
        <v>2986</v>
      </c>
      <c r="H751" s="80">
        <f t="shared" si="11"/>
        <v>3</v>
      </c>
      <c r="I751" s="81">
        <v>45173</v>
      </c>
      <c r="J751" s="82">
        <v>45176</v>
      </c>
      <c r="K751" s="82">
        <v>45183</v>
      </c>
      <c r="L751" s="83" t="s">
        <v>550</v>
      </c>
      <c r="M751" s="84" t="s">
        <v>672</v>
      </c>
      <c r="N751" s="85">
        <v>5</v>
      </c>
      <c r="O751" s="86">
        <v>5</v>
      </c>
      <c r="P751" s="86">
        <v>5</v>
      </c>
      <c r="Q751" s="87">
        <v>15</v>
      </c>
      <c r="R751" s="88">
        <v>364710</v>
      </c>
      <c r="S751" s="88">
        <v>9332</v>
      </c>
      <c r="T751" s="88">
        <v>50000</v>
      </c>
      <c r="U751" s="89">
        <v>424042</v>
      </c>
      <c r="V751" s="97"/>
    </row>
    <row r="752" spans="1:22" ht="25.5" customHeight="1" x14ac:dyDescent="0.15">
      <c r="A752" s="92" t="s">
        <v>2996</v>
      </c>
      <c r="B752" s="93" t="s">
        <v>2997</v>
      </c>
      <c r="C752" s="94" t="s">
        <v>2968</v>
      </c>
      <c r="D752" s="95" t="s">
        <v>37</v>
      </c>
      <c r="E752" s="96" t="s">
        <v>2998</v>
      </c>
      <c r="F752" s="123" t="s">
        <v>5016</v>
      </c>
      <c r="G752" s="79" t="s">
        <v>2986</v>
      </c>
      <c r="H752" s="80">
        <f t="shared" si="11"/>
        <v>3</v>
      </c>
      <c r="I752" s="81">
        <v>45191</v>
      </c>
      <c r="J752" s="82">
        <v>45198</v>
      </c>
      <c r="K752" s="82">
        <v>45205</v>
      </c>
      <c r="L752" s="83" t="s">
        <v>550</v>
      </c>
      <c r="M752" s="84" t="s">
        <v>672</v>
      </c>
      <c r="N752" s="85">
        <v>5</v>
      </c>
      <c r="O752" s="86">
        <v>5</v>
      </c>
      <c r="P752" s="86">
        <v>5</v>
      </c>
      <c r="Q752" s="87">
        <v>15</v>
      </c>
      <c r="R752" s="88">
        <v>340950</v>
      </c>
      <c r="S752" s="88">
        <v>9025</v>
      </c>
      <c r="T752" s="88">
        <v>50000</v>
      </c>
      <c r="U752" s="89">
        <v>399975</v>
      </c>
      <c r="V752" s="97"/>
    </row>
    <row r="753" spans="1:22" ht="25.5" customHeight="1" x14ac:dyDescent="0.15">
      <c r="A753" s="92" t="s">
        <v>2999</v>
      </c>
      <c r="B753" s="93" t="s">
        <v>3000</v>
      </c>
      <c r="C753" s="94" t="s">
        <v>2968</v>
      </c>
      <c r="D753" s="95" t="s">
        <v>37</v>
      </c>
      <c r="E753" s="96" t="s">
        <v>3001</v>
      </c>
      <c r="F753" s="123" t="s">
        <v>5017</v>
      </c>
      <c r="G753" s="79" t="s">
        <v>2986</v>
      </c>
      <c r="H753" s="80">
        <f t="shared" si="11"/>
        <v>3</v>
      </c>
      <c r="I753" s="81">
        <v>45194</v>
      </c>
      <c r="J753" s="82">
        <v>45209</v>
      </c>
      <c r="K753" s="82">
        <v>45215</v>
      </c>
      <c r="L753" s="83" t="s">
        <v>550</v>
      </c>
      <c r="M753" s="84" t="s">
        <v>672</v>
      </c>
      <c r="N753" s="85">
        <v>5</v>
      </c>
      <c r="O753" s="86">
        <v>5</v>
      </c>
      <c r="P753" s="86">
        <v>5</v>
      </c>
      <c r="Q753" s="87">
        <v>15</v>
      </c>
      <c r="R753" s="88">
        <v>364710</v>
      </c>
      <c r="S753" s="88">
        <v>8429</v>
      </c>
      <c r="T753" s="88">
        <v>50000</v>
      </c>
      <c r="U753" s="89">
        <v>423139</v>
      </c>
      <c r="V753" s="97"/>
    </row>
    <row r="754" spans="1:22" ht="25.5" customHeight="1" x14ac:dyDescent="0.15">
      <c r="A754" s="92" t="s">
        <v>3002</v>
      </c>
      <c r="B754" s="93" t="s">
        <v>3003</v>
      </c>
      <c r="C754" s="94" t="s">
        <v>2968</v>
      </c>
      <c r="D754" s="95" t="s">
        <v>37</v>
      </c>
      <c r="E754" s="96" t="s">
        <v>3004</v>
      </c>
      <c r="F754" s="123" t="s">
        <v>5018</v>
      </c>
      <c r="G754" s="79" t="s">
        <v>2986</v>
      </c>
      <c r="H754" s="80">
        <f t="shared" si="11"/>
        <v>3</v>
      </c>
      <c r="I754" s="81">
        <v>45266</v>
      </c>
      <c r="J754" s="82">
        <v>45268</v>
      </c>
      <c r="K754" s="82">
        <v>45273</v>
      </c>
      <c r="L754" s="83" t="s">
        <v>550</v>
      </c>
      <c r="M754" s="84" t="s">
        <v>672</v>
      </c>
      <c r="N754" s="85">
        <v>5</v>
      </c>
      <c r="O754" s="86">
        <v>5</v>
      </c>
      <c r="P754" s="86">
        <v>5</v>
      </c>
      <c r="Q754" s="87">
        <v>15</v>
      </c>
      <c r="R754" s="88">
        <v>340950</v>
      </c>
      <c r="S754" s="88">
        <v>8814</v>
      </c>
      <c r="T754" s="88">
        <v>50000</v>
      </c>
      <c r="U754" s="89">
        <v>399764</v>
      </c>
      <c r="V754" s="97"/>
    </row>
    <row r="755" spans="1:22" ht="25.5" customHeight="1" x14ac:dyDescent="0.15">
      <c r="A755" s="92" t="s">
        <v>3005</v>
      </c>
      <c r="B755" s="93" t="s">
        <v>3006</v>
      </c>
      <c r="C755" s="94" t="s">
        <v>2968</v>
      </c>
      <c r="D755" s="95" t="s">
        <v>37</v>
      </c>
      <c r="E755" s="96" t="s">
        <v>3007</v>
      </c>
      <c r="F755" s="123" t="s">
        <v>5019</v>
      </c>
      <c r="G755" s="79" t="s">
        <v>2074</v>
      </c>
      <c r="H755" s="80">
        <f t="shared" si="11"/>
        <v>2</v>
      </c>
      <c r="I755" s="81">
        <v>45274</v>
      </c>
      <c r="J755" s="82">
        <v>45275</v>
      </c>
      <c r="K755" s="82"/>
      <c r="L755" s="83" t="s">
        <v>240</v>
      </c>
      <c r="M755" s="84" t="s">
        <v>371</v>
      </c>
      <c r="N755" s="85">
        <v>5</v>
      </c>
      <c r="O755" s="86">
        <v>5</v>
      </c>
      <c r="P755" s="86">
        <v>0</v>
      </c>
      <c r="Q755" s="87">
        <v>10</v>
      </c>
      <c r="R755" s="88">
        <v>266900</v>
      </c>
      <c r="S755" s="88">
        <v>590400</v>
      </c>
      <c r="T755" s="88">
        <v>50000</v>
      </c>
      <c r="U755" s="89">
        <v>907300</v>
      </c>
      <c r="V755" s="97" t="s">
        <v>3008</v>
      </c>
    </row>
    <row r="756" spans="1:22" ht="25.5" customHeight="1" x14ac:dyDescent="0.15">
      <c r="A756" s="92" t="s">
        <v>3009</v>
      </c>
      <c r="B756" s="93" t="s">
        <v>3010</v>
      </c>
      <c r="C756" s="94" t="s">
        <v>2968</v>
      </c>
      <c r="D756" s="95" t="s">
        <v>37</v>
      </c>
      <c r="E756" s="96" t="s">
        <v>3011</v>
      </c>
      <c r="F756" s="123" t="s">
        <v>5020</v>
      </c>
      <c r="G756" s="79" t="s">
        <v>2005</v>
      </c>
      <c r="H756" s="80">
        <f t="shared" si="11"/>
        <v>1</v>
      </c>
      <c r="I756" s="81">
        <v>45201</v>
      </c>
      <c r="J756" s="82"/>
      <c r="K756" s="82"/>
      <c r="L756" s="83" t="s">
        <v>240</v>
      </c>
      <c r="M756" s="84" t="s">
        <v>426</v>
      </c>
      <c r="N756" s="85">
        <v>5</v>
      </c>
      <c r="O756" s="86">
        <v>0</v>
      </c>
      <c r="P756" s="86">
        <v>0</v>
      </c>
      <c r="Q756" s="87">
        <v>5</v>
      </c>
      <c r="R756" s="88">
        <v>133450</v>
      </c>
      <c r="S756" s="88">
        <v>166020</v>
      </c>
      <c r="T756" s="88">
        <v>40000</v>
      </c>
      <c r="U756" s="89">
        <v>339470</v>
      </c>
      <c r="V756" s="97"/>
    </row>
    <row r="757" spans="1:22" ht="25.5" customHeight="1" x14ac:dyDescent="0.15">
      <c r="A757" s="92" t="s">
        <v>3012</v>
      </c>
      <c r="B757" s="93" t="s">
        <v>3013</v>
      </c>
      <c r="C757" s="94" t="s">
        <v>2968</v>
      </c>
      <c r="D757" s="95" t="s">
        <v>37</v>
      </c>
      <c r="E757" s="96" t="s">
        <v>3014</v>
      </c>
      <c r="F757" s="123" t="s">
        <v>5021</v>
      </c>
      <c r="G757" s="79" t="s">
        <v>2005</v>
      </c>
      <c r="H757" s="80">
        <f t="shared" si="11"/>
        <v>3</v>
      </c>
      <c r="I757" s="81">
        <v>45201</v>
      </c>
      <c r="J757" s="82">
        <v>45202</v>
      </c>
      <c r="K757" s="82">
        <v>45203</v>
      </c>
      <c r="L757" s="83" t="s">
        <v>240</v>
      </c>
      <c r="M757" s="84" t="s">
        <v>426</v>
      </c>
      <c r="N757" s="85">
        <v>5</v>
      </c>
      <c r="O757" s="86">
        <v>5</v>
      </c>
      <c r="P757" s="86">
        <v>5</v>
      </c>
      <c r="Q757" s="87">
        <v>15</v>
      </c>
      <c r="R757" s="88">
        <v>318600</v>
      </c>
      <c r="S757" s="88">
        <v>176400</v>
      </c>
      <c r="T757" s="88">
        <v>40000</v>
      </c>
      <c r="U757" s="89">
        <v>535000</v>
      </c>
      <c r="V757" s="97"/>
    </row>
    <row r="758" spans="1:22" ht="25.5" customHeight="1" x14ac:dyDescent="0.15">
      <c r="A758" s="92" t="s">
        <v>3015</v>
      </c>
      <c r="B758" s="93" t="s">
        <v>3016</v>
      </c>
      <c r="C758" s="94" t="s">
        <v>2968</v>
      </c>
      <c r="D758" s="95" t="s">
        <v>37</v>
      </c>
      <c r="E758" s="96" t="s">
        <v>3017</v>
      </c>
      <c r="F758" s="123" t="s">
        <v>5022</v>
      </c>
      <c r="G758" s="79" t="s">
        <v>2005</v>
      </c>
      <c r="H758" s="80">
        <f t="shared" si="11"/>
        <v>1</v>
      </c>
      <c r="I758" s="81">
        <v>45205</v>
      </c>
      <c r="J758" s="82"/>
      <c r="K758" s="82"/>
      <c r="L758" s="83" t="s">
        <v>240</v>
      </c>
      <c r="M758" s="84" t="s">
        <v>426</v>
      </c>
      <c r="N758" s="85">
        <v>5</v>
      </c>
      <c r="O758" s="86">
        <v>0</v>
      </c>
      <c r="P758" s="86">
        <v>0</v>
      </c>
      <c r="Q758" s="87">
        <v>5</v>
      </c>
      <c r="R758" s="88">
        <v>106200</v>
      </c>
      <c r="S758" s="88">
        <v>58800</v>
      </c>
      <c r="T758" s="88">
        <v>40000</v>
      </c>
      <c r="U758" s="89">
        <v>205000</v>
      </c>
      <c r="V758" s="97"/>
    </row>
    <row r="759" spans="1:22" ht="25.5" customHeight="1" x14ac:dyDescent="0.15">
      <c r="A759" s="92" t="s">
        <v>3018</v>
      </c>
      <c r="B759" s="93" t="s">
        <v>3019</v>
      </c>
      <c r="C759" s="94" t="s">
        <v>2968</v>
      </c>
      <c r="D759" s="95" t="s">
        <v>37</v>
      </c>
      <c r="E759" s="96" t="s">
        <v>3020</v>
      </c>
      <c r="F759" s="123" t="s">
        <v>5023</v>
      </c>
      <c r="G759" s="79" t="s">
        <v>2005</v>
      </c>
      <c r="H759" s="80">
        <f t="shared" si="11"/>
        <v>3</v>
      </c>
      <c r="I759" s="81">
        <v>45202</v>
      </c>
      <c r="J759" s="82">
        <v>45203</v>
      </c>
      <c r="K759" s="82">
        <v>45204</v>
      </c>
      <c r="L759" s="83" t="s">
        <v>240</v>
      </c>
      <c r="M759" s="84" t="s">
        <v>426</v>
      </c>
      <c r="N759" s="85">
        <v>5</v>
      </c>
      <c r="O759" s="86">
        <v>5</v>
      </c>
      <c r="P759" s="86">
        <v>5</v>
      </c>
      <c r="Q759" s="87">
        <v>15</v>
      </c>
      <c r="R759" s="88">
        <v>416400</v>
      </c>
      <c r="S759" s="88">
        <v>19800</v>
      </c>
      <c r="T759" s="88">
        <v>40000</v>
      </c>
      <c r="U759" s="89">
        <v>476200</v>
      </c>
      <c r="V759" s="97"/>
    </row>
    <row r="760" spans="1:22" ht="25.5" customHeight="1" x14ac:dyDescent="0.15">
      <c r="A760" s="92" t="s">
        <v>3021</v>
      </c>
      <c r="B760" s="93" t="s">
        <v>3022</v>
      </c>
      <c r="C760" s="94" t="s">
        <v>2968</v>
      </c>
      <c r="D760" s="95" t="s">
        <v>37</v>
      </c>
      <c r="E760" s="96" t="s">
        <v>3023</v>
      </c>
      <c r="F760" s="123" t="s">
        <v>5024</v>
      </c>
      <c r="G760" s="79" t="s">
        <v>2005</v>
      </c>
      <c r="H760" s="80">
        <f t="shared" si="11"/>
        <v>1</v>
      </c>
      <c r="I760" s="81">
        <v>45204</v>
      </c>
      <c r="J760" s="82"/>
      <c r="K760" s="82"/>
      <c r="L760" s="83" t="s">
        <v>240</v>
      </c>
      <c r="M760" s="84" t="s">
        <v>426</v>
      </c>
      <c r="N760" s="85">
        <v>5</v>
      </c>
      <c r="O760" s="86">
        <v>0</v>
      </c>
      <c r="P760" s="86">
        <v>0</v>
      </c>
      <c r="Q760" s="87">
        <v>5</v>
      </c>
      <c r="R760" s="88">
        <v>106200</v>
      </c>
      <c r="S760" s="88">
        <v>159920</v>
      </c>
      <c r="T760" s="88">
        <v>40000</v>
      </c>
      <c r="U760" s="89">
        <v>306120</v>
      </c>
      <c r="V760" s="97" t="s">
        <v>513</v>
      </c>
    </row>
    <row r="761" spans="1:22" ht="25.5" customHeight="1" x14ac:dyDescent="0.15">
      <c r="A761" s="92" t="s">
        <v>3024</v>
      </c>
      <c r="B761" s="93" t="s">
        <v>3025</v>
      </c>
      <c r="C761" s="94" t="s">
        <v>2968</v>
      </c>
      <c r="D761" s="95" t="s">
        <v>37</v>
      </c>
      <c r="E761" s="96" t="s">
        <v>3026</v>
      </c>
      <c r="F761" s="123" t="s">
        <v>5025</v>
      </c>
      <c r="G761" s="79" t="s">
        <v>2005</v>
      </c>
      <c r="H761" s="80">
        <f t="shared" si="11"/>
        <v>1</v>
      </c>
      <c r="I761" s="81">
        <v>45205</v>
      </c>
      <c r="J761" s="82"/>
      <c r="K761" s="82"/>
      <c r="L761" s="83" t="s">
        <v>240</v>
      </c>
      <c r="M761" s="84" t="s">
        <v>426</v>
      </c>
      <c r="N761" s="85">
        <v>5</v>
      </c>
      <c r="O761" s="86">
        <v>0</v>
      </c>
      <c r="P761" s="86">
        <v>0</v>
      </c>
      <c r="Q761" s="87">
        <v>5</v>
      </c>
      <c r="R761" s="88">
        <v>133450</v>
      </c>
      <c r="S761" s="88">
        <v>0</v>
      </c>
      <c r="T761" s="88">
        <v>45000</v>
      </c>
      <c r="U761" s="89">
        <v>178450</v>
      </c>
      <c r="V761" s="97"/>
    </row>
    <row r="762" spans="1:22" ht="25.5" customHeight="1" x14ac:dyDescent="0.15">
      <c r="A762" s="92" t="s">
        <v>3027</v>
      </c>
      <c r="B762" s="93" t="s">
        <v>3028</v>
      </c>
      <c r="C762" s="94" t="s">
        <v>2968</v>
      </c>
      <c r="D762" s="95" t="s">
        <v>37</v>
      </c>
      <c r="E762" s="96" t="s">
        <v>3029</v>
      </c>
      <c r="F762" s="123" t="s">
        <v>5026</v>
      </c>
      <c r="G762" s="79" t="s">
        <v>3030</v>
      </c>
      <c r="H762" s="80">
        <f t="shared" si="11"/>
        <v>1</v>
      </c>
      <c r="I762" s="81">
        <v>45103</v>
      </c>
      <c r="J762" s="82"/>
      <c r="K762" s="82"/>
      <c r="L762" s="83" t="s">
        <v>240</v>
      </c>
      <c r="M762" s="84" t="s">
        <v>426</v>
      </c>
      <c r="N762" s="85">
        <v>5</v>
      </c>
      <c r="O762" s="86">
        <v>0</v>
      </c>
      <c r="P762" s="86">
        <v>0</v>
      </c>
      <c r="Q762" s="87">
        <v>5</v>
      </c>
      <c r="R762" s="88">
        <v>94250</v>
      </c>
      <c r="S762" s="88">
        <v>2960</v>
      </c>
      <c r="T762" s="88">
        <v>0</v>
      </c>
      <c r="U762" s="89">
        <v>97210</v>
      </c>
      <c r="V762" s="97"/>
    </row>
    <row r="763" spans="1:22" ht="25.5" customHeight="1" x14ac:dyDescent="0.15">
      <c r="A763" s="92" t="s">
        <v>3031</v>
      </c>
      <c r="B763" s="93" t="s">
        <v>3032</v>
      </c>
      <c r="C763" s="94" t="s">
        <v>3033</v>
      </c>
      <c r="D763" s="95" t="s">
        <v>38</v>
      </c>
      <c r="E763" s="96" t="s">
        <v>3034</v>
      </c>
      <c r="F763" s="123" t="s">
        <v>5027</v>
      </c>
      <c r="G763" s="79" t="s">
        <v>2001</v>
      </c>
      <c r="H763" s="80">
        <f t="shared" si="11"/>
        <v>3</v>
      </c>
      <c r="I763" s="81">
        <v>45250</v>
      </c>
      <c r="J763" s="82">
        <v>45250</v>
      </c>
      <c r="K763" s="82">
        <v>45252</v>
      </c>
      <c r="L763" s="83" t="s">
        <v>240</v>
      </c>
      <c r="M763" s="84" t="s">
        <v>461</v>
      </c>
      <c r="N763" s="85">
        <v>2</v>
      </c>
      <c r="O763" s="86">
        <v>2</v>
      </c>
      <c r="P763" s="86">
        <v>2</v>
      </c>
      <c r="Q763" s="87">
        <v>6</v>
      </c>
      <c r="R763" s="88">
        <v>173290</v>
      </c>
      <c r="S763" s="88">
        <v>369350</v>
      </c>
      <c r="T763" s="88">
        <v>0</v>
      </c>
      <c r="U763" s="89">
        <v>542640</v>
      </c>
      <c r="V763" s="97"/>
    </row>
    <row r="764" spans="1:22" ht="25.5" customHeight="1" x14ac:dyDescent="0.15">
      <c r="A764" s="92" t="s">
        <v>3035</v>
      </c>
      <c r="B764" s="93" t="s">
        <v>3036</v>
      </c>
      <c r="C764" s="94" t="s">
        <v>3037</v>
      </c>
      <c r="D764" s="95" t="s">
        <v>39</v>
      </c>
      <c r="E764" s="96" t="s">
        <v>3038</v>
      </c>
      <c r="F764" s="123" t="s">
        <v>5028</v>
      </c>
      <c r="G764" s="79" t="s">
        <v>3039</v>
      </c>
      <c r="H764" s="80">
        <f t="shared" si="11"/>
        <v>3</v>
      </c>
      <c r="I764" s="81">
        <v>45161</v>
      </c>
      <c r="J764" s="82">
        <v>45167</v>
      </c>
      <c r="K764" s="82">
        <v>45169</v>
      </c>
      <c r="L764" s="83" t="s">
        <v>414</v>
      </c>
      <c r="M764" s="84" t="s">
        <v>477</v>
      </c>
      <c r="N764" s="85">
        <v>5</v>
      </c>
      <c r="O764" s="86">
        <v>5</v>
      </c>
      <c r="P764" s="86">
        <v>5</v>
      </c>
      <c r="Q764" s="87">
        <v>15</v>
      </c>
      <c r="R764" s="88">
        <v>340950</v>
      </c>
      <c r="S764" s="88">
        <v>196320</v>
      </c>
      <c r="T764" s="88">
        <v>50000</v>
      </c>
      <c r="U764" s="89">
        <v>587270</v>
      </c>
      <c r="V764" s="97"/>
    </row>
    <row r="765" spans="1:22" ht="25.5" customHeight="1" x14ac:dyDescent="0.15">
      <c r="A765" s="92" t="s">
        <v>3040</v>
      </c>
      <c r="B765" s="93" t="s">
        <v>3041</v>
      </c>
      <c r="C765" s="94" t="s">
        <v>3037</v>
      </c>
      <c r="D765" s="95" t="s">
        <v>39</v>
      </c>
      <c r="E765" s="96" t="s">
        <v>3042</v>
      </c>
      <c r="F765" s="123" t="s">
        <v>5029</v>
      </c>
      <c r="G765" s="79" t="s">
        <v>3043</v>
      </c>
      <c r="H765" s="80">
        <f t="shared" si="11"/>
        <v>1</v>
      </c>
      <c r="I765" s="81">
        <v>45176</v>
      </c>
      <c r="J765" s="82"/>
      <c r="K765" s="82"/>
      <c r="L765" s="83" t="s">
        <v>402</v>
      </c>
      <c r="M765" s="84" t="s">
        <v>657</v>
      </c>
      <c r="N765" s="85">
        <v>1</v>
      </c>
      <c r="O765" s="86">
        <v>0</v>
      </c>
      <c r="P765" s="86">
        <v>0</v>
      </c>
      <c r="Q765" s="87">
        <v>1</v>
      </c>
      <c r="R765" s="88">
        <v>48690</v>
      </c>
      <c r="S765" s="88">
        <v>158320</v>
      </c>
      <c r="T765" s="88">
        <v>0</v>
      </c>
      <c r="U765" s="89">
        <v>207010</v>
      </c>
      <c r="V765" s="97" t="s">
        <v>513</v>
      </c>
    </row>
    <row r="766" spans="1:22" ht="25.5" customHeight="1" x14ac:dyDescent="0.15">
      <c r="A766" s="92" t="s">
        <v>3044</v>
      </c>
      <c r="B766" s="93" t="s">
        <v>3045</v>
      </c>
      <c r="C766" s="94" t="s">
        <v>3046</v>
      </c>
      <c r="D766" s="95" t="s">
        <v>40</v>
      </c>
      <c r="E766" s="96" t="s">
        <v>3047</v>
      </c>
      <c r="F766" s="123" t="s">
        <v>5030</v>
      </c>
      <c r="G766" s="79" t="s">
        <v>3048</v>
      </c>
      <c r="H766" s="80">
        <f t="shared" si="11"/>
        <v>1</v>
      </c>
      <c r="I766" s="81">
        <v>45260</v>
      </c>
      <c r="J766" s="82"/>
      <c r="K766" s="82"/>
      <c r="L766" s="83" t="s">
        <v>414</v>
      </c>
      <c r="M766" s="84" t="s">
        <v>477</v>
      </c>
      <c r="N766" s="85">
        <v>5</v>
      </c>
      <c r="O766" s="86">
        <v>0</v>
      </c>
      <c r="P766" s="86">
        <v>0</v>
      </c>
      <c r="Q766" s="87">
        <v>5</v>
      </c>
      <c r="R766" s="88">
        <v>100850</v>
      </c>
      <c r="S766" s="88">
        <v>175700</v>
      </c>
      <c r="T766" s="88">
        <v>22000</v>
      </c>
      <c r="U766" s="89">
        <v>298550</v>
      </c>
      <c r="V766" s="97"/>
    </row>
    <row r="767" spans="1:22" ht="25.5" customHeight="1" x14ac:dyDescent="0.15">
      <c r="A767" s="92" t="s">
        <v>3049</v>
      </c>
      <c r="B767" s="93" t="s">
        <v>3050</v>
      </c>
      <c r="C767" s="94" t="s">
        <v>3046</v>
      </c>
      <c r="D767" s="95" t="s">
        <v>40</v>
      </c>
      <c r="E767" s="96" t="s">
        <v>3051</v>
      </c>
      <c r="F767" s="123" t="s">
        <v>5031</v>
      </c>
      <c r="G767" s="79" t="s">
        <v>3048</v>
      </c>
      <c r="H767" s="80">
        <f t="shared" si="11"/>
        <v>1</v>
      </c>
      <c r="I767" s="81">
        <v>45260</v>
      </c>
      <c r="J767" s="82"/>
      <c r="K767" s="82"/>
      <c r="L767" s="83" t="s">
        <v>414</v>
      </c>
      <c r="M767" s="84" t="s">
        <v>477</v>
      </c>
      <c r="N767" s="85">
        <v>5</v>
      </c>
      <c r="O767" s="86">
        <v>0</v>
      </c>
      <c r="P767" s="86">
        <v>0</v>
      </c>
      <c r="Q767" s="87">
        <v>5</v>
      </c>
      <c r="R767" s="88">
        <v>133450</v>
      </c>
      <c r="S767" s="88">
        <v>70320</v>
      </c>
      <c r="T767" s="88">
        <v>22000</v>
      </c>
      <c r="U767" s="89">
        <v>225770</v>
      </c>
      <c r="V767" s="97"/>
    </row>
    <row r="768" spans="1:22" ht="25.5" customHeight="1" x14ac:dyDescent="0.15">
      <c r="A768" s="92" t="s">
        <v>3052</v>
      </c>
      <c r="B768" s="93" t="s">
        <v>3053</v>
      </c>
      <c r="C768" s="94" t="s">
        <v>3046</v>
      </c>
      <c r="D768" s="95" t="s">
        <v>40</v>
      </c>
      <c r="E768" s="96" t="s">
        <v>3054</v>
      </c>
      <c r="F768" s="123" t="s">
        <v>5032</v>
      </c>
      <c r="G768" s="79" t="s">
        <v>3048</v>
      </c>
      <c r="H768" s="80">
        <f t="shared" si="11"/>
        <v>1</v>
      </c>
      <c r="I768" s="81">
        <v>45261</v>
      </c>
      <c r="J768" s="82"/>
      <c r="K768" s="82"/>
      <c r="L768" s="83" t="s">
        <v>414</v>
      </c>
      <c r="M768" s="84" t="s">
        <v>477</v>
      </c>
      <c r="N768" s="85">
        <v>5</v>
      </c>
      <c r="O768" s="86">
        <v>0</v>
      </c>
      <c r="P768" s="86">
        <v>0</v>
      </c>
      <c r="Q768" s="87">
        <v>5</v>
      </c>
      <c r="R768" s="88">
        <v>100850</v>
      </c>
      <c r="S768" s="88">
        <v>119020</v>
      </c>
      <c r="T768" s="88">
        <v>22000</v>
      </c>
      <c r="U768" s="89">
        <v>241870</v>
      </c>
      <c r="V768" s="97"/>
    </row>
    <row r="769" spans="1:22" ht="25.5" customHeight="1" x14ac:dyDescent="0.15">
      <c r="A769" s="92" t="s">
        <v>3055</v>
      </c>
      <c r="B769" s="93" t="s">
        <v>3056</v>
      </c>
      <c r="C769" s="94" t="s">
        <v>3046</v>
      </c>
      <c r="D769" s="95" t="s">
        <v>40</v>
      </c>
      <c r="E769" s="96" t="s">
        <v>3057</v>
      </c>
      <c r="F769" s="123" t="s">
        <v>5033</v>
      </c>
      <c r="G769" s="79" t="s">
        <v>3058</v>
      </c>
      <c r="H769" s="80">
        <f t="shared" si="11"/>
        <v>1</v>
      </c>
      <c r="I769" s="81">
        <v>45230</v>
      </c>
      <c r="J769" s="82"/>
      <c r="K769" s="82"/>
      <c r="L769" s="83" t="s">
        <v>240</v>
      </c>
      <c r="M769" s="84" t="s">
        <v>426</v>
      </c>
      <c r="N769" s="85">
        <v>3</v>
      </c>
      <c r="O769" s="86">
        <v>0</v>
      </c>
      <c r="P769" s="86">
        <v>0</v>
      </c>
      <c r="Q769" s="87">
        <v>3</v>
      </c>
      <c r="R769" s="88">
        <v>72130</v>
      </c>
      <c r="S769" s="88">
        <v>156110</v>
      </c>
      <c r="T769" s="88">
        <v>50000</v>
      </c>
      <c r="U769" s="89">
        <v>278240</v>
      </c>
      <c r="V769" s="97"/>
    </row>
    <row r="770" spans="1:22" ht="25.5" customHeight="1" x14ac:dyDescent="0.15">
      <c r="A770" s="92" t="s">
        <v>3059</v>
      </c>
      <c r="B770" s="93" t="s">
        <v>3060</v>
      </c>
      <c r="C770" s="94" t="s">
        <v>3046</v>
      </c>
      <c r="D770" s="95" t="s">
        <v>40</v>
      </c>
      <c r="E770" s="96" t="s">
        <v>3061</v>
      </c>
      <c r="F770" s="123" t="s">
        <v>5034</v>
      </c>
      <c r="G770" s="79" t="s">
        <v>3062</v>
      </c>
      <c r="H770" s="80">
        <f t="shared" si="11"/>
        <v>1</v>
      </c>
      <c r="I770" s="81">
        <v>45103</v>
      </c>
      <c r="J770" s="82"/>
      <c r="K770" s="82"/>
      <c r="L770" s="83" t="s">
        <v>471</v>
      </c>
      <c r="M770" s="84" t="s">
        <v>472</v>
      </c>
      <c r="N770" s="85">
        <v>1</v>
      </c>
      <c r="O770" s="86">
        <v>0</v>
      </c>
      <c r="P770" s="86">
        <v>0</v>
      </c>
      <c r="Q770" s="87">
        <v>1</v>
      </c>
      <c r="R770" s="88">
        <v>46050</v>
      </c>
      <c r="S770" s="88">
        <v>50620</v>
      </c>
      <c r="T770" s="88">
        <v>0</v>
      </c>
      <c r="U770" s="89">
        <v>96670</v>
      </c>
      <c r="V770" s="97"/>
    </row>
    <row r="771" spans="1:22" ht="25.5" customHeight="1" x14ac:dyDescent="0.15">
      <c r="A771" s="92" t="s">
        <v>3063</v>
      </c>
      <c r="B771" s="93" t="s">
        <v>3064</v>
      </c>
      <c r="C771" s="94" t="s">
        <v>3046</v>
      </c>
      <c r="D771" s="95" t="s">
        <v>40</v>
      </c>
      <c r="E771" s="96" t="s">
        <v>3065</v>
      </c>
      <c r="F771" s="123" t="s">
        <v>5035</v>
      </c>
      <c r="G771" s="79" t="s">
        <v>3062</v>
      </c>
      <c r="H771" s="80">
        <f t="shared" si="11"/>
        <v>1</v>
      </c>
      <c r="I771" s="81">
        <v>45104</v>
      </c>
      <c r="J771" s="82"/>
      <c r="K771" s="82"/>
      <c r="L771" s="83" t="s">
        <v>471</v>
      </c>
      <c r="M771" s="84" t="s">
        <v>472</v>
      </c>
      <c r="N771" s="85">
        <v>1</v>
      </c>
      <c r="O771" s="86">
        <v>0</v>
      </c>
      <c r="P771" s="86">
        <v>0</v>
      </c>
      <c r="Q771" s="87">
        <v>1</v>
      </c>
      <c r="R771" s="88">
        <v>46050</v>
      </c>
      <c r="S771" s="88">
        <v>22820</v>
      </c>
      <c r="T771" s="88">
        <v>0</v>
      </c>
      <c r="U771" s="89">
        <v>68870</v>
      </c>
      <c r="V771" s="97"/>
    </row>
    <row r="772" spans="1:22" ht="25.5" customHeight="1" x14ac:dyDescent="0.15">
      <c r="A772" s="92" t="s">
        <v>3066</v>
      </c>
      <c r="B772" s="93" t="s">
        <v>3067</v>
      </c>
      <c r="C772" s="94" t="s">
        <v>3046</v>
      </c>
      <c r="D772" s="95" t="s">
        <v>40</v>
      </c>
      <c r="E772" s="96" t="s">
        <v>3068</v>
      </c>
      <c r="F772" s="123" t="s">
        <v>5036</v>
      </c>
      <c r="G772" s="79" t="s">
        <v>3062</v>
      </c>
      <c r="H772" s="80">
        <f t="shared" si="11"/>
        <v>1</v>
      </c>
      <c r="I772" s="81">
        <v>45104</v>
      </c>
      <c r="J772" s="82"/>
      <c r="K772" s="82"/>
      <c r="L772" s="83" t="s">
        <v>471</v>
      </c>
      <c r="M772" s="84" t="s">
        <v>472</v>
      </c>
      <c r="N772" s="85">
        <v>1</v>
      </c>
      <c r="O772" s="86">
        <v>0</v>
      </c>
      <c r="P772" s="86">
        <v>0</v>
      </c>
      <c r="Q772" s="87">
        <v>1</v>
      </c>
      <c r="R772" s="88">
        <v>46050</v>
      </c>
      <c r="S772" s="88">
        <v>23840</v>
      </c>
      <c r="T772" s="88">
        <v>0</v>
      </c>
      <c r="U772" s="89">
        <v>69890</v>
      </c>
      <c r="V772" s="97"/>
    </row>
    <row r="773" spans="1:22" ht="25.5" customHeight="1" x14ac:dyDescent="0.15">
      <c r="A773" s="92" t="s">
        <v>3069</v>
      </c>
      <c r="B773" s="93" t="s">
        <v>3070</v>
      </c>
      <c r="C773" s="94" t="s">
        <v>3046</v>
      </c>
      <c r="D773" s="95" t="s">
        <v>40</v>
      </c>
      <c r="E773" s="96" t="s">
        <v>3071</v>
      </c>
      <c r="F773" s="123" t="s">
        <v>5037</v>
      </c>
      <c r="G773" s="79" t="s">
        <v>3062</v>
      </c>
      <c r="H773" s="80">
        <f t="shared" ref="H773:H836" si="12">COUNTA(I773:K773)</f>
        <v>1</v>
      </c>
      <c r="I773" s="81">
        <v>45105</v>
      </c>
      <c r="J773" s="82"/>
      <c r="K773" s="82"/>
      <c r="L773" s="83" t="s">
        <v>471</v>
      </c>
      <c r="M773" s="84" t="s">
        <v>472</v>
      </c>
      <c r="N773" s="85">
        <v>1</v>
      </c>
      <c r="O773" s="86">
        <v>0</v>
      </c>
      <c r="P773" s="86">
        <v>0</v>
      </c>
      <c r="Q773" s="87">
        <v>1</v>
      </c>
      <c r="R773" s="88">
        <v>46050</v>
      </c>
      <c r="S773" s="88">
        <v>1180</v>
      </c>
      <c r="T773" s="88">
        <v>0</v>
      </c>
      <c r="U773" s="89">
        <v>47230</v>
      </c>
      <c r="V773" s="97"/>
    </row>
    <row r="774" spans="1:22" ht="25.5" customHeight="1" x14ac:dyDescent="0.15">
      <c r="A774" s="92" t="s">
        <v>3072</v>
      </c>
      <c r="B774" s="93" t="s">
        <v>3073</v>
      </c>
      <c r="C774" s="94" t="s">
        <v>3046</v>
      </c>
      <c r="D774" s="95" t="s">
        <v>40</v>
      </c>
      <c r="E774" s="96" t="s">
        <v>3074</v>
      </c>
      <c r="F774" s="123" t="s">
        <v>5038</v>
      </c>
      <c r="G774" s="79" t="s">
        <v>3062</v>
      </c>
      <c r="H774" s="80">
        <f t="shared" si="12"/>
        <v>1</v>
      </c>
      <c r="I774" s="81">
        <v>45105</v>
      </c>
      <c r="J774" s="82"/>
      <c r="K774" s="82"/>
      <c r="L774" s="83" t="s">
        <v>471</v>
      </c>
      <c r="M774" s="84" t="s">
        <v>472</v>
      </c>
      <c r="N774" s="85">
        <v>1</v>
      </c>
      <c r="O774" s="86">
        <v>0</v>
      </c>
      <c r="P774" s="86">
        <v>0</v>
      </c>
      <c r="Q774" s="87">
        <v>1</v>
      </c>
      <c r="R774" s="88">
        <v>46050</v>
      </c>
      <c r="S774" s="88">
        <v>22980</v>
      </c>
      <c r="T774" s="88">
        <v>0</v>
      </c>
      <c r="U774" s="89">
        <v>69030</v>
      </c>
      <c r="V774" s="97"/>
    </row>
    <row r="775" spans="1:22" ht="25.5" customHeight="1" x14ac:dyDescent="0.15">
      <c r="A775" s="92" t="s">
        <v>3075</v>
      </c>
      <c r="B775" s="93" t="s">
        <v>3076</v>
      </c>
      <c r="C775" s="94" t="s">
        <v>3046</v>
      </c>
      <c r="D775" s="95" t="s">
        <v>40</v>
      </c>
      <c r="E775" s="96" t="s">
        <v>3077</v>
      </c>
      <c r="F775" s="123" t="s">
        <v>5039</v>
      </c>
      <c r="G775" s="79" t="s">
        <v>3062</v>
      </c>
      <c r="H775" s="80">
        <f t="shared" si="12"/>
        <v>1</v>
      </c>
      <c r="I775" s="81">
        <v>45106</v>
      </c>
      <c r="J775" s="82"/>
      <c r="K775" s="82"/>
      <c r="L775" s="83" t="s">
        <v>471</v>
      </c>
      <c r="M775" s="84" t="s">
        <v>472</v>
      </c>
      <c r="N775" s="85">
        <v>1</v>
      </c>
      <c r="O775" s="86">
        <v>0</v>
      </c>
      <c r="P775" s="86">
        <v>0</v>
      </c>
      <c r="Q775" s="87">
        <v>1</v>
      </c>
      <c r="R775" s="88">
        <v>46050</v>
      </c>
      <c r="S775" s="88">
        <v>1180</v>
      </c>
      <c r="T775" s="88">
        <v>0</v>
      </c>
      <c r="U775" s="89">
        <v>47230</v>
      </c>
      <c r="V775" s="97"/>
    </row>
    <row r="776" spans="1:22" ht="25.5" customHeight="1" x14ac:dyDescent="0.15">
      <c r="A776" s="92" t="s">
        <v>3078</v>
      </c>
      <c r="B776" s="93" t="s">
        <v>3079</v>
      </c>
      <c r="C776" s="94" t="s">
        <v>3046</v>
      </c>
      <c r="D776" s="95" t="s">
        <v>40</v>
      </c>
      <c r="E776" s="96" t="s">
        <v>3080</v>
      </c>
      <c r="F776" s="123" t="s">
        <v>5040</v>
      </c>
      <c r="G776" s="79" t="s">
        <v>3062</v>
      </c>
      <c r="H776" s="80">
        <f t="shared" si="12"/>
        <v>1</v>
      </c>
      <c r="I776" s="81">
        <v>45106</v>
      </c>
      <c r="J776" s="82"/>
      <c r="K776" s="82"/>
      <c r="L776" s="83" t="s">
        <v>471</v>
      </c>
      <c r="M776" s="84" t="s">
        <v>472</v>
      </c>
      <c r="N776" s="85">
        <v>1</v>
      </c>
      <c r="O776" s="86">
        <v>0</v>
      </c>
      <c r="P776" s="86">
        <v>0</v>
      </c>
      <c r="Q776" s="87">
        <v>1</v>
      </c>
      <c r="R776" s="88">
        <v>46050</v>
      </c>
      <c r="S776" s="88">
        <v>31060</v>
      </c>
      <c r="T776" s="88">
        <v>0</v>
      </c>
      <c r="U776" s="89">
        <v>77110</v>
      </c>
      <c r="V776" s="97"/>
    </row>
    <row r="777" spans="1:22" ht="25.5" customHeight="1" x14ac:dyDescent="0.15">
      <c r="A777" s="92" t="s">
        <v>3081</v>
      </c>
      <c r="B777" s="93" t="s">
        <v>3082</v>
      </c>
      <c r="C777" s="94" t="s">
        <v>3046</v>
      </c>
      <c r="D777" s="95" t="s">
        <v>40</v>
      </c>
      <c r="E777" s="96" t="s">
        <v>3083</v>
      </c>
      <c r="F777" s="123" t="s">
        <v>5041</v>
      </c>
      <c r="G777" s="79" t="s">
        <v>3062</v>
      </c>
      <c r="H777" s="80">
        <f t="shared" si="12"/>
        <v>1</v>
      </c>
      <c r="I777" s="81">
        <v>45107</v>
      </c>
      <c r="J777" s="82"/>
      <c r="K777" s="82"/>
      <c r="L777" s="83" t="s">
        <v>471</v>
      </c>
      <c r="M777" s="84" t="s">
        <v>472</v>
      </c>
      <c r="N777" s="85">
        <v>1</v>
      </c>
      <c r="O777" s="86">
        <v>0</v>
      </c>
      <c r="P777" s="86">
        <v>0</v>
      </c>
      <c r="Q777" s="87">
        <v>1</v>
      </c>
      <c r="R777" s="88">
        <v>46050</v>
      </c>
      <c r="S777" s="88">
        <v>35540</v>
      </c>
      <c r="T777" s="88">
        <v>0</v>
      </c>
      <c r="U777" s="89">
        <v>81590</v>
      </c>
      <c r="V777" s="97"/>
    </row>
    <row r="778" spans="1:22" ht="25.5" customHeight="1" x14ac:dyDescent="0.15">
      <c r="A778" s="92" t="s">
        <v>3084</v>
      </c>
      <c r="B778" s="93" t="s">
        <v>3085</v>
      </c>
      <c r="C778" s="94" t="s">
        <v>3046</v>
      </c>
      <c r="D778" s="95" t="s">
        <v>40</v>
      </c>
      <c r="E778" s="96" t="s">
        <v>3086</v>
      </c>
      <c r="F778" s="123" t="s">
        <v>5042</v>
      </c>
      <c r="G778" s="79" t="s">
        <v>3062</v>
      </c>
      <c r="H778" s="80">
        <f t="shared" si="12"/>
        <v>1</v>
      </c>
      <c r="I778" s="81">
        <v>45107</v>
      </c>
      <c r="J778" s="82"/>
      <c r="K778" s="82"/>
      <c r="L778" s="83" t="s">
        <v>471</v>
      </c>
      <c r="M778" s="84" t="s">
        <v>472</v>
      </c>
      <c r="N778" s="85">
        <v>1</v>
      </c>
      <c r="O778" s="86">
        <v>0</v>
      </c>
      <c r="P778" s="86">
        <v>0</v>
      </c>
      <c r="Q778" s="87">
        <v>1</v>
      </c>
      <c r="R778" s="88">
        <v>46050</v>
      </c>
      <c r="S778" s="88">
        <v>14080</v>
      </c>
      <c r="T778" s="88">
        <v>0</v>
      </c>
      <c r="U778" s="89">
        <v>60130</v>
      </c>
      <c r="V778" s="97"/>
    </row>
    <row r="779" spans="1:22" ht="25.5" customHeight="1" x14ac:dyDescent="0.15">
      <c r="A779" s="92" t="s">
        <v>3087</v>
      </c>
      <c r="B779" s="93" t="s">
        <v>3088</v>
      </c>
      <c r="C779" s="94" t="s">
        <v>3046</v>
      </c>
      <c r="D779" s="95" t="s">
        <v>40</v>
      </c>
      <c r="E779" s="96" t="s">
        <v>3089</v>
      </c>
      <c r="F779" s="123" t="s">
        <v>5043</v>
      </c>
      <c r="G779" s="79" t="s">
        <v>3062</v>
      </c>
      <c r="H779" s="80">
        <f t="shared" si="12"/>
        <v>1</v>
      </c>
      <c r="I779" s="81">
        <v>45223</v>
      </c>
      <c r="J779" s="82"/>
      <c r="K779" s="82"/>
      <c r="L779" s="83" t="s">
        <v>471</v>
      </c>
      <c r="M779" s="84" t="s">
        <v>472</v>
      </c>
      <c r="N779" s="85">
        <v>1</v>
      </c>
      <c r="O779" s="86">
        <v>0</v>
      </c>
      <c r="P779" s="86">
        <v>0</v>
      </c>
      <c r="Q779" s="87">
        <v>1</v>
      </c>
      <c r="R779" s="88">
        <v>46050</v>
      </c>
      <c r="S779" s="88">
        <v>38920</v>
      </c>
      <c r="T779" s="88">
        <v>0</v>
      </c>
      <c r="U779" s="89">
        <v>84970</v>
      </c>
      <c r="V779" s="97"/>
    </row>
    <row r="780" spans="1:22" ht="25.5" customHeight="1" x14ac:dyDescent="0.15">
      <c r="A780" s="92" t="s">
        <v>3090</v>
      </c>
      <c r="B780" s="93" t="s">
        <v>3091</v>
      </c>
      <c r="C780" s="94" t="s">
        <v>3046</v>
      </c>
      <c r="D780" s="95" t="s">
        <v>40</v>
      </c>
      <c r="E780" s="96" t="s">
        <v>3092</v>
      </c>
      <c r="F780" s="123" t="s">
        <v>5044</v>
      </c>
      <c r="G780" s="79" t="s">
        <v>3062</v>
      </c>
      <c r="H780" s="80">
        <f t="shared" si="12"/>
        <v>1</v>
      </c>
      <c r="I780" s="81">
        <v>45223</v>
      </c>
      <c r="J780" s="82"/>
      <c r="K780" s="82"/>
      <c r="L780" s="83" t="s">
        <v>471</v>
      </c>
      <c r="M780" s="84" t="s">
        <v>472</v>
      </c>
      <c r="N780" s="85">
        <v>1</v>
      </c>
      <c r="O780" s="86">
        <v>0</v>
      </c>
      <c r="P780" s="86">
        <v>0</v>
      </c>
      <c r="Q780" s="87">
        <v>1</v>
      </c>
      <c r="R780" s="88">
        <v>46050</v>
      </c>
      <c r="S780" s="88">
        <v>40240</v>
      </c>
      <c r="T780" s="88">
        <v>0</v>
      </c>
      <c r="U780" s="89">
        <v>86290</v>
      </c>
      <c r="V780" s="97"/>
    </row>
    <row r="781" spans="1:22" ht="25.5" customHeight="1" x14ac:dyDescent="0.15">
      <c r="A781" s="92" t="s">
        <v>3093</v>
      </c>
      <c r="B781" s="93" t="s">
        <v>3094</v>
      </c>
      <c r="C781" s="94" t="s">
        <v>3046</v>
      </c>
      <c r="D781" s="95" t="s">
        <v>40</v>
      </c>
      <c r="E781" s="96" t="s">
        <v>3095</v>
      </c>
      <c r="F781" s="123" t="s">
        <v>5045</v>
      </c>
      <c r="G781" s="79" t="s">
        <v>3096</v>
      </c>
      <c r="H781" s="80">
        <f t="shared" si="12"/>
        <v>1</v>
      </c>
      <c r="I781" s="81">
        <v>45237</v>
      </c>
      <c r="J781" s="82"/>
      <c r="K781" s="82"/>
      <c r="L781" s="83" t="s">
        <v>402</v>
      </c>
      <c r="M781" s="84" t="s">
        <v>3097</v>
      </c>
      <c r="N781" s="85">
        <v>4</v>
      </c>
      <c r="O781" s="86">
        <v>0</v>
      </c>
      <c r="P781" s="86">
        <v>0</v>
      </c>
      <c r="Q781" s="87">
        <v>4</v>
      </c>
      <c r="R781" s="88">
        <v>85170</v>
      </c>
      <c r="S781" s="88">
        <v>221820</v>
      </c>
      <c r="T781" s="88">
        <v>50000</v>
      </c>
      <c r="U781" s="89">
        <v>356990</v>
      </c>
      <c r="V781" s="97"/>
    </row>
    <row r="782" spans="1:22" ht="25.5" customHeight="1" x14ac:dyDescent="0.15">
      <c r="A782" s="92" t="s">
        <v>3098</v>
      </c>
      <c r="B782" s="93" t="s">
        <v>3099</v>
      </c>
      <c r="C782" s="94" t="s">
        <v>3046</v>
      </c>
      <c r="D782" s="95" t="s">
        <v>40</v>
      </c>
      <c r="E782" s="96" t="s">
        <v>3100</v>
      </c>
      <c r="F782" s="123" t="s">
        <v>5046</v>
      </c>
      <c r="G782" s="79" t="s">
        <v>3096</v>
      </c>
      <c r="H782" s="80">
        <f t="shared" si="12"/>
        <v>1</v>
      </c>
      <c r="I782" s="81">
        <v>45265</v>
      </c>
      <c r="J782" s="82"/>
      <c r="K782" s="82"/>
      <c r="L782" s="83" t="s">
        <v>402</v>
      </c>
      <c r="M782" s="84" t="s">
        <v>3097</v>
      </c>
      <c r="N782" s="85">
        <v>4</v>
      </c>
      <c r="O782" s="86">
        <v>0</v>
      </c>
      <c r="P782" s="86">
        <v>0</v>
      </c>
      <c r="Q782" s="87">
        <v>4</v>
      </c>
      <c r="R782" s="88">
        <v>85170</v>
      </c>
      <c r="S782" s="88">
        <v>201000</v>
      </c>
      <c r="T782" s="88">
        <v>50000</v>
      </c>
      <c r="U782" s="89">
        <v>336170</v>
      </c>
      <c r="V782" s="97"/>
    </row>
    <row r="783" spans="1:22" ht="25.5" customHeight="1" x14ac:dyDescent="0.15">
      <c r="A783" s="92" t="s">
        <v>3101</v>
      </c>
      <c r="B783" s="93" t="s">
        <v>3102</v>
      </c>
      <c r="C783" s="94" t="s">
        <v>3046</v>
      </c>
      <c r="D783" s="95" t="s">
        <v>40</v>
      </c>
      <c r="E783" s="96" t="s">
        <v>3103</v>
      </c>
      <c r="F783" s="123" t="s">
        <v>5047</v>
      </c>
      <c r="G783" s="79" t="s">
        <v>3104</v>
      </c>
      <c r="H783" s="80">
        <f t="shared" si="12"/>
        <v>3</v>
      </c>
      <c r="I783" s="81">
        <v>45118</v>
      </c>
      <c r="J783" s="82">
        <v>45181</v>
      </c>
      <c r="K783" s="82">
        <v>45238</v>
      </c>
      <c r="L783" s="83" t="s">
        <v>240</v>
      </c>
      <c r="M783" s="84" t="s">
        <v>504</v>
      </c>
      <c r="N783" s="85">
        <v>1</v>
      </c>
      <c r="O783" s="86">
        <v>1</v>
      </c>
      <c r="P783" s="86">
        <v>1</v>
      </c>
      <c r="Q783" s="87">
        <v>3</v>
      </c>
      <c r="R783" s="88">
        <v>146070</v>
      </c>
      <c r="S783" s="88">
        <v>52454</v>
      </c>
      <c r="T783" s="88">
        <v>0</v>
      </c>
      <c r="U783" s="89">
        <v>198524</v>
      </c>
      <c r="V783" s="97"/>
    </row>
    <row r="784" spans="1:22" ht="25.5" customHeight="1" x14ac:dyDescent="0.15">
      <c r="A784" s="92" t="s">
        <v>3105</v>
      </c>
      <c r="B784" s="93" t="s">
        <v>3106</v>
      </c>
      <c r="C784" s="94" t="s">
        <v>3046</v>
      </c>
      <c r="D784" s="95" t="s">
        <v>40</v>
      </c>
      <c r="E784" s="96" t="s">
        <v>3107</v>
      </c>
      <c r="F784" s="123" t="s">
        <v>5048</v>
      </c>
      <c r="G784" s="79" t="s">
        <v>2664</v>
      </c>
      <c r="H784" s="80">
        <f t="shared" si="12"/>
        <v>3</v>
      </c>
      <c r="I784" s="81">
        <v>45092</v>
      </c>
      <c r="J784" s="82">
        <v>45188</v>
      </c>
      <c r="K784" s="82">
        <v>45265</v>
      </c>
      <c r="L784" s="83" t="s">
        <v>240</v>
      </c>
      <c r="M784" s="84" t="s">
        <v>461</v>
      </c>
      <c r="N784" s="85">
        <v>5</v>
      </c>
      <c r="O784" s="86">
        <v>5</v>
      </c>
      <c r="P784" s="86">
        <v>5</v>
      </c>
      <c r="Q784" s="87">
        <v>15</v>
      </c>
      <c r="R784" s="88">
        <v>400350</v>
      </c>
      <c r="S784" s="88">
        <v>292362</v>
      </c>
      <c r="T784" s="88">
        <v>6600</v>
      </c>
      <c r="U784" s="89">
        <v>699312</v>
      </c>
      <c r="V784" s="97"/>
    </row>
    <row r="785" spans="1:22" ht="25.5" customHeight="1" x14ac:dyDescent="0.15">
      <c r="A785" s="92" t="s">
        <v>3108</v>
      </c>
      <c r="B785" s="93" t="s">
        <v>3109</v>
      </c>
      <c r="C785" s="94" t="s">
        <v>3046</v>
      </c>
      <c r="D785" s="95" t="s">
        <v>40</v>
      </c>
      <c r="E785" s="96" t="s">
        <v>3110</v>
      </c>
      <c r="F785" s="123" t="s">
        <v>5049</v>
      </c>
      <c r="G785" s="79" t="s">
        <v>3111</v>
      </c>
      <c r="H785" s="80">
        <f t="shared" si="12"/>
        <v>1</v>
      </c>
      <c r="I785" s="81">
        <v>45273</v>
      </c>
      <c r="J785" s="82"/>
      <c r="K785" s="82"/>
      <c r="L785" s="83" t="s">
        <v>402</v>
      </c>
      <c r="M785" s="84" t="s">
        <v>403</v>
      </c>
      <c r="N785" s="85">
        <v>0</v>
      </c>
      <c r="O785" s="86">
        <v>0</v>
      </c>
      <c r="P785" s="86">
        <v>0</v>
      </c>
      <c r="Q785" s="87">
        <v>0</v>
      </c>
      <c r="R785" s="88">
        <v>35650</v>
      </c>
      <c r="S785" s="88">
        <v>74</v>
      </c>
      <c r="T785" s="88">
        <v>0</v>
      </c>
      <c r="U785" s="89">
        <v>35724</v>
      </c>
      <c r="V785" s="97"/>
    </row>
    <row r="786" spans="1:22" ht="25.5" customHeight="1" x14ac:dyDescent="0.15">
      <c r="A786" s="92" t="s">
        <v>3112</v>
      </c>
      <c r="B786" s="93" t="s">
        <v>3113</v>
      </c>
      <c r="C786" s="94" t="s">
        <v>3046</v>
      </c>
      <c r="D786" s="95" t="s">
        <v>40</v>
      </c>
      <c r="E786" s="96" t="s">
        <v>3114</v>
      </c>
      <c r="F786" s="123" t="s">
        <v>5050</v>
      </c>
      <c r="G786" s="79" t="s">
        <v>3115</v>
      </c>
      <c r="H786" s="80">
        <f t="shared" si="12"/>
        <v>1</v>
      </c>
      <c r="I786" s="81">
        <v>45266</v>
      </c>
      <c r="J786" s="82"/>
      <c r="K786" s="82"/>
      <c r="L786" s="83" t="s">
        <v>240</v>
      </c>
      <c r="M786" s="84" t="s">
        <v>624</v>
      </c>
      <c r="N786" s="85">
        <v>1</v>
      </c>
      <c r="O786" s="86">
        <v>0</v>
      </c>
      <c r="P786" s="86">
        <v>0</v>
      </c>
      <c r="Q786" s="87">
        <v>1</v>
      </c>
      <c r="R786" s="88">
        <v>42170</v>
      </c>
      <c r="S786" s="88">
        <v>0</v>
      </c>
      <c r="T786" s="88">
        <v>0</v>
      </c>
      <c r="U786" s="89">
        <v>42170</v>
      </c>
      <c r="V786" s="97"/>
    </row>
    <row r="787" spans="1:22" ht="25.5" customHeight="1" x14ac:dyDescent="0.15">
      <c r="A787" s="92" t="s">
        <v>3116</v>
      </c>
      <c r="B787" s="93" t="s">
        <v>3117</v>
      </c>
      <c r="C787" s="94" t="s">
        <v>3046</v>
      </c>
      <c r="D787" s="95" t="s">
        <v>40</v>
      </c>
      <c r="E787" s="96" t="s">
        <v>3118</v>
      </c>
      <c r="F787" s="123" t="s">
        <v>5051</v>
      </c>
      <c r="G787" s="79" t="s">
        <v>3115</v>
      </c>
      <c r="H787" s="80">
        <f t="shared" si="12"/>
        <v>1</v>
      </c>
      <c r="I787" s="81">
        <v>45266</v>
      </c>
      <c r="J787" s="82"/>
      <c r="K787" s="82"/>
      <c r="L787" s="83" t="s">
        <v>240</v>
      </c>
      <c r="M787" s="84" t="s">
        <v>624</v>
      </c>
      <c r="N787" s="85">
        <v>1</v>
      </c>
      <c r="O787" s="86">
        <v>0</v>
      </c>
      <c r="P787" s="86">
        <v>0</v>
      </c>
      <c r="Q787" s="87">
        <v>1</v>
      </c>
      <c r="R787" s="88">
        <v>42170</v>
      </c>
      <c r="S787" s="88">
        <v>102305</v>
      </c>
      <c r="T787" s="88">
        <v>0</v>
      </c>
      <c r="U787" s="89">
        <v>144475</v>
      </c>
      <c r="V787" s="97"/>
    </row>
    <row r="788" spans="1:22" ht="25.5" customHeight="1" x14ac:dyDescent="0.15">
      <c r="A788" s="92" t="s">
        <v>3119</v>
      </c>
      <c r="B788" s="93" t="s">
        <v>3120</v>
      </c>
      <c r="C788" s="94" t="s">
        <v>3046</v>
      </c>
      <c r="D788" s="95" t="s">
        <v>40</v>
      </c>
      <c r="E788" s="96" t="s">
        <v>3121</v>
      </c>
      <c r="F788" s="123" t="s">
        <v>5052</v>
      </c>
      <c r="G788" s="79" t="s">
        <v>3115</v>
      </c>
      <c r="H788" s="80">
        <f t="shared" si="12"/>
        <v>1</v>
      </c>
      <c r="I788" s="81">
        <v>45267</v>
      </c>
      <c r="J788" s="82"/>
      <c r="K788" s="82"/>
      <c r="L788" s="83" t="s">
        <v>240</v>
      </c>
      <c r="M788" s="84" t="s">
        <v>624</v>
      </c>
      <c r="N788" s="85">
        <v>1</v>
      </c>
      <c r="O788" s="86">
        <v>0</v>
      </c>
      <c r="P788" s="86">
        <v>0</v>
      </c>
      <c r="Q788" s="87">
        <v>1</v>
      </c>
      <c r="R788" s="88">
        <v>42170</v>
      </c>
      <c r="S788" s="88">
        <v>0</v>
      </c>
      <c r="T788" s="88">
        <v>0</v>
      </c>
      <c r="U788" s="89">
        <v>42170</v>
      </c>
      <c r="V788" s="97"/>
    </row>
    <row r="789" spans="1:22" ht="25.5" customHeight="1" x14ac:dyDescent="0.15">
      <c r="A789" s="92" t="s">
        <v>3122</v>
      </c>
      <c r="B789" s="93" t="s">
        <v>3123</v>
      </c>
      <c r="C789" s="94" t="s">
        <v>3046</v>
      </c>
      <c r="D789" s="95" t="s">
        <v>40</v>
      </c>
      <c r="E789" s="96" t="s">
        <v>3124</v>
      </c>
      <c r="F789" s="123" t="s">
        <v>5053</v>
      </c>
      <c r="G789" s="79" t="s">
        <v>3115</v>
      </c>
      <c r="H789" s="80">
        <f t="shared" si="12"/>
        <v>1</v>
      </c>
      <c r="I789" s="81">
        <v>45267</v>
      </c>
      <c r="J789" s="82"/>
      <c r="K789" s="82"/>
      <c r="L789" s="83" t="s">
        <v>240</v>
      </c>
      <c r="M789" s="84" t="s">
        <v>624</v>
      </c>
      <c r="N789" s="85">
        <v>1</v>
      </c>
      <c r="O789" s="86">
        <v>0</v>
      </c>
      <c r="P789" s="86">
        <v>0</v>
      </c>
      <c r="Q789" s="87">
        <v>1</v>
      </c>
      <c r="R789" s="88">
        <v>42170</v>
      </c>
      <c r="S789" s="88">
        <v>0</v>
      </c>
      <c r="T789" s="88">
        <v>0</v>
      </c>
      <c r="U789" s="89">
        <v>42170</v>
      </c>
      <c r="V789" s="97"/>
    </row>
    <row r="790" spans="1:22" ht="25.5" customHeight="1" x14ac:dyDescent="0.15">
      <c r="A790" s="92" t="s">
        <v>3125</v>
      </c>
      <c r="B790" s="93" t="s">
        <v>3126</v>
      </c>
      <c r="C790" s="94" t="s">
        <v>3046</v>
      </c>
      <c r="D790" s="95" t="s">
        <v>40</v>
      </c>
      <c r="E790" s="96" t="s">
        <v>3127</v>
      </c>
      <c r="F790" s="123" t="s">
        <v>5054</v>
      </c>
      <c r="G790" s="79" t="s">
        <v>3115</v>
      </c>
      <c r="H790" s="80">
        <f t="shared" si="12"/>
        <v>1</v>
      </c>
      <c r="I790" s="81">
        <v>45268</v>
      </c>
      <c r="J790" s="82"/>
      <c r="K790" s="82"/>
      <c r="L790" s="83" t="s">
        <v>240</v>
      </c>
      <c r="M790" s="84" t="s">
        <v>624</v>
      </c>
      <c r="N790" s="85">
        <v>1</v>
      </c>
      <c r="O790" s="86">
        <v>0</v>
      </c>
      <c r="P790" s="86">
        <v>0</v>
      </c>
      <c r="Q790" s="87">
        <v>1</v>
      </c>
      <c r="R790" s="88">
        <v>48690</v>
      </c>
      <c r="S790" s="88">
        <v>0</v>
      </c>
      <c r="T790" s="88">
        <v>0</v>
      </c>
      <c r="U790" s="89">
        <v>48690</v>
      </c>
      <c r="V790" s="97"/>
    </row>
    <row r="791" spans="1:22" ht="25.5" customHeight="1" x14ac:dyDescent="0.15">
      <c r="A791" s="92" t="s">
        <v>3128</v>
      </c>
      <c r="B791" s="93" t="s">
        <v>3129</v>
      </c>
      <c r="C791" s="94" t="s">
        <v>3046</v>
      </c>
      <c r="D791" s="95" t="s">
        <v>40</v>
      </c>
      <c r="E791" s="96" t="s">
        <v>3130</v>
      </c>
      <c r="F791" s="123" t="s">
        <v>5055</v>
      </c>
      <c r="G791" s="79" t="s">
        <v>3131</v>
      </c>
      <c r="H791" s="80">
        <f t="shared" si="12"/>
        <v>1</v>
      </c>
      <c r="I791" s="81">
        <v>45260</v>
      </c>
      <c r="J791" s="82"/>
      <c r="K791" s="82"/>
      <c r="L791" s="83" t="s">
        <v>662</v>
      </c>
      <c r="M791" s="84" t="s">
        <v>3132</v>
      </c>
      <c r="N791" s="85">
        <v>0</v>
      </c>
      <c r="O791" s="86">
        <v>0</v>
      </c>
      <c r="P791" s="86">
        <v>0</v>
      </c>
      <c r="Q791" s="87">
        <v>0</v>
      </c>
      <c r="R791" s="88">
        <v>35650</v>
      </c>
      <c r="S791" s="88">
        <v>407</v>
      </c>
      <c r="T791" s="88">
        <v>0</v>
      </c>
      <c r="U791" s="89">
        <v>36057</v>
      </c>
      <c r="V791" s="97"/>
    </row>
    <row r="792" spans="1:22" ht="25.5" customHeight="1" x14ac:dyDescent="0.15">
      <c r="A792" s="92" t="s">
        <v>3133</v>
      </c>
      <c r="B792" s="93" t="s">
        <v>3134</v>
      </c>
      <c r="C792" s="94" t="s">
        <v>3046</v>
      </c>
      <c r="D792" s="95" t="s">
        <v>40</v>
      </c>
      <c r="E792" s="96" t="s">
        <v>3135</v>
      </c>
      <c r="F792" s="123" t="s">
        <v>5056</v>
      </c>
      <c r="G792" s="79" t="s">
        <v>3136</v>
      </c>
      <c r="H792" s="80">
        <f t="shared" si="12"/>
        <v>1</v>
      </c>
      <c r="I792" s="81">
        <v>45240</v>
      </c>
      <c r="J792" s="82"/>
      <c r="K792" s="82"/>
      <c r="L792" s="83" t="s">
        <v>402</v>
      </c>
      <c r="M792" s="84" t="s">
        <v>657</v>
      </c>
      <c r="N792" s="85">
        <v>5</v>
      </c>
      <c r="O792" s="86">
        <v>0</v>
      </c>
      <c r="P792" s="86">
        <v>0</v>
      </c>
      <c r="Q792" s="87">
        <v>5</v>
      </c>
      <c r="R792" s="88">
        <v>98210</v>
      </c>
      <c r="S792" s="88">
        <v>131020</v>
      </c>
      <c r="T792" s="88">
        <v>15500</v>
      </c>
      <c r="U792" s="89">
        <v>244730</v>
      </c>
      <c r="V792" s="97"/>
    </row>
    <row r="793" spans="1:22" ht="25.5" customHeight="1" x14ac:dyDescent="0.15">
      <c r="A793" s="92" t="s">
        <v>3137</v>
      </c>
      <c r="B793" s="93" t="s">
        <v>3138</v>
      </c>
      <c r="C793" s="94" t="s">
        <v>3046</v>
      </c>
      <c r="D793" s="95" t="s">
        <v>40</v>
      </c>
      <c r="E793" s="96" t="s">
        <v>3139</v>
      </c>
      <c r="F793" s="123" t="s">
        <v>5057</v>
      </c>
      <c r="G793" s="79" t="s">
        <v>2136</v>
      </c>
      <c r="H793" s="80">
        <f t="shared" si="12"/>
        <v>1</v>
      </c>
      <c r="I793" s="81">
        <v>45079</v>
      </c>
      <c r="J793" s="82"/>
      <c r="K793" s="82"/>
      <c r="L793" s="83" t="s">
        <v>240</v>
      </c>
      <c r="M793" s="84" t="s">
        <v>426</v>
      </c>
      <c r="N793" s="85">
        <v>3</v>
      </c>
      <c r="O793" s="86">
        <v>0</v>
      </c>
      <c r="P793" s="86">
        <v>0</v>
      </c>
      <c r="Q793" s="87">
        <v>3</v>
      </c>
      <c r="R793" s="88">
        <v>72130</v>
      </c>
      <c r="S793" s="88">
        <v>119040</v>
      </c>
      <c r="T793" s="88">
        <v>47300</v>
      </c>
      <c r="U793" s="89">
        <v>238470</v>
      </c>
      <c r="V793" s="97"/>
    </row>
    <row r="794" spans="1:22" ht="25.5" customHeight="1" x14ac:dyDescent="0.15">
      <c r="A794" s="92" t="s">
        <v>3140</v>
      </c>
      <c r="B794" s="93" t="s">
        <v>3141</v>
      </c>
      <c r="C794" s="94" t="s">
        <v>3046</v>
      </c>
      <c r="D794" s="95" t="s">
        <v>40</v>
      </c>
      <c r="E794" s="96" t="s">
        <v>3142</v>
      </c>
      <c r="F794" s="123" t="s">
        <v>5058</v>
      </c>
      <c r="G794" s="79" t="s">
        <v>2136</v>
      </c>
      <c r="H794" s="80">
        <f t="shared" si="12"/>
        <v>1</v>
      </c>
      <c r="I794" s="81">
        <v>45082</v>
      </c>
      <c r="J794" s="82"/>
      <c r="K794" s="82"/>
      <c r="L794" s="83" t="s">
        <v>240</v>
      </c>
      <c r="M794" s="84" t="s">
        <v>426</v>
      </c>
      <c r="N794" s="85">
        <v>2</v>
      </c>
      <c r="O794" s="86">
        <v>0</v>
      </c>
      <c r="P794" s="86">
        <v>0</v>
      </c>
      <c r="Q794" s="87">
        <v>2</v>
      </c>
      <c r="R794" s="88">
        <v>59090</v>
      </c>
      <c r="S794" s="88">
        <v>98820</v>
      </c>
      <c r="T794" s="88">
        <v>47300</v>
      </c>
      <c r="U794" s="89">
        <v>205210</v>
      </c>
      <c r="V794" s="97"/>
    </row>
    <row r="795" spans="1:22" ht="25.5" customHeight="1" x14ac:dyDescent="0.15">
      <c r="A795" s="92" t="s">
        <v>3143</v>
      </c>
      <c r="B795" s="93" t="s">
        <v>3144</v>
      </c>
      <c r="C795" s="94" t="s">
        <v>3046</v>
      </c>
      <c r="D795" s="95" t="s">
        <v>40</v>
      </c>
      <c r="E795" s="96" t="s">
        <v>3145</v>
      </c>
      <c r="F795" s="123" t="s">
        <v>5059</v>
      </c>
      <c r="G795" s="79" t="s">
        <v>2136</v>
      </c>
      <c r="H795" s="80">
        <f t="shared" si="12"/>
        <v>1</v>
      </c>
      <c r="I795" s="81">
        <v>45082</v>
      </c>
      <c r="J795" s="82"/>
      <c r="K795" s="82"/>
      <c r="L795" s="83" t="s">
        <v>240</v>
      </c>
      <c r="M795" s="84" t="s">
        <v>426</v>
      </c>
      <c r="N795" s="85">
        <v>2</v>
      </c>
      <c r="O795" s="86">
        <v>0</v>
      </c>
      <c r="P795" s="86">
        <v>0</v>
      </c>
      <c r="Q795" s="87">
        <v>2</v>
      </c>
      <c r="R795" s="88">
        <v>59090</v>
      </c>
      <c r="S795" s="88">
        <v>37650</v>
      </c>
      <c r="T795" s="88">
        <v>47300</v>
      </c>
      <c r="U795" s="89">
        <v>144040</v>
      </c>
      <c r="V795" s="97"/>
    </row>
    <row r="796" spans="1:22" ht="25.5" customHeight="1" x14ac:dyDescent="0.15">
      <c r="A796" s="92" t="s">
        <v>3146</v>
      </c>
      <c r="B796" s="93" t="s">
        <v>3147</v>
      </c>
      <c r="C796" s="94" t="s">
        <v>3046</v>
      </c>
      <c r="D796" s="95" t="s">
        <v>40</v>
      </c>
      <c r="E796" s="96" t="s">
        <v>3148</v>
      </c>
      <c r="F796" s="123" t="s">
        <v>5060</v>
      </c>
      <c r="G796" s="79" t="s">
        <v>2136</v>
      </c>
      <c r="H796" s="80">
        <f t="shared" si="12"/>
        <v>1</v>
      </c>
      <c r="I796" s="81">
        <v>45089</v>
      </c>
      <c r="J796" s="82"/>
      <c r="K796" s="82"/>
      <c r="L796" s="83" t="s">
        <v>240</v>
      </c>
      <c r="M796" s="84" t="s">
        <v>426</v>
      </c>
      <c r="N796" s="85">
        <v>3</v>
      </c>
      <c r="O796" s="86">
        <v>0</v>
      </c>
      <c r="P796" s="86">
        <v>0</v>
      </c>
      <c r="Q796" s="87">
        <v>3</v>
      </c>
      <c r="R796" s="88">
        <v>72130</v>
      </c>
      <c r="S796" s="88">
        <v>99398</v>
      </c>
      <c r="T796" s="88">
        <v>47300</v>
      </c>
      <c r="U796" s="89">
        <v>218828</v>
      </c>
      <c r="V796" s="97"/>
    </row>
    <row r="797" spans="1:22" ht="25.5" customHeight="1" x14ac:dyDescent="0.15">
      <c r="A797" s="92" t="s">
        <v>3149</v>
      </c>
      <c r="B797" s="93" t="s">
        <v>3150</v>
      </c>
      <c r="C797" s="94" t="s">
        <v>3046</v>
      </c>
      <c r="D797" s="95" t="s">
        <v>40</v>
      </c>
      <c r="E797" s="96" t="s">
        <v>3151</v>
      </c>
      <c r="F797" s="123" t="s">
        <v>5061</v>
      </c>
      <c r="G797" s="79" t="s">
        <v>2136</v>
      </c>
      <c r="H797" s="80">
        <f t="shared" si="12"/>
        <v>1</v>
      </c>
      <c r="I797" s="81">
        <v>45090</v>
      </c>
      <c r="J797" s="82"/>
      <c r="K797" s="82"/>
      <c r="L797" s="83" t="s">
        <v>240</v>
      </c>
      <c r="M797" s="84" t="s">
        <v>426</v>
      </c>
      <c r="N797" s="85">
        <v>3</v>
      </c>
      <c r="O797" s="86">
        <v>0</v>
      </c>
      <c r="P797" s="86">
        <v>0</v>
      </c>
      <c r="Q797" s="87">
        <v>3</v>
      </c>
      <c r="R797" s="88">
        <v>72130</v>
      </c>
      <c r="S797" s="88">
        <v>46782</v>
      </c>
      <c r="T797" s="88">
        <v>47300</v>
      </c>
      <c r="U797" s="89">
        <v>166212</v>
      </c>
      <c r="V797" s="97"/>
    </row>
    <row r="798" spans="1:22" ht="25.5" customHeight="1" x14ac:dyDescent="0.15">
      <c r="A798" s="92" t="s">
        <v>3152</v>
      </c>
      <c r="B798" s="93" t="s">
        <v>3153</v>
      </c>
      <c r="C798" s="94" t="s">
        <v>3046</v>
      </c>
      <c r="D798" s="95" t="s">
        <v>40</v>
      </c>
      <c r="E798" s="96" t="s">
        <v>3154</v>
      </c>
      <c r="F798" s="123" t="s">
        <v>5062</v>
      </c>
      <c r="G798" s="79" t="s">
        <v>2136</v>
      </c>
      <c r="H798" s="80">
        <f t="shared" si="12"/>
        <v>1</v>
      </c>
      <c r="I798" s="81">
        <v>45091</v>
      </c>
      <c r="J798" s="82"/>
      <c r="K798" s="82"/>
      <c r="L798" s="83" t="s">
        <v>240</v>
      </c>
      <c r="M798" s="84" t="s">
        <v>426</v>
      </c>
      <c r="N798" s="85">
        <v>3</v>
      </c>
      <c r="O798" s="86">
        <v>0</v>
      </c>
      <c r="P798" s="86">
        <v>0</v>
      </c>
      <c r="Q798" s="87">
        <v>3</v>
      </c>
      <c r="R798" s="88">
        <v>72130</v>
      </c>
      <c r="S798" s="88">
        <v>102620</v>
      </c>
      <c r="T798" s="88">
        <v>47300</v>
      </c>
      <c r="U798" s="89">
        <v>222050</v>
      </c>
      <c r="V798" s="97"/>
    </row>
    <row r="799" spans="1:22" ht="25.5" customHeight="1" x14ac:dyDescent="0.15">
      <c r="A799" s="92" t="s">
        <v>3155</v>
      </c>
      <c r="B799" s="93" t="s">
        <v>3156</v>
      </c>
      <c r="C799" s="94" t="s">
        <v>3046</v>
      </c>
      <c r="D799" s="95" t="s">
        <v>40</v>
      </c>
      <c r="E799" s="96" t="s">
        <v>3157</v>
      </c>
      <c r="F799" s="123" t="s">
        <v>5063</v>
      </c>
      <c r="G799" s="79" t="s">
        <v>2136</v>
      </c>
      <c r="H799" s="80">
        <f t="shared" si="12"/>
        <v>1</v>
      </c>
      <c r="I799" s="81">
        <v>45211</v>
      </c>
      <c r="J799" s="82"/>
      <c r="K799" s="82"/>
      <c r="L799" s="83" t="s">
        <v>240</v>
      </c>
      <c r="M799" s="84" t="s">
        <v>426</v>
      </c>
      <c r="N799" s="85">
        <v>3</v>
      </c>
      <c r="O799" s="86">
        <v>0</v>
      </c>
      <c r="P799" s="86">
        <v>0</v>
      </c>
      <c r="Q799" s="87">
        <v>3</v>
      </c>
      <c r="R799" s="88">
        <v>72130</v>
      </c>
      <c r="S799" s="88">
        <v>122689</v>
      </c>
      <c r="T799" s="88">
        <v>47300</v>
      </c>
      <c r="U799" s="89">
        <v>242119</v>
      </c>
      <c r="V799" s="97"/>
    </row>
    <row r="800" spans="1:22" ht="25.5" customHeight="1" x14ac:dyDescent="0.15">
      <c r="A800" s="92" t="s">
        <v>3158</v>
      </c>
      <c r="B800" s="93" t="s">
        <v>3159</v>
      </c>
      <c r="C800" s="94" t="s">
        <v>3046</v>
      </c>
      <c r="D800" s="95" t="s">
        <v>40</v>
      </c>
      <c r="E800" s="96" t="s">
        <v>3160</v>
      </c>
      <c r="F800" s="123" t="s">
        <v>5064</v>
      </c>
      <c r="G800" s="79" t="s">
        <v>2136</v>
      </c>
      <c r="H800" s="80">
        <f t="shared" si="12"/>
        <v>1</v>
      </c>
      <c r="I800" s="81">
        <v>45212</v>
      </c>
      <c r="J800" s="82"/>
      <c r="K800" s="82"/>
      <c r="L800" s="83" t="s">
        <v>240</v>
      </c>
      <c r="M800" s="84" t="s">
        <v>426</v>
      </c>
      <c r="N800" s="85">
        <v>4</v>
      </c>
      <c r="O800" s="86">
        <v>0</v>
      </c>
      <c r="P800" s="86">
        <v>0</v>
      </c>
      <c r="Q800" s="87">
        <v>4</v>
      </c>
      <c r="R800" s="88">
        <v>85170</v>
      </c>
      <c r="S800" s="88">
        <v>94112</v>
      </c>
      <c r="T800" s="88">
        <v>47300</v>
      </c>
      <c r="U800" s="89">
        <v>226582</v>
      </c>
      <c r="V800" s="97"/>
    </row>
    <row r="801" spans="1:22" ht="25.5" customHeight="1" x14ac:dyDescent="0.15">
      <c r="A801" s="92" t="s">
        <v>3161</v>
      </c>
      <c r="B801" s="93" t="s">
        <v>3162</v>
      </c>
      <c r="C801" s="94" t="s">
        <v>3046</v>
      </c>
      <c r="D801" s="95" t="s">
        <v>40</v>
      </c>
      <c r="E801" s="96" t="s">
        <v>3163</v>
      </c>
      <c r="F801" s="123" t="s">
        <v>5065</v>
      </c>
      <c r="G801" s="79" t="s">
        <v>2136</v>
      </c>
      <c r="H801" s="80">
        <f t="shared" si="12"/>
        <v>1</v>
      </c>
      <c r="I801" s="81">
        <v>45215</v>
      </c>
      <c r="J801" s="82"/>
      <c r="K801" s="82"/>
      <c r="L801" s="83" t="s">
        <v>240</v>
      </c>
      <c r="M801" s="84" t="s">
        <v>426</v>
      </c>
      <c r="N801" s="85">
        <v>3</v>
      </c>
      <c r="O801" s="86">
        <v>0</v>
      </c>
      <c r="P801" s="86">
        <v>0</v>
      </c>
      <c r="Q801" s="87">
        <v>3</v>
      </c>
      <c r="R801" s="88">
        <v>72130</v>
      </c>
      <c r="S801" s="88">
        <v>138043</v>
      </c>
      <c r="T801" s="88">
        <v>47300</v>
      </c>
      <c r="U801" s="89">
        <v>257473</v>
      </c>
      <c r="V801" s="97"/>
    </row>
    <row r="802" spans="1:22" ht="25.5" customHeight="1" x14ac:dyDescent="0.15">
      <c r="A802" s="92" t="s">
        <v>3164</v>
      </c>
      <c r="B802" s="93" t="s">
        <v>3165</v>
      </c>
      <c r="C802" s="94" t="s">
        <v>3046</v>
      </c>
      <c r="D802" s="95" t="s">
        <v>40</v>
      </c>
      <c r="E802" s="96" t="s">
        <v>3166</v>
      </c>
      <c r="F802" s="123" t="s">
        <v>5066</v>
      </c>
      <c r="G802" s="79" t="s">
        <v>2136</v>
      </c>
      <c r="H802" s="80">
        <f t="shared" si="12"/>
        <v>1</v>
      </c>
      <c r="I802" s="81">
        <v>45215</v>
      </c>
      <c r="J802" s="82"/>
      <c r="K802" s="82"/>
      <c r="L802" s="83" t="s">
        <v>240</v>
      </c>
      <c r="M802" s="84" t="s">
        <v>426</v>
      </c>
      <c r="N802" s="85">
        <v>3</v>
      </c>
      <c r="O802" s="86">
        <v>0</v>
      </c>
      <c r="P802" s="86">
        <v>0</v>
      </c>
      <c r="Q802" s="87">
        <v>3</v>
      </c>
      <c r="R802" s="88">
        <v>72130</v>
      </c>
      <c r="S802" s="88">
        <v>58853</v>
      </c>
      <c r="T802" s="88">
        <v>47300</v>
      </c>
      <c r="U802" s="89">
        <v>178283</v>
      </c>
      <c r="V802" s="97"/>
    </row>
    <row r="803" spans="1:22" ht="25.5" customHeight="1" x14ac:dyDescent="0.15">
      <c r="A803" s="92" t="s">
        <v>3167</v>
      </c>
      <c r="B803" s="93" t="s">
        <v>3168</v>
      </c>
      <c r="C803" s="94" t="s">
        <v>3046</v>
      </c>
      <c r="D803" s="95" t="s">
        <v>40</v>
      </c>
      <c r="E803" s="96" t="s">
        <v>3169</v>
      </c>
      <c r="F803" s="123" t="s">
        <v>5067</v>
      </c>
      <c r="G803" s="79" t="s">
        <v>2218</v>
      </c>
      <c r="H803" s="80">
        <f t="shared" si="12"/>
        <v>1</v>
      </c>
      <c r="I803" s="81">
        <v>45257</v>
      </c>
      <c r="J803" s="82"/>
      <c r="K803" s="82"/>
      <c r="L803" s="83" t="s">
        <v>240</v>
      </c>
      <c r="M803" s="84" t="s">
        <v>426</v>
      </c>
      <c r="N803" s="85">
        <v>3</v>
      </c>
      <c r="O803" s="86">
        <v>0</v>
      </c>
      <c r="P803" s="86">
        <v>0</v>
      </c>
      <c r="Q803" s="87">
        <v>3</v>
      </c>
      <c r="R803" s="88">
        <v>72130</v>
      </c>
      <c r="S803" s="88">
        <v>188142</v>
      </c>
      <c r="T803" s="88">
        <v>49900</v>
      </c>
      <c r="U803" s="89">
        <v>310172</v>
      </c>
      <c r="V803" s="97"/>
    </row>
    <row r="804" spans="1:22" ht="25.5" customHeight="1" x14ac:dyDescent="0.15">
      <c r="A804" s="92" t="s">
        <v>3170</v>
      </c>
      <c r="B804" s="93" t="s">
        <v>3171</v>
      </c>
      <c r="C804" s="94" t="s">
        <v>3046</v>
      </c>
      <c r="D804" s="95" t="s">
        <v>40</v>
      </c>
      <c r="E804" s="96" t="s">
        <v>3172</v>
      </c>
      <c r="F804" s="123" t="s">
        <v>5068</v>
      </c>
      <c r="G804" s="79" t="s">
        <v>2234</v>
      </c>
      <c r="H804" s="80">
        <f t="shared" si="12"/>
        <v>1</v>
      </c>
      <c r="I804" s="81">
        <v>45084</v>
      </c>
      <c r="J804" s="82"/>
      <c r="K804" s="82"/>
      <c r="L804" s="83" t="s">
        <v>776</v>
      </c>
      <c r="M804" s="84" t="s">
        <v>777</v>
      </c>
      <c r="N804" s="85">
        <v>5</v>
      </c>
      <c r="O804" s="86">
        <v>0</v>
      </c>
      <c r="P804" s="86">
        <v>0</v>
      </c>
      <c r="Q804" s="87">
        <v>5</v>
      </c>
      <c r="R804" s="88">
        <v>95570</v>
      </c>
      <c r="S804" s="88">
        <v>242099</v>
      </c>
      <c r="T804" s="88">
        <v>49720</v>
      </c>
      <c r="U804" s="89">
        <v>387389</v>
      </c>
      <c r="V804" s="97"/>
    </row>
    <row r="805" spans="1:22" ht="25.5" customHeight="1" x14ac:dyDescent="0.15">
      <c r="A805" s="92" t="s">
        <v>3173</v>
      </c>
      <c r="B805" s="93" t="s">
        <v>3174</v>
      </c>
      <c r="C805" s="94" t="s">
        <v>3046</v>
      </c>
      <c r="D805" s="95" t="s">
        <v>40</v>
      </c>
      <c r="E805" s="96" t="s">
        <v>3175</v>
      </c>
      <c r="F805" s="123" t="s">
        <v>5069</v>
      </c>
      <c r="G805" s="79" t="s">
        <v>3176</v>
      </c>
      <c r="H805" s="80">
        <f t="shared" si="12"/>
        <v>1</v>
      </c>
      <c r="I805" s="81">
        <v>45244</v>
      </c>
      <c r="J805" s="82"/>
      <c r="K805" s="82"/>
      <c r="L805" s="83" t="s">
        <v>240</v>
      </c>
      <c r="M805" s="84" t="s">
        <v>624</v>
      </c>
      <c r="N805" s="85">
        <v>1</v>
      </c>
      <c r="O805" s="86">
        <v>0</v>
      </c>
      <c r="P805" s="86">
        <v>0</v>
      </c>
      <c r="Q805" s="87">
        <v>1</v>
      </c>
      <c r="R805" s="88">
        <v>48690</v>
      </c>
      <c r="S805" s="88">
        <v>95160</v>
      </c>
      <c r="T805" s="88">
        <v>6480</v>
      </c>
      <c r="U805" s="89">
        <v>150330</v>
      </c>
      <c r="V805" s="97"/>
    </row>
    <row r="806" spans="1:22" ht="25.5" customHeight="1" x14ac:dyDescent="0.15">
      <c r="A806" s="92" t="s">
        <v>3177</v>
      </c>
      <c r="B806" s="93" t="s">
        <v>3178</v>
      </c>
      <c r="C806" s="94" t="s">
        <v>3046</v>
      </c>
      <c r="D806" s="95" t="s">
        <v>40</v>
      </c>
      <c r="E806" s="96" t="s">
        <v>3179</v>
      </c>
      <c r="F806" s="123" t="s">
        <v>5070</v>
      </c>
      <c r="G806" s="79" t="s">
        <v>3180</v>
      </c>
      <c r="H806" s="80">
        <f t="shared" si="12"/>
        <v>3</v>
      </c>
      <c r="I806" s="81">
        <v>45269</v>
      </c>
      <c r="J806" s="82">
        <v>45271</v>
      </c>
      <c r="K806" s="82">
        <v>45272</v>
      </c>
      <c r="L806" s="83" t="s">
        <v>414</v>
      </c>
      <c r="M806" s="84" t="s">
        <v>477</v>
      </c>
      <c r="N806" s="85">
        <v>3</v>
      </c>
      <c r="O806" s="86">
        <v>3</v>
      </c>
      <c r="P806" s="86">
        <v>3</v>
      </c>
      <c r="Q806" s="87">
        <v>9</v>
      </c>
      <c r="R806" s="88">
        <v>247350</v>
      </c>
      <c r="S806" s="88">
        <v>468284</v>
      </c>
      <c r="T806" s="88">
        <v>0</v>
      </c>
      <c r="U806" s="89">
        <v>715634</v>
      </c>
      <c r="V806" s="97"/>
    </row>
    <row r="807" spans="1:22" ht="25.5" customHeight="1" x14ac:dyDescent="0.15">
      <c r="A807" s="92" t="s">
        <v>3181</v>
      </c>
      <c r="B807" s="93" t="s">
        <v>3182</v>
      </c>
      <c r="C807" s="94" t="s">
        <v>3046</v>
      </c>
      <c r="D807" s="95" t="s">
        <v>40</v>
      </c>
      <c r="E807" s="96" t="s">
        <v>3183</v>
      </c>
      <c r="F807" s="123" t="s">
        <v>5071</v>
      </c>
      <c r="G807" s="79" t="s">
        <v>3180</v>
      </c>
      <c r="H807" s="80">
        <f t="shared" si="12"/>
        <v>3</v>
      </c>
      <c r="I807" s="81">
        <v>45273</v>
      </c>
      <c r="J807" s="82">
        <v>45274</v>
      </c>
      <c r="K807" s="82">
        <v>45275</v>
      </c>
      <c r="L807" s="83" t="s">
        <v>776</v>
      </c>
      <c r="M807" s="84" t="s">
        <v>777</v>
      </c>
      <c r="N807" s="85">
        <v>3</v>
      </c>
      <c r="O807" s="86">
        <v>3</v>
      </c>
      <c r="P807" s="86">
        <v>3</v>
      </c>
      <c r="Q807" s="87">
        <v>9</v>
      </c>
      <c r="R807" s="88">
        <v>247350</v>
      </c>
      <c r="S807" s="88">
        <v>0</v>
      </c>
      <c r="T807" s="88">
        <v>0</v>
      </c>
      <c r="U807" s="89">
        <v>247350</v>
      </c>
      <c r="V807" s="97"/>
    </row>
    <row r="808" spans="1:22" ht="25.5" customHeight="1" x14ac:dyDescent="0.15">
      <c r="A808" s="92" t="s">
        <v>3184</v>
      </c>
      <c r="B808" s="93" t="s">
        <v>3185</v>
      </c>
      <c r="C808" s="94" t="s">
        <v>3046</v>
      </c>
      <c r="D808" s="95" t="s">
        <v>40</v>
      </c>
      <c r="E808" s="96" t="s">
        <v>3186</v>
      </c>
      <c r="F808" s="123" t="s">
        <v>5072</v>
      </c>
      <c r="G808" s="79" t="s">
        <v>2252</v>
      </c>
      <c r="H808" s="80">
        <f t="shared" si="12"/>
        <v>1</v>
      </c>
      <c r="I808" s="81">
        <v>45232</v>
      </c>
      <c r="J808" s="82"/>
      <c r="K808" s="82"/>
      <c r="L808" s="83" t="s">
        <v>240</v>
      </c>
      <c r="M808" s="84" t="s">
        <v>426</v>
      </c>
      <c r="N808" s="85">
        <v>3</v>
      </c>
      <c r="O808" s="86">
        <v>0</v>
      </c>
      <c r="P808" s="86">
        <v>0</v>
      </c>
      <c r="Q808" s="87">
        <v>3</v>
      </c>
      <c r="R808" s="88">
        <v>72130</v>
      </c>
      <c r="S808" s="88">
        <v>157910</v>
      </c>
      <c r="T808" s="88">
        <v>0</v>
      </c>
      <c r="U808" s="89">
        <v>230040</v>
      </c>
      <c r="V808" s="97"/>
    </row>
    <row r="809" spans="1:22" ht="25.5" customHeight="1" x14ac:dyDescent="0.15">
      <c r="A809" s="92" t="s">
        <v>3187</v>
      </c>
      <c r="B809" s="93" t="s">
        <v>3188</v>
      </c>
      <c r="C809" s="94" t="s">
        <v>3189</v>
      </c>
      <c r="D809" s="95" t="s">
        <v>41</v>
      </c>
      <c r="E809" s="96" t="s">
        <v>3190</v>
      </c>
      <c r="F809" s="123" t="s">
        <v>5073</v>
      </c>
      <c r="G809" s="79" t="s">
        <v>3191</v>
      </c>
      <c r="H809" s="80">
        <f t="shared" si="12"/>
        <v>3</v>
      </c>
      <c r="I809" s="81">
        <v>45100</v>
      </c>
      <c r="J809" s="82">
        <v>45232</v>
      </c>
      <c r="K809" s="82">
        <v>45247</v>
      </c>
      <c r="L809" s="83" t="s">
        <v>240</v>
      </c>
      <c r="M809" s="84" t="s">
        <v>862</v>
      </c>
      <c r="N809" s="85">
        <v>2</v>
      </c>
      <c r="O809" s="86">
        <v>0</v>
      </c>
      <c r="P809" s="86">
        <v>0</v>
      </c>
      <c r="Q809" s="87">
        <v>2</v>
      </c>
      <c r="R809" s="88">
        <v>119990</v>
      </c>
      <c r="S809" s="88">
        <v>3098</v>
      </c>
      <c r="T809" s="88">
        <v>42400</v>
      </c>
      <c r="U809" s="89">
        <v>165488</v>
      </c>
      <c r="V809" s="97"/>
    </row>
    <row r="810" spans="1:22" ht="25.5" customHeight="1" x14ac:dyDescent="0.15">
      <c r="A810" s="92" t="s">
        <v>3192</v>
      </c>
      <c r="B810" s="93" t="s">
        <v>3193</v>
      </c>
      <c r="C810" s="94" t="s">
        <v>3189</v>
      </c>
      <c r="D810" s="95" t="s">
        <v>41</v>
      </c>
      <c r="E810" s="96" t="s">
        <v>3194</v>
      </c>
      <c r="F810" s="123" t="s">
        <v>5074</v>
      </c>
      <c r="G810" s="79" t="s">
        <v>3195</v>
      </c>
      <c r="H810" s="80">
        <f t="shared" si="12"/>
        <v>3</v>
      </c>
      <c r="I810" s="81">
        <v>45182</v>
      </c>
      <c r="J810" s="82">
        <v>45210</v>
      </c>
      <c r="K810" s="82">
        <v>45238</v>
      </c>
      <c r="L810" s="83" t="s">
        <v>402</v>
      </c>
      <c r="M810" s="84" t="s">
        <v>657</v>
      </c>
      <c r="N810" s="85">
        <v>0</v>
      </c>
      <c r="O810" s="86">
        <v>0</v>
      </c>
      <c r="P810" s="86">
        <v>0</v>
      </c>
      <c r="Q810" s="87">
        <v>0</v>
      </c>
      <c r="R810" s="88">
        <v>106950</v>
      </c>
      <c r="S810" s="88">
        <v>57640</v>
      </c>
      <c r="T810" s="88">
        <v>0</v>
      </c>
      <c r="U810" s="89">
        <v>164590</v>
      </c>
      <c r="V810" s="97"/>
    </row>
    <row r="811" spans="1:22" ht="25.5" customHeight="1" x14ac:dyDescent="0.15">
      <c r="A811" s="92" t="s">
        <v>3196</v>
      </c>
      <c r="B811" s="93" t="s">
        <v>3197</v>
      </c>
      <c r="C811" s="94" t="s">
        <v>3189</v>
      </c>
      <c r="D811" s="95" t="s">
        <v>41</v>
      </c>
      <c r="E811" s="96" t="s">
        <v>3198</v>
      </c>
      <c r="F811" s="123" t="s">
        <v>5075</v>
      </c>
      <c r="G811" s="79" t="s">
        <v>3199</v>
      </c>
      <c r="H811" s="80">
        <f t="shared" si="12"/>
        <v>3</v>
      </c>
      <c r="I811" s="81">
        <v>45197</v>
      </c>
      <c r="J811" s="82">
        <v>45211</v>
      </c>
      <c r="K811" s="82">
        <v>45223</v>
      </c>
      <c r="L811" s="83" t="s">
        <v>414</v>
      </c>
      <c r="M811" s="84" t="s">
        <v>420</v>
      </c>
      <c r="N811" s="85">
        <v>1</v>
      </c>
      <c r="O811" s="86">
        <v>1</v>
      </c>
      <c r="P811" s="86">
        <v>1</v>
      </c>
      <c r="Q811" s="87">
        <v>3</v>
      </c>
      <c r="R811" s="88">
        <v>157710</v>
      </c>
      <c r="S811" s="88">
        <v>279790</v>
      </c>
      <c r="T811" s="88">
        <v>0</v>
      </c>
      <c r="U811" s="89">
        <v>437500</v>
      </c>
      <c r="V811" s="97"/>
    </row>
    <row r="812" spans="1:22" ht="25.5" customHeight="1" x14ac:dyDescent="0.15">
      <c r="A812" s="92" t="s">
        <v>3200</v>
      </c>
      <c r="B812" s="93" t="s">
        <v>3201</v>
      </c>
      <c r="C812" s="94" t="s">
        <v>3189</v>
      </c>
      <c r="D812" s="95" t="s">
        <v>41</v>
      </c>
      <c r="E812" s="96" t="s">
        <v>3202</v>
      </c>
      <c r="F812" s="123" t="s">
        <v>5076</v>
      </c>
      <c r="G812" s="79" t="s">
        <v>3203</v>
      </c>
      <c r="H812" s="80">
        <f t="shared" si="12"/>
        <v>2</v>
      </c>
      <c r="I812" s="81">
        <v>45181</v>
      </c>
      <c r="J812" s="82">
        <v>45182</v>
      </c>
      <c r="K812" s="82"/>
      <c r="L812" s="83" t="s">
        <v>402</v>
      </c>
      <c r="M812" s="84" t="s">
        <v>881</v>
      </c>
      <c r="N812" s="85">
        <v>5</v>
      </c>
      <c r="O812" s="86">
        <v>5</v>
      </c>
      <c r="P812" s="86">
        <v>0</v>
      </c>
      <c r="Q812" s="87">
        <v>10</v>
      </c>
      <c r="R812" s="88">
        <v>201700</v>
      </c>
      <c r="S812" s="88">
        <v>271090</v>
      </c>
      <c r="T812" s="88">
        <v>0</v>
      </c>
      <c r="U812" s="89">
        <v>472790</v>
      </c>
      <c r="V812" s="97"/>
    </row>
    <row r="813" spans="1:22" ht="25.5" customHeight="1" x14ac:dyDescent="0.15">
      <c r="A813" s="92" t="s">
        <v>3204</v>
      </c>
      <c r="B813" s="93" t="s">
        <v>3205</v>
      </c>
      <c r="C813" s="94" t="s">
        <v>3189</v>
      </c>
      <c r="D813" s="95" t="s">
        <v>41</v>
      </c>
      <c r="E813" s="96" t="s">
        <v>3206</v>
      </c>
      <c r="F813" s="123" t="s">
        <v>5077</v>
      </c>
      <c r="G813" s="79" t="s">
        <v>2664</v>
      </c>
      <c r="H813" s="80">
        <f t="shared" si="12"/>
        <v>3</v>
      </c>
      <c r="I813" s="81">
        <v>45099</v>
      </c>
      <c r="J813" s="82">
        <v>45100</v>
      </c>
      <c r="K813" s="82">
        <v>45177</v>
      </c>
      <c r="L813" s="83" t="s">
        <v>240</v>
      </c>
      <c r="M813" s="84" t="s">
        <v>461</v>
      </c>
      <c r="N813" s="85">
        <v>5</v>
      </c>
      <c r="O813" s="86">
        <v>5</v>
      </c>
      <c r="P813" s="86">
        <v>5</v>
      </c>
      <c r="Q813" s="87">
        <v>15</v>
      </c>
      <c r="R813" s="88">
        <v>400350</v>
      </c>
      <c r="S813" s="88">
        <v>488676</v>
      </c>
      <c r="T813" s="88">
        <v>6600</v>
      </c>
      <c r="U813" s="89">
        <v>895626</v>
      </c>
      <c r="V813" s="97"/>
    </row>
    <row r="814" spans="1:22" ht="25.5" customHeight="1" x14ac:dyDescent="0.15">
      <c r="A814" s="92" t="s">
        <v>3207</v>
      </c>
      <c r="B814" s="93" t="s">
        <v>3208</v>
      </c>
      <c r="C814" s="94" t="s">
        <v>3189</v>
      </c>
      <c r="D814" s="95" t="s">
        <v>41</v>
      </c>
      <c r="E814" s="96" t="s">
        <v>3209</v>
      </c>
      <c r="F814" s="123" t="s">
        <v>5078</v>
      </c>
      <c r="G814" s="79" t="s">
        <v>3210</v>
      </c>
      <c r="H814" s="80">
        <f t="shared" si="12"/>
        <v>3</v>
      </c>
      <c r="I814" s="81">
        <v>45176</v>
      </c>
      <c r="J814" s="82">
        <v>45218</v>
      </c>
      <c r="K814" s="82">
        <v>45239</v>
      </c>
      <c r="L814" s="83" t="s">
        <v>402</v>
      </c>
      <c r="M814" s="84" t="s">
        <v>881</v>
      </c>
      <c r="N814" s="85">
        <v>4</v>
      </c>
      <c r="O814" s="86">
        <v>4</v>
      </c>
      <c r="P814" s="86">
        <v>4</v>
      </c>
      <c r="Q814" s="87">
        <v>12</v>
      </c>
      <c r="R814" s="88">
        <v>247590</v>
      </c>
      <c r="S814" s="88">
        <v>31620</v>
      </c>
      <c r="T814" s="88">
        <v>50000</v>
      </c>
      <c r="U814" s="89">
        <v>329210</v>
      </c>
      <c r="V814" s="97"/>
    </row>
    <row r="815" spans="1:22" ht="25.5" customHeight="1" x14ac:dyDescent="0.15">
      <c r="A815" s="92" t="s">
        <v>3211</v>
      </c>
      <c r="B815" s="93" t="s">
        <v>3212</v>
      </c>
      <c r="C815" s="94" t="s">
        <v>3189</v>
      </c>
      <c r="D815" s="95" t="s">
        <v>41</v>
      </c>
      <c r="E815" s="96" t="s">
        <v>3213</v>
      </c>
      <c r="F815" s="123" t="s">
        <v>5079</v>
      </c>
      <c r="G815" s="79" t="s">
        <v>3210</v>
      </c>
      <c r="H815" s="80">
        <f t="shared" si="12"/>
        <v>3</v>
      </c>
      <c r="I815" s="81">
        <v>45246</v>
      </c>
      <c r="J815" s="82">
        <v>45260</v>
      </c>
      <c r="K815" s="82">
        <v>45274</v>
      </c>
      <c r="L815" s="83" t="s">
        <v>402</v>
      </c>
      <c r="M815" s="84" t="s">
        <v>881</v>
      </c>
      <c r="N815" s="85">
        <v>4</v>
      </c>
      <c r="O815" s="86">
        <v>4</v>
      </c>
      <c r="P815" s="86">
        <v>4</v>
      </c>
      <c r="Q815" s="87">
        <v>12</v>
      </c>
      <c r="R815" s="88">
        <v>247590</v>
      </c>
      <c r="S815" s="88">
        <v>37740</v>
      </c>
      <c r="T815" s="88">
        <v>50000</v>
      </c>
      <c r="U815" s="89">
        <v>335330</v>
      </c>
      <c r="V815" s="97"/>
    </row>
    <row r="816" spans="1:22" ht="25.5" customHeight="1" x14ac:dyDescent="0.15">
      <c r="A816" s="92" t="s">
        <v>3214</v>
      </c>
      <c r="B816" s="93" t="s">
        <v>3215</v>
      </c>
      <c r="C816" s="94" t="s">
        <v>3189</v>
      </c>
      <c r="D816" s="95" t="s">
        <v>41</v>
      </c>
      <c r="E816" s="96" t="s">
        <v>3216</v>
      </c>
      <c r="F816" s="123" t="s">
        <v>5080</v>
      </c>
      <c r="G816" s="79" t="s">
        <v>3217</v>
      </c>
      <c r="H816" s="80">
        <f t="shared" si="12"/>
        <v>3</v>
      </c>
      <c r="I816" s="81">
        <v>45184</v>
      </c>
      <c r="J816" s="82">
        <v>45198</v>
      </c>
      <c r="K816" s="82">
        <v>45212</v>
      </c>
      <c r="L816" s="83" t="s">
        <v>414</v>
      </c>
      <c r="M816" s="84" t="s">
        <v>2388</v>
      </c>
      <c r="N816" s="85">
        <v>0</v>
      </c>
      <c r="O816" s="86">
        <v>0</v>
      </c>
      <c r="P816" s="86">
        <v>0</v>
      </c>
      <c r="Q816" s="87">
        <v>0</v>
      </c>
      <c r="R816" s="88">
        <v>106950</v>
      </c>
      <c r="S816" s="88">
        <v>103440</v>
      </c>
      <c r="T816" s="88">
        <v>0</v>
      </c>
      <c r="U816" s="89">
        <v>210390</v>
      </c>
      <c r="V816" s="97"/>
    </row>
    <row r="817" spans="1:22" ht="25.5" customHeight="1" x14ac:dyDescent="0.15">
      <c r="A817" s="92" t="s">
        <v>3218</v>
      </c>
      <c r="B817" s="93" t="s">
        <v>3219</v>
      </c>
      <c r="C817" s="94" t="s">
        <v>3189</v>
      </c>
      <c r="D817" s="95" t="s">
        <v>41</v>
      </c>
      <c r="E817" s="96" t="s">
        <v>3220</v>
      </c>
      <c r="F817" s="123" t="s">
        <v>5081</v>
      </c>
      <c r="G817" s="79" t="s">
        <v>3221</v>
      </c>
      <c r="H817" s="80">
        <f t="shared" si="12"/>
        <v>3</v>
      </c>
      <c r="I817" s="81">
        <v>45078</v>
      </c>
      <c r="J817" s="82">
        <v>45189</v>
      </c>
      <c r="K817" s="82">
        <v>45195</v>
      </c>
      <c r="L817" s="83" t="s">
        <v>550</v>
      </c>
      <c r="M817" s="84" t="s">
        <v>551</v>
      </c>
      <c r="N817" s="85">
        <v>2</v>
      </c>
      <c r="O817" s="86">
        <v>2</v>
      </c>
      <c r="P817" s="86">
        <v>2</v>
      </c>
      <c r="Q817" s="87">
        <v>6</v>
      </c>
      <c r="R817" s="88">
        <v>177270</v>
      </c>
      <c r="S817" s="88">
        <v>28980</v>
      </c>
      <c r="T817" s="88">
        <v>0</v>
      </c>
      <c r="U817" s="89">
        <v>206250</v>
      </c>
      <c r="V817" s="97"/>
    </row>
    <row r="818" spans="1:22" ht="25.5" customHeight="1" x14ac:dyDescent="0.15">
      <c r="A818" s="92" t="s">
        <v>3222</v>
      </c>
      <c r="B818" s="93" t="s">
        <v>3223</v>
      </c>
      <c r="C818" s="94" t="s">
        <v>3189</v>
      </c>
      <c r="D818" s="95" t="s">
        <v>41</v>
      </c>
      <c r="E818" s="96" t="s">
        <v>3224</v>
      </c>
      <c r="F818" s="123" t="s">
        <v>5082</v>
      </c>
      <c r="G818" s="79" t="s">
        <v>2295</v>
      </c>
      <c r="H818" s="80">
        <f t="shared" si="12"/>
        <v>3</v>
      </c>
      <c r="I818" s="81">
        <v>45080</v>
      </c>
      <c r="J818" s="82">
        <v>45178</v>
      </c>
      <c r="K818" s="82">
        <v>45262</v>
      </c>
      <c r="L818" s="83" t="s">
        <v>240</v>
      </c>
      <c r="M818" s="84" t="s">
        <v>461</v>
      </c>
      <c r="N818" s="85">
        <v>5</v>
      </c>
      <c r="O818" s="86">
        <v>5</v>
      </c>
      <c r="P818" s="86">
        <v>5</v>
      </c>
      <c r="Q818" s="87">
        <v>15</v>
      </c>
      <c r="R818" s="88">
        <v>400350</v>
      </c>
      <c r="S818" s="88">
        <v>500000</v>
      </c>
      <c r="T818" s="88">
        <v>0</v>
      </c>
      <c r="U818" s="89">
        <v>900350</v>
      </c>
      <c r="V818" s="97"/>
    </row>
    <row r="819" spans="1:22" ht="25.5" customHeight="1" x14ac:dyDescent="0.15">
      <c r="A819" s="92" t="s">
        <v>3225</v>
      </c>
      <c r="B819" s="93" t="s">
        <v>3226</v>
      </c>
      <c r="C819" s="94" t="s">
        <v>3227</v>
      </c>
      <c r="D819" s="95" t="s">
        <v>42</v>
      </c>
      <c r="E819" s="96" t="s">
        <v>3228</v>
      </c>
      <c r="F819" s="123" t="s">
        <v>5083</v>
      </c>
      <c r="G819" s="79" t="s">
        <v>3229</v>
      </c>
      <c r="H819" s="80">
        <f t="shared" si="12"/>
        <v>3</v>
      </c>
      <c r="I819" s="81">
        <v>45210</v>
      </c>
      <c r="J819" s="82">
        <v>45211</v>
      </c>
      <c r="K819" s="82">
        <v>45212</v>
      </c>
      <c r="L819" s="83" t="s">
        <v>240</v>
      </c>
      <c r="M819" s="84" t="s">
        <v>504</v>
      </c>
      <c r="N819" s="85">
        <v>4</v>
      </c>
      <c r="O819" s="86">
        <v>4</v>
      </c>
      <c r="P819" s="86">
        <v>4</v>
      </c>
      <c r="Q819" s="87">
        <v>12</v>
      </c>
      <c r="R819" s="88">
        <v>263430</v>
      </c>
      <c r="S819" s="88">
        <v>212507</v>
      </c>
      <c r="T819" s="88">
        <v>0</v>
      </c>
      <c r="U819" s="89">
        <v>475937</v>
      </c>
      <c r="V819" s="97"/>
    </row>
    <row r="820" spans="1:22" ht="25.5" customHeight="1" x14ac:dyDescent="0.15">
      <c r="A820" s="92" t="s">
        <v>3230</v>
      </c>
      <c r="B820" s="93" t="s">
        <v>3231</v>
      </c>
      <c r="C820" s="94" t="s">
        <v>3227</v>
      </c>
      <c r="D820" s="95" t="s">
        <v>42</v>
      </c>
      <c r="E820" s="96" t="s">
        <v>3232</v>
      </c>
      <c r="F820" s="123" t="s">
        <v>5084</v>
      </c>
      <c r="G820" s="79" t="s">
        <v>3229</v>
      </c>
      <c r="H820" s="80">
        <f t="shared" si="12"/>
        <v>2</v>
      </c>
      <c r="I820" s="81">
        <v>45225</v>
      </c>
      <c r="J820" s="82">
        <v>45226</v>
      </c>
      <c r="K820" s="82"/>
      <c r="L820" s="83" t="s">
        <v>240</v>
      </c>
      <c r="M820" s="84" t="s">
        <v>504</v>
      </c>
      <c r="N820" s="85">
        <v>4</v>
      </c>
      <c r="O820" s="86">
        <v>4</v>
      </c>
      <c r="P820" s="86">
        <v>0</v>
      </c>
      <c r="Q820" s="87">
        <v>8</v>
      </c>
      <c r="R820" s="88">
        <v>149540</v>
      </c>
      <c r="S820" s="88">
        <v>79350</v>
      </c>
      <c r="T820" s="88">
        <v>0</v>
      </c>
      <c r="U820" s="89">
        <v>228890</v>
      </c>
      <c r="V820" s="97"/>
    </row>
    <row r="821" spans="1:22" ht="25.5" customHeight="1" x14ac:dyDescent="0.15">
      <c r="A821" s="92" t="s">
        <v>3233</v>
      </c>
      <c r="B821" s="93" t="s">
        <v>3234</v>
      </c>
      <c r="C821" s="94" t="s">
        <v>3227</v>
      </c>
      <c r="D821" s="95" t="s">
        <v>42</v>
      </c>
      <c r="E821" s="96" t="s">
        <v>3235</v>
      </c>
      <c r="F821" s="123" t="s">
        <v>5085</v>
      </c>
      <c r="G821" s="79" t="s">
        <v>3236</v>
      </c>
      <c r="H821" s="80">
        <f t="shared" si="12"/>
        <v>3</v>
      </c>
      <c r="I821" s="81">
        <v>45082</v>
      </c>
      <c r="J821" s="82">
        <v>45096</v>
      </c>
      <c r="K821" s="82">
        <v>45110</v>
      </c>
      <c r="L821" s="83" t="s">
        <v>240</v>
      </c>
      <c r="M821" s="84" t="s">
        <v>461</v>
      </c>
      <c r="N821" s="85">
        <v>5</v>
      </c>
      <c r="O821" s="86">
        <v>5</v>
      </c>
      <c r="P821" s="86">
        <v>5</v>
      </c>
      <c r="Q821" s="87">
        <v>15</v>
      </c>
      <c r="R821" s="88">
        <v>380550</v>
      </c>
      <c r="S821" s="88">
        <v>51768</v>
      </c>
      <c r="T821" s="88">
        <v>0</v>
      </c>
      <c r="U821" s="89">
        <v>432318</v>
      </c>
      <c r="V821" s="97"/>
    </row>
    <row r="822" spans="1:22" ht="25.5" customHeight="1" x14ac:dyDescent="0.15">
      <c r="A822" s="92" t="s">
        <v>3237</v>
      </c>
      <c r="B822" s="93" t="s">
        <v>3238</v>
      </c>
      <c r="C822" s="94" t="s">
        <v>3227</v>
      </c>
      <c r="D822" s="95" t="s">
        <v>42</v>
      </c>
      <c r="E822" s="96" t="s">
        <v>3239</v>
      </c>
      <c r="F822" s="123" t="s">
        <v>5086</v>
      </c>
      <c r="G822" s="79" t="s">
        <v>3236</v>
      </c>
      <c r="H822" s="80">
        <f t="shared" si="12"/>
        <v>3</v>
      </c>
      <c r="I822" s="81">
        <v>45103</v>
      </c>
      <c r="J822" s="82">
        <v>45112</v>
      </c>
      <c r="K822" s="82">
        <v>45119</v>
      </c>
      <c r="L822" s="83" t="s">
        <v>240</v>
      </c>
      <c r="M822" s="84" t="s">
        <v>872</v>
      </c>
      <c r="N822" s="85">
        <v>5</v>
      </c>
      <c r="O822" s="86">
        <v>5</v>
      </c>
      <c r="P822" s="86">
        <v>5</v>
      </c>
      <c r="Q822" s="87">
        <v>15</v>
      </c>
      <c r="R822" s="88">
        <v>380550</v>
      </c>
      <c r="S822" s="88">
        <v>62898</v>
      </c>
      <c r="T822" s="88">
        <v>0</v>
      </c>
      <c r="U822" s="89">
        <v>443448</v>
      </c>
      <c r="V822" s="97"/>
    </row>
    <row r="823" spans="1:22" ht="25.5" customHeight="1" x14ac:dyDescent="0.15">
      <c r="A823" s="92" t="s">
        <v>3240</v>
      </c>
      <c r="B823" s="93" t="s">
        <v>3241</v>
      </c>
      <c r="C823" s="94" t="s">
        <v>3227</v>
      </c>
      <c r="D823" s="95" t="s">
        <v>42</v>
      </c>
      <c r="E823" s="96" t="s">
        <v>3242</v>
      </c>
      <c r="F823" s="123" t="s">
        <v>5087</v>
      </c>
      <c r="G823" s="79" t="s">
        <v>3236</v>
      </c>
      <c r="H823" s="80">
        <f t="shared" si="12"/>
        <v>3</v>
      </c>
      <c r="I823" s="81">
        <v>45188</v>
      </c>
      <c r="J823" s="82">
        <v>45202</v>
      </c>
      <c r="K823" s="82">
        <v>45216</v>
      </c>
      <c r="L823" s="83" t="s">
        <v>240</v>
      </c>
      <c r="M823" s="84" t="s">
        <v>461</v>
      </c>
      <c r="N823" s="85">
        <v>5</v>
      </c>
      <c r="O823" s="86">
        <v>5</v>
      </c>
      <c r="P823" s="86">
        <v>5</v>
      </c>
      <c r="Q823" s="87">
        <v>15</v>
      </c>
      <c r="R823" s="88">
        <v>380550</v>
      </c>
      <c r="S823" s="88">
        <v>74412</v>
      </c>
      <c r="T823" s="88">
        <v>0</v>
      </c>
      <c r="U823" s="89">
        <v>454962</v>
      </c>
      <c r="V823" s="97"/>
    </row>
    <row r="824" spans="1:22" ht="25.5" customHeight="1" x14ac:dyDescent="0.15">
      <c r="A824" s="92" t="s">
        <v>3243</v>
      </c>
      <c r="B824" s="93" t="s">
        <v>3244</v>
      </c>
      <c r="C824" s="94" t="s">
        <v>3227</v>
      </c>
      <c r="D824" s="95" t="s">
        <v>42</v>
      </c>
      <c r="E824" s="96" t="s">
        <v>3245</v>
      </c>
      <c r="F824" s="123" t="s">
        <v>5088</v>
      </c>
      <c r="G824" s="79" t="s">
        <v>3236</v>
      </c>
      <c r="H824" s="80">
        <f t="shared" si="12"/>
        <v>3</v>
      </c>
      <c r="I824" s="81">
        <v>45194</v>
      </c>
      <c r="J824" s="82">
        <v>45201</v>
      </c>
      <c r="K824" s="82">
        <v>45215</v>
      </c>
      <c r="L824" s="83" t="s">
        <v>240</v>
      </c>
      <c r="M824" s="84" t="s">
        <v>872</v>
      </c>
      <c r="N824" s="85">
        <v>5</v>
      </c>
      <c r="O824" s="86">
        <v>5</v>
      </c>
      <c r="P824" s="86">
        <v>5</v>
      </c>
      <c r="Q824" s="87">
        <v>15</v>
      </c>
      <c r="R824" s="88">
        <v>380550</v>
      </c>
      <c r="S824" s="88">
        <v>68226</v>
      </c>
      <c r="T824" s="88">
        <v>0</v>
      </c>
      <c r="U824" s="89">
        <v>448776</v>
      </c>
      <c r="V824" s="97"/>
    </row>
    <row r="825" spans="1:22" ht="25.5" customHeight="1" x14ac:dyDescent="0.15">
      <c r="A825" s="92" t="s">
        <v>3246</v>
      </c>
      <c r="B825" s="93" t="s">
        <v>3247</v>
      </c>
      <c r="C825" s="94" t="s">
        <v>3227</v>
      </c>
      <c r="D825" s="95" t="s">
        <v>42</v>
      </c>
      <c r="E825" s="96" t="s">
        <v>3248</v>
      </c>
      <c r="F825" s="123" t="s">
        <v>5089</v>
      </c>
      <c r="G825" s="79" t="s">
        <v>3249</v>
      </c>
      <c r="H825" s="80">
        <f t="shared" si="12"/>
        <v>1</v>
      </c>
      <c r="I825" s="81">
        <v>45254</v>
      </c>
      <c r="J825" s="82"/>
      <c r="K825" s="82"/>
      <c r="L825" s="83" t="s">
        <v>414</v>
      </c>
      <c r="M825" s="84" t="s">
        <v>2388</v>
      </c>
      <c r="N825" s="85">
        <v>5</v>
      </c>
      <c r="O825" s="86">
        <v>0</v>
      </c>
      <c r="P825" s="86">
        <v>0</v>
      </c>
      <c r="Q825" s="87">
        <v>5</v>
      </c>
      <c r="R825" s="88">
        <v>100850</v>
      </c>
      <c r="S825" s="88">
        <v>39900</v>
      </c>
      <c r="T825" s="88">
        <v>8200</v>
      </c>
      <c r="U825" s="89">
        <v>148950</v>
      </c>
      <c r="V825" s="97"/>
    </row>
    <row r="826" spans="1:22" ht="25.5" customHeight="1" x14ac:dyDescent="0.15">
      <c r="A826" s="92" t="s">
        <v>3250</v>
      </c>
      <c r="B826" s="93" t="s">
        <v>3251</v>
      </c>
      <c r="C826" s="94" t="s">
        <v>3227</v>
      </c>
      <c r="D826" s="95" t="s">
        <v>42</v>
      </c>
      <c r="E826" s="96" t="s">
        <v>3252</v>
      </c>
      <c r="F826" s="123" t="s">
        <v>5090</v>
      </c>
      <c r="G826" s="79" t="s">
        <v>485</v>
      </c>
      <c r="H826" s="80">
        <f t="shared" si="12"/>
        <v>3</v>
      </c>
      <c r="I826" s="81">
        <v>45114</v>
      </c>
      <c r="J826" s="82">
        <v>45250</v>
      </c>
      <c r="K826" s="82">
        <v>45251</v>
      </c>
      <c r="L826" s="83" t="s">
        <v>240</v>
      </c>
      <c r="M826" s="84" t="s">
        <v>461</v>
      </c>
      <c r="N826" s="85">
        <v>5</v>
      </c>
      <c r="O826" s="86">
        <v>5</v>
      </c>
      <c r="P826" s="86">
        <v>5</v>
      </c>
      <c r="Q826" s="87">
        <v>15</v>
      </c>
      <c r="R826" s="88">
        <v>400350</v>
      </c>
      <c r="S826" s="88">
        <v>500000</v>
      </c>
      <c r="T826" s="88">
        <v>0</v>
      </c>
      <c r="U826" s="89">
        <v>900350</v>
      </c>
      <c r="V826" s="97"/>
    </row>
    <row r="827" spans="1:22" ht="25.5" customHeight="1" x14ac:dyDescent="0.15">
      <c r="A827" s="92" t="s">
        <v>3253</v>
      </c>
      <c r="B827" s="93" t="s">
        <v>3254</v>
      </c>
      <c r="C827" s="94" t="s">
        <v>3227</v>
      </c>
      <c r="D827" s="95" t="s">
        <v>42</v>
      </c>
      <c r="E827" s="96" t="s">
        <v>3255</v>
      </c>
      <c r="F827" s="123" t="s">
        <v>5091</v>
      </c>
      <c r="G827" s="79" t="s">
        <v>485</v>
      </c>
      <c r="H827" s="80">
        <f t="shared" si="12"/>
        <v>3</v>
      </c>
      <c r="I827" s="81">
        <v>45237</v>
      </c>
      <c r="J827" s="82">
        <v>45302</v>
      </c>
      <c r="K827" s="82">
        <v>45303</v>
      </c>
      <c r="L827" s="83" t="s">
        <v>240</v>
      </c>
      <c r="M827" s="84" t="s">
        <v>461</v>
      </c>
      <c r="N827" s="85">
        <v>5</v>
      </c>
      <c r="O827" s="86">
        <v>5</v>
      </c>
      <c r="P827" s="86">
        <v>5</v>
      </c>
      <c r="Q827" s="87">
        <v>15</v>
      </c>
      <c r="R827" s="88">
        <v>400350</v>
      </c>
      <c r="S827" s="88">
        <v>500000</v>
      </c>
      <c r="T827" s="88">
        <v>0</v>
      </c>
      <c r="U827" s="89">
        <v>900350</v>
      </c>
      <c r="V827" s="97"/>
    </row>
    <row r="828" spans="1:22" ht="25.5" customHeight="1" x14ac:dyDescent="0.15">
      <c r="A828" s="92" t="s">
        <v>3256</v>
      </c>
      <c r="B828" s="93" t="s">
        <v>3257</v>
      </c>
      <c r="C828" s="94" t="s">
        <v>3227</v>
      </c>
      <c r="D828" s="95" t="s">
        <v>42</v>
      </c>
      <c r="E828" s="96" t="s">
        <v>3258</v>
      </c>
      <c r="F828" s="123" t="s">
        <v>5092</v>
      </c>
      <c r="G828" s="79" t="s">
        <v>2664</v>
      </c>
      <c r="H828" s="80">
        <f t="shared" si="12"/>
        <v>3</v>
      </c>
      <c r="I828" s="81">
        <v>45078</v>
      </c>
      <c r="J828" s="82">
        <v>45190</v>
      </c>
      <c r="K828" s="82">
        <v>45191</v>
      </c>
      <c r="L828" s="83" t="s">
        <v>240</v>
      </c>
      <c r="M828" s="84" t="s">
        <v>461</v>
      </c>
      <c r="N828" s="85">
        <v>5</v>
      </c>
      <c r="O828" s="86">
        <v>5</v>
      </c>
      <c r="P828" s="86">
        <v>5</v>
      </c>
      <c r="Q828" s="87">
        <v>15</v>
      </c>
      <c r="R828" s="88">
        <v>302550</v>
      </c>
      <c r="S828" s="88">
        <v>500000</v>
      </c>
      <c r="T828" s="88">
        <v>6600</v>
      </c>
      <c r="U828" s="89">
        <v>809150</v>
      </c>
      <c r="V828" s="97"/>
    </row>
    <row r="829" spans="1:22" ht="25.5" customHeight="1" x14ac:dyDescent="0.15">
      <c r="A829" s="92" t="s">
        <v>3259</v>
      </c>
      <c r="B829" s="93" t="s">
        <v>3260</v>
      </c>
      <c r="C829" s="94" t="s">
        <v>3227</v>
      </c>
      <c r="D829" s="95" t="s">
        <v>42</v>
      </c>
      <c r="E829" s="96" t="s">
        <v>3261</v>
      </c>
      <c r="F829" s="123" t="s">
        <v>5093</v>
      </c>
      <c r="G829" s="79" t="s">
        <v>2664</v>
      </c>
      <c r="H829" s="80">
        <f t="shared" si="12"/>
        <v>3</v>
      </c>
      <c r="I829" s="81">
        <v>45082</v>
      </c>
      <c r="J829" s="82">
        <v>45113</v>
      </c>
      <c r="K829" s="82">
        <v>45114</v>
      </c>
      <c r="L829" s="83" t="s">
        <v>240</v>
      </c>
      <c r="M829" s="84" t="s">
        <v>461</v>
      </c>
      <c r="N829" s="85">
        <v>5</v>
      </c>
      <c r="O829" s="86">
        <v>5</v>
      </c>
      <c r="P829" s="86">
        <v>5</v>
      </c>
      <c r="Q829" s="87">
        <v>15</v>
      </c>
      <c r="R829" s="88">
        <v>400350</v>
      </c>
      <c r="S829" s="88">
        <v>500000</v>
      </c>
      <c r="T829" s="88">
        <v>6600</v>
      </c>
      <c r="U829" s="89">
        <v>906950</v>
      </c>
      <c r="V829" s="97"/>
    </row>
    <row r="830" spans="1:22" ht="25.5" customHeight="1" x14ac:dyDescent="0.15">
      <c r="A830" s="92" t="s">
        <v>3262</v>
      </c>
      <c r="B830" s="93" t="s">
        <v>3263</v>
      </c>
      <c r="C830" s="94" t="s">
        <v>3227</v>
      </c>
      <c r="D830" s="95" t="s">
        <v>42</v>
      </c>
      <c r="E830" s="96" t="s">
        <v>3264</v>
      </c>
      <c r="F830" s="123" t="s">
        <v>5094</v>
      </c>
      <c r="G830" s="79" t="s">
        <v>2664</v>
      </c>
      <c r="H830" s="80">
        <f t="shared" si="12"/>
        <v>3</v>
      </c>
      <c r="I830" s="81">
        <v>45103</v>
      </c>
      <c r="J830" s="82">
        <v>45125</v>
      </c>
      <c r="K830" s="82">
        <v>45126</v>
      </c>
      <c r="L830" s="83" t="s">
        <v>240</v>
      </c>
      <c r="M830" s="84" t="s">
        <v>461</v>
      </c>
      <c r="N830" s="85">
        <v>5</v>
      </c>
      <c r="O830" s="86">
        <v>5</v>
      </c>
      <c r="P830" s="86">
        <v>5</v>
      </c>
      <c r="Q830" s="87">
        <v>15</v>
      </c>
      <c r="R830" s="88">
        <v>302550</v>
      </c>
      <c r="S830" s="88">
        <v>500000</v>
      </c>
      <c r="T830" s="88">
        <v>6600</v>
      </c>
      <c r="U830" s="89">
        <v>809150</v>
      </c>
      <c r="V830" s="97"/>
    </row>
    <row r="831" spans="1:22" ht="25.5" customHeight="1" x14ac:dyDescent="0.15">
      <c r="A831" s="92" t="s">
        <v>3265</v>
      </c>
      <c r="B831" s="93" t="s">
        <v>3266</v>
      </c>
      <c r="C831" s="94" t="s">
        <v>3227</v>
      </c>
      <c r="D831" s="95" t="s">
        <v>42</v>
      </c>
      <c r="E831" s="96" t="s">
        <v>3267</v>
      </c>
      <c r="F831" s="123" t="s">
        <v>5095</v>
      </c>
      <c r="G831" s="79" t="s">
        <v>2664</v>
      </c>
      <c r="H831" s="80">
        <f t="shared" si="12"/>
        <v>3</v>
      </c>
      <c r="I831" s="81">
        <v>45194</v>
      </c>
      <c r="J831" s="82">
        <v>45201</v>
      </c>
      <c r="K831" s="82">
        <v>45202</v>
      </c>
      <c r="L831" s="83" t="s">
        <v>240</v>
      </c>
      <c r="M831" s="84" t="s">
        <v>461</v>
      </c>
      <c r="N831" s="85">
        <v>5</v>
      </c>
      <c r="O831" s="86">
        <v>5</v>
      </c>
      <c r="P831" s="86">
        <v>5</v>
      </c>
      <c r="Q831" s="87">
        <v>15</v>
      </c>
      <c r="R831" s="88">
        <v>400350</v>
      </c>
      <c r="S831" s="88">
        <v>500000</v>
      </c>
      <c r="T831" s="88">
        <v>6600</v>
      </c>
      <c r="U831" s="89">
        <v>906950</v>
      </c>
      <c r="V831" s="97"/>
    </row>
    <row r="832" spans="1:22" ht="25.5" customHeight="1" x14ac:dyDescent="0.15">
      <c r="A832" s="92" t="s">
        <v>3268</v>
      </c>
      <c r="B832" s="93" t="s">
        <v>3269</v>
      </c>
      <c r="C832" s="94" t="s">
        <v>3227</v>
      </c>
      <c r="D832" s="95" t="s">
        <v>42</v>
      </c>
      <c r="E832" s="96" t="s">
        <v>3270</v>
      </c>
      <c r="F832" s="123" t="s">
        <v>5096</v>
      </c>
      <c r="G832" s="79" t="s">
        <v>2005</v>
      </c>
      <c r="H832" s="80">
        <f t="shared" si="12"/>
        <v>2</v>
      </c>
      <c r="I832" s="81">
        <v>45078</v>
      </c>
      <c r="J832" s="82">
        <v>45079</v>
      </c>
      <c r="K832" s="82"/>
      <c r="L832" s="83" t="s">
        <v>240</v>
      </c>
      <c r="M832" s="84" t="s">
        <v>426</v>
      </c>
      <c r="N832" s="85">
        <v>3</v>
      </c>
      <c r="O832" s="86">
        <v>3</v>
      </c>
      <c r="P832" s="86">
        <v>0</v>
      </c>
      <c r="Q832" s="87">
        <v>6</v>
      </c>
      <c r="R832" s="88">
        <v>188660</v>
      </c>
      <c r="S832" s="88">
        <v>36772</v>
      </c>
      <c r="T832" s="88">
        <v>42000</v>
      </c>
      <c r="U832" s="89">
        <v>267432</v>
      </c>
      <c r="V832" s="97"/>
    </row>
    <row r="833" spans="1:22" ht="25.5" customHeight="1" x14ac:dyDescent="0.15">
      <c r="A833" s="92" t="s">
        <v>3271</v>
      </c>
      <c r="B833" s="93" t="s">
        <v>3272</v>
      </c>
      <c r="C833" s="94" t="s">
        <v>3227</v>
      </c>
      <c r="D833" s="95" t="s">
        <v>42</v>
      </c>
      <c r="E833" s="96" t="s">
        <v>3273</v>
      </c>
      <c r="F833" s="123" t="s">
        <v>5097</v>
      </c>
      <c r="G833" s="79" t="s">
        <v>2005</v>
      </c>
      <c r="H833" s="80">
        <f t="shared" si="12"/>
        <v>3</v>
      </c>
      <c r="I833" s="81">
        <v>45113</v>
      </c>
      <c r="J833" s="82">
        <v>45114</v>
      </c>
      <c r="K833" s="82">
        <v>45117</v>
      </c>
      <c r="L833" s="83" t="s">
        <v>240</v>
      </c>
      <c r="M833" s="84" t="s">
        <v>862</v>
      </c>
      <c r="N833" s="85">
        <v>5</v>
      </c>
      <c r="O833" s="86">
        <v>5</v>
      </c>
      <c r="P833" s="86">
        <v>5</v>
      </c>
      <c r="Q833" s="87">
        <v>15</v>
      </c>
      <c r="R833" s="88">
        <v>400350</v>
      </c>
      <c r="S833" s="88">
        <v>79899</v>
      </c>
      <c r="T833" s="88">
        <v>0</v>
      </c>
      <c r="U833" s="89">
        <v>480249</v>
      </c>
      <c r="V833" s="97"/>
    </row>
    <row r="834" spans="1:22" ht="25.5" customHeight="1" x14ac:dyDescent="0.15">
      <c r="A834" s="92" t="s">
        <v>3274</v>
      </c>
      <c r="B834" s="93" t="s">
        <v>3275</v>
      </c>
      <c r="C834" s="94" t="s">
        <v>3227</v>
      </c>
      <c r="D834" s="95" t="s">
        <v>42</v>
      </c>
      <c r="E834" s="96" t="s">
        <v>3276</v>
      </c>
      <c r="F834" s="123" t="s">
        <v>5098</v>
      </c>
      <c r="G834" s="79" t="s">
        <v>2005</v>
      </c>
      <c r="H834" s="80">
        <f t="shared" si="12"/>
        <v>1</v>
      </c>
      <c r="I834" s="81">
        <v>45194</v>
      </c>
      <c r="J834" s="82"/>
      <c r="K834" s="82"/>
      <c r="L834" s="83" t="s">
        <v>240</v>
      </c>
      <c r="M834" s="84" t="s">
        <v>426</v>
      </c>
      <c r="N834" s="85">
        <v>3</v>
      </c>
      <c r="O834" s="86">
        <v>0</v>
      </c>
      <c r="P834" s="86">
        <v>0</v>
      </c>
      <c r="Q834" s="87">
        <v>3</v>
      </c>
      <c r="R834" s="88">
        <v>94330</v>
      </c>
      <c r="S834" s="88">
        <v>70422</v>
      </c>
      <c r="T834" s="88">
        <v>42000</v>
      </c>
      <c r="U834" s="89">
        <v>206752</v>
      </c>
      <c r="V834" s="97"/>
    </row>
    <row r="835" spans="1:22" ht="25.5" customHeight="1" x14ac:dyDescent="0.15">
      <c r="A835" s="92" t="s">
        <v>3277</v>
      </c>
      <c r="B835" s="93" t="s">
        <v>3278</v>
      </c>
      <c r="C835" s="94" t="s">
        <v>3227</v>
      </c>
      <c r="D835" s="95" t="s">
        <v>42</v>
      </c>
      <c r="E835" s="96" t="s">
        <v>3279</v>
      </c>
      <c r="F835" s="123" t="s">
        <v>5099</v>
      </c>
      <c r="G835" s="79" t="s">
        <v>2005</v>
      </c>
      <c r="H835" s="80">
        <f t="shared" si="12"/>
        <v>1</v>
      </c>
      <c r="I835" s="81">
        <v>45210</v>
      </c>
      <c r="J835" s="82"/>
      <c r="K835" s="82"/>
      <c r="L835" s="83" t="s">
        <v>240</v>
      </c>
      <c r="M835" s="84" t="s">
        <v>426</v>
      </c>
      <c r="N835" s="85">
        <v>5</v>
      </c>
      <c r="O835" s="86">
        <v>0</v>
      </c>
      <c r="P835" s="86">
        <v>0</v>
      </c>
      <c r="Q835" s="87">
        <v>5</v>
      </c>
      <c r="R835" s="88">
        <v>133450</v>
      </c>
      <c r="S835" s="88">
        <v>95969</v>
      </c>
      <c r="T835" s="88">
        <v>20000</v>
      </c>
      <c r="U835" s="89">
        <v>249419</v>
      </c>
      <c r="V835" s="97"/>
    </row>
    <row r="836" spans="1:22" ht="25.5" customHeight="1" x14ac:dyDescent="0.15">
      <c r="A836" s="92" t="s">
        <v>3280</v>
      </c>
      <c r="B836" s="93" t="s">
        <v>3281</v>
      </c>
      <c r="C836" s="94" t="s">
        <v>3227</v>
      </c>
      <c r="D836" s="95" t="s">
        <v>42</v>
      </c>
      <c r="E836" s="96" t="s">
        <v>3282</v>
      </c>
      <c r="F836" s="123" t="s">
        <v>5100</v>
      </c>
      <c r="G836" s="79" t="s">
        <v>2005</v>
      </c>
      <c r="H836" s="80">
        <f t="shared" si="12"/>
        <v>1</v>
      </c>
      <c r="I836" s="81">
        <v>45210</v>
      </c>
      <c r="J836" s="82"/>
      <c r="K836" s="82"/>
      <c r="L836" s="83" t="s">
        <v>240</v>
      </c>
      <c r="M836" s="84" t="s">
        <v>426</v>
      </c>
      <c r="N836" s="85">
        <v>5</v>
      </c>
      <c r="O836" s="86">
        <v>0</v>
      </c>
      <c r="P836" s="86">
        <v>0</v>
      </c>
      <c r="Q836" s="87">
        <v>5</v>
      </c>
      <c r="R836" s="88">
        <v>100850</v>
      </c>
      <c r="S836" s="88">
        <v>19936</v>
      </c>
      <c r="T836" s="88">
        <v>0</v>
      </c>
      <c r="U836" s="89">
        <v>120786</v>
      </c>
      <c r="V836" s="97"/>
    </row>
    <row r="837" spans="1:22" ht="25.5" customHeight="1" x14ac:dyDescent="0.15">
      <c r="A837" s="92" t="s">
        <v>3283</v>
      </c>
      <c r="B837" s="93" t="s">
        <v>3284</v>
      </c>
      <c r="C837" s="94" t="s">
        <v>3227</v>
      </c>
      <c r="D837" s="95" t="s">
        <v>42</v>
      </c>
      <c r="E837" s="96" t="s">
        <v>3285</v>
      </c>
      <c r="F837" s="123" t="s">
        <v>5101</v>
      </c>
      <c r="G837" s="79" t="s">
        <v>2005</v>
      </c>
      <c r="H837" s="80">
        <f t="shared" ref="H837:H900" si="13">COUNTA(I837:K837)</f>
        <v>1</v>
      </c>
      <c r="I837" s="81">
        <v>45211</v>
      </c>
      <c r="J837" s="82"/>
      <c r="K837" s="82"/>
      <c r="L837" s="83" t="s">
        <v>240</v>
      </c>
      <c r="M837" s="84" t="s">
        <v>426</v>
      </c>
      <c r="N837" s="85">
        <v>5</v>
      </c>
      <c r="O837" s="86">
        <v>0</v>
      </c>
      <c r="P837" s="86">
        <v>0</v>
      </c>
      <c r="Q837" s="87">
        <v>5</v>
      </c>
      <c r="R837" s="88">
        <v>133450</v>
      </c>
      <c r="S837" s="88">
        <v>39076</v>
      </c>
      <c r="T837" s="88">
        <v>20000</v>
      </c>
      <c r="U837" s="89">
        <v>192526</v>
      </c>
      <c r="V837" s="97" t="s">
        <v>513</v>
      </c>
    </row>
    <row r="838" spans="1:22" ht="25.5" customHeight="1" x14ac:dyDescent="0.15">
      <c r="A838" s="92" t="s">
        <v>3286</v>
      </c>
      <c r="B838" s="93" t="s">
        <v>3287</v>
      </c>
      <c r="C838" s="94" t="s">
        <v>3227</v>
      </c>
      <c r="D838" s="95" t="s">
        <v>42</v>
      </c>
      <c r="E838" s="96" t="s">
        <v>3288</v>
      </c>
      <c r="F838" s="123" t="s">
        <v>5102</v>
      </c>
      <c r="G838" s="79" t="s">
        <v>2005</v>
      </c>
      <c r="H838" s="80">
        <f t="shared" si="13"/>
        <v>2</v>
      </c>
      <c r="I838" s="81">
        <v>45218</v>
      </c>
      <c r="J838" s="82">
        <v>45219</v>
      </c>
      <c r="K838" s="82"/>
      <c r="L838" s="83" t="s">
        <v>240</v>
      </c>
      <c r="M838" s="84" t="s">
        <v>426</v>
      </c>
      <c r="N838" s="85">
        <v>5</v>
      </c>
      <c r="O838" s="86">
        <v>5</v>
      </c>
      <c r="P838" s="86">
        <v>0</v>
      </c>
      <c r="Q838" s="87">
        <v>10</v>
      </c>
      <c r="R838" s="88">
        <v>234300</v>
      </c>
      <c r="S838" s="88">
        <v>74600</v>
      </c>
      <c r="T838" s="88">
        <v>20000</v>
      </c>
      <c r="U838" s="89">
        <v>328900</v>
      </c>
      <c r="V838" s="97"/>
    </row>
    <row r="839" spans="1:22" ht="25.5" customHeight="1" x14ac:dyDescent="0.15">
      <c r="A839" s="92" t="s">
        <v>3289</v>
      </c>
      <c r="B839" s="93" t="s">
        <v>3290</v>
      </c>
      <c r="C839" s="94" t="s">
        <v>3227</v>
      </c>
      <c r="D839" s="95" t="s">
        <v>42</v>
      </c>
      <c r="E839" s="96" t="s">
        <v>3291</v>
      </c>
      <c r="F839" s="123" t="s">
        <v>5103</v>
      </c>
      <c r="G839" s="79" t="s">
        <v>2005</v>
      </c>
      <c r="H839" s="80">
        <f t="shared" si="13"/>
        <v>3</v>
      </c>
      <c r="I839" s="81">
        <v>45110</v>
      </c>
      <c r="J839" s="82">
        <v>45111</v>
      </c>
      <c r="K839" s="82">
        <v>45112</v>
      </c>
      <c r="L839" s="83" t="s">
        <v>240</v>
      </c>
      <c r="M839" s="84" t="s">
        <v>426</v>
      </c>
      <c r="N839" s="85">
        <v>3</v>
      </c>
      <c r="O839" s="86">
        <v>3</v>
      </c>
      <c r="P839" s="86">
        <v>3</v>
      </c>
      <c r="Q839" s="87">
        <v>9</v>
      </c>
      <c r="R839" s="88">
        <v>292620</v>
      </c>
      <c r="S839" s="88">
        <v>94374</v>
      </c>
      <c r="T839" s="88">
        <v>20000</v>
      </c>
      <c r="U839" s="89">
        <v>406994</v>
      </c>
      <c r="V839" s="97"/>
    </row>
    <row r="840" spans="1:22" ht="25.5" customHeight="1" x14ac:dyDescent="0.15">
      <c r="A840" s="92" t="s">
        <v>3292</v>
      </c>
      <c r="B840" s="93" t="s">
        <v>3293</v>
      </c>
      <c r="C840" s="94" t="s">
        <v>3227</v>
      </c>
      <c r="D840" s="95" t="s">
        <v>42</v>
      </c>
      <c r="E840" s="96" t="s">
        <v>3294</v>
      </c>
      <c r="F840" s="123" t="s">
        <v>5104</v>
      </c>
      <c r="G840" s="79" t="s">
        <v>2005</v>
      </c>
      <c r="H840" s="80">
        <f t="shared" si="13"/>
        <v>1</v>
      </c>
      <c r="I840" s="81">
        <v>45243</v>
      </c>
      <c r="J840" s="82"/>
      <c r="K840" s="82"/>
      <c r="L840" s="83" t="s">
        <v>240</v>
      </c>
      <c r="M840" s="84" t="s">
        <v>426</v>
      </c>
      <c r="N840" s="85">
        <v>3</v>
      </c>
      <c r="O840" s="86">
        <v>0</v>
      </c>
      <c r="P840" s="86">
        <v>0</v>
      </c>
      <c r="Q840" s="87">
        <v>3</v>
      </c>
      <c r="R840" s="88">
        <v>55210</v>
      </c>
      <c r="S840" s="88">
        <v>14538</v>
      </c>
      <c r="T840" s="88">
        <v>42000</v>
      </c>
      <c r="U840" s="89">
        <v>111748</v>
      </c>
      <c r="V840" s="97"/>
    </row>
    <row r="841" spans="1:22" ht="25.5" customHeight="1" x14ac:dyDescent="0.15">
      <c r="A841" s="92" t="s">
        <v>3295</v>
      </c>
      <c r="B841" s="93" t="s">
        <v>3296</v>
      </c>
      <c r="C841" s="94" t="s">
        <v>3227</v>
      </c>
      <c r="D841" s="95" t="s">
        <v>42</v>
      </c>
      <c r="E841" s="96" t="s">
        <v>3297</v>
      </c>
      <c r="F841" s="123" t="s">
        <v>5105</v>
      </c>
      <c r="G841" s="79" t="s">
        <v>2005</v>
      </c>
      <c r="H841" s="80">
        <f t="shared" si="13"/>
        <v>1</v>
      </c>
      <c r="I841" s="81">
        <v>45271</v>
      </c>
      <c r="J841" s="82"/>
      <c r="K841" s="82"/>
      <c r="L841" s="83" t="s">
        <v>240</v>
      </c>
      <c r="M841" s="84" t="s">
        <v>426</v>
      </c>
      <c r="N841" s="85">
        <v>3</v>
      </c>
      <c r="O841" s="86">
        <v>0</v>
      </c>
      <c r="P841" s="86">
        <v>0</v>
      </c>
      <c r="Q841" s="87">
        <v>3</v>
      </c>
      <c r="R841" s="88">
        <v>97540</v>
      </c>
      <c r="S841" s="88">
        <v>70200</v>
      </c>
      <c r="T841" s="88">
        <v>20000</v>
      </c>
      <c r="U841" s="89">
        <v>187740</v>
      </c>
      <c r="V841" s="97"/>
    </row>
    <row r="842" spans="1:22" ht="25.5" customHeight="1" x14ac:dyDescent="0.15">
      <c r="A842" s="92" t="s">
        <v>3298</v>
      </c>
      <c r="B842" s="93" t="s">
        <v>3299</v>
      </c>
      <c r="C842" s="94" t="s">
        <v>3227</v>
      </c>
      <c r="D842" s="95" t="s">
        <v>42</v>
      </c>
      <c r="E842" s="96" t="s">
        <v>3300</v>
      </c>
      <c r="F842" s="123" t="s">
        <v>5106</v>
      </c>
      <c r="G842" s="79" t="s">
        <v>2005</v>
      </c>
      <c r="H842" s="80">
        <f t="shared" si="13"/>
        <v>3</v>
      </c>
      <c r="I842" s="81">
        <v>45272</v>
      </c>
      <c r="J842" s="82">
        <v>45273</v>
      </c>
      <c r="K842" s="82">
        <v>45274</v>
      </c>
      <c r="L842" s="83" t="s">
        <v>240</v>
      </c>
      <c r="M842" s="84" t="s">
        <v>426</v>
      </c>
      <c r="N842" s="85">
        <v>3</v>
      </c>
      <c r="O842" s="86">
        <v>3</v>
      </c>
      <c r="P842" s="86">
        <v>3</v>
      </c>
      <c r="Q842" s="87">
        <v>9</v>
      </c>
      <c r="R842" s="88">
        <v>292620</v>
      </c>
      <c r="S842" s="88">
        <v>153182</v>
      </c>
      <c r="T842" s="88">
        <v>20000</v>
      </c>
      <c r="U842" s="89">
        <v>465802</v>
      </c>
      <c r="V842" s="97"/>
    </row>
    <row r="843" spans="1:22" ht="25.5" customHeight="1" x14ac:dyDescent="0.15">
      <c r="A843" s="92" t="s">
        <v>3301</v>
      </c>
      <c r="B843" s="93" t="s">
        <v>3302</v>
      </c>
      <c r="C843" s="94" t="s">
        <v>3227</v>
      </c>
      <c r="D843" s="95" t="s">
        <v>42</v>
      </c>
      <c r="E843" s="96" t="s">
        <v>3303</v>
      </c>
      <c r="F843" s="123" t="s">
        <v>5107</v>
      </c>
      <c r="G843" s="79" t="s">
        <v>2005</v>
      </c>
      <c r="H843" s="80">
        <f t="shared" si="13"/>
        <v>2</v>
      </c>
      <c r="I843" s="81">
        <v>45215</v>
      </c>
      <c r="J843" s="82">
        <v>45216</v>
      </c>
      <c r="K843" s="82"/>
      <c r="L843" s="83" t="s">
        <v>240</v>
      </c>
      <c r="M843" s="84" t="s">
        <v>426</v>
      </c>
      <c r="N843" s="85">
        <v>3</v>
      </c>
      <c r="O843" s="86">
        <v>3</v>
      </c>
      <c r="P843" s="86">
        <v>0</v>
      </c>
      <c r="Q843" s="87">
        <v>6</v>
      </c>
      <c r="R843" s="88">
        <v>195080</v>
      </c>
      <c r="S843" s="88">
        <v>65464</v>
      </c>
      <c r="T843" s="88">
        <v>20000</v>
      </c>
      <c r="U843" s="89">
        <v>280544</v>
      </c>
      <c r="V843" s="97"/>
    </row>
    <row r="844" spans="1:22" ht="25.5" customHeight="1" x14ac:dyDescent="0.15">
      <c r="A844" s="92" t="s">
        <v>3304</v>
      </c>
      <c r="B844" s="93" t="s">
        <v>3305</v>
      </c>
      <c r="C844" s="94" t="s">
        <v>3306</v>
      </c>
      <c r="D844" s="95" t="s">
        <v>43</v>
      </c>
      <c r="E844" s="96" t="s">
        <v>3307</v>
      </c>
      <c r="F844" s="123" t="s">
        <v>5108</v>
      </c>
      <c r="G844" s="79" t="s">
        <v>3308</v>
      </c>
      <c r="H844" s="80">
        <f t="shared" si="13"/>
        <v>1</v>
      </c>
      <c r="I844" s="81">
        <v>45229</v>
      </c>
      <c r="J844" s="82"/>
      <c r="K844" s="82"/>
      <c r="L844" s="83" t="s">
        <v>402</v>
      </c>
      <c r="M844" s="84" t="s">
        <v>657</v>
      </c>
      <c r="N844" s="85">
        <v>1</v>
      </c>
      <c r="O844" s="86">
        <v>0</v>
      </c>
      <c r="P844" s="86">
        <v>0</v>
      </c>
      <c r="Q844" s="87">
        <v>1</v>
      </c>
      <c r="R844" s="88">
        <v>48690</v>
      </c>
      <c r="S844" s="88">
        <v>17440</v>
      </c>
      <c r="T844" s="88">
        <v>50000</v>
      </c>
      <c r="U844" s="89">
        <v>116130</v>
      </c>
      <c r="V844" s="97"/>
    </row>
    <row r="845" spans="1:22" ht="25.5" customHeight="1" x14ac:dyDescent="0.15">
      <c r="A845" s="92" t="s">
        <v>3309</v>
      </c>
      <c r="B845" s="93" t="s">
        <v>3310</v>
      </c>
      <c r="C845" s="94" t="s">
        <v>3306</v>
      </c>
      <c r="D845" s="95" t="s">
        <v>43</v>
      </c>
      <c r="E845" s="96" t="s">
        <v>3311</v>
      </c>
      <c r="F845" s="123" t="s">
        <v>5109</v>
      </c>
      <c r="G845" s="79" t="s">
        <v>3312</v>
      </c>
      <c r="H845" s="80">
        <f t="shared" si="13"/>
        <v>2</v>
      </c>
      <c r="I845" s="81">
        <v>45243</v>
      </c>
      <c r="J845" s="82">
        <v>45244</v>
      </c>
      <c r="K845" s="82"/>
      <c r="L845" s="83" t="s">
        <v>240</v>
      </c>
      <c r="M845" s="84" t="s">
        <v>624</v>
      </c>
      <c r="N845" s="85">
        <v>2</v>
      </c>
      <c r="O845" s="86">
        <v>3</v>
      </c>
      <c r="P845" s="86">
        <v>0</v>
      </c>
      <c r="Q845" s="87">
        <v>5</v>
      </c>
      <c r="R845" s="88">
        <v>153420</v>
      </c>
      <c r="S845" s="88">
        <v>325200</v>
      </c>
      <c r="T845" s="88">
        <v>50000</v>
      </c>
      <c r="U845" s="89">
        <v>528620</v>
      </c>
      <c r="V845" s="97"/>
    </row>
    <row r="846" spans="1:22" ht="25.5" customHeight="1" x14ac:dyDescent="0.15">
      <c r="A846" s="92" t="s">
        <v>3313</v>
      </c>
      <c r="B846" s="93" t="s">
        <v>3314</v>
      </c>
      <c r="C846" s="94" t="s">
        <v>3306</v>
      </c>
      <c r="D846" s="95" t="s">
        <v>43</v>
      </c>
      <c r="E846" s="96" t="s">
        <v>3315</v>
      </c>
      <c r="F846" s="123" t="s">
        <v>5110</v>
      </c>
      <c r="G846" s="79" t="s">
        <v>3316</v>
      </c>
      <c r="H846" s="80">
        <f t="shared" si="13"/>
        <v>3</v>
      </c>
      <c r="I846" s="81">
        <v>45082</v>
      </c>
      <c r="J846" s="82">
        <v>45089</v>
      </c>
      <c r="K846" s="82">
        <v>45096</v>
      </c>
      <c r="L846" s="83" t="s">
        <v>414</v>
      </c>
      <c r="M846" s="84" t="s">
        <v>2388</v>
      </c>
      <c r="N846" s="85">
        <v>5</v>
      </c>
      <c r="O846" s="86">
        <v>5</v>
      </c>
      <c r="P846" s="86">
        <v>5</v>
      </c>
      <c r="Q846" s="87">
        <v>15</v>
      </c>
      <c r="R846" s="88">
        <v>400350</v>
      </c>
      <c r="S846" s="88">
        <v>79799</v>
      </c>
      <c r="T846" s="88">
        <v>0</v>
      </c>
      <c r="U846" s="89">
        <v>480149</v>
      </c>
      <c r="V846" s="97"/>
    </row>
    <row r="847" spans="1:22" ht="25.5" customHeight="1" x14ac:dyDescent="0.15">
      <c r="A847" s="92" t="s">
        <v>3317</v>
      </c>
      <c r="B847" s="93" t="s">
        <v>3318</v>
      </c>
      <c r="C847" s="94" t="s">
        <v>3306</v>
      </c>
      <c r="D847" s="95" t="s">
        <v>43</v>
      </c>
      <c r="E847" s="96" t="s">
        <v>3319</v>
      </c>
      <c r="F847" s="123" t="s">
        <v>5111</v>
      </c>
      <c r="G847" s="79" t="s">
        <v>3316</v>
      </c>
      <c r="H847" s="80">
        <f t="shared" si="13"/>
        <v>3</v>
      </c>
      <c r="I847" s="81">
        <v>45085</v>
      </c>
      <c r="J847" s="82">
        <v>45092</v>
      </c>
      <c r="K847" s="82">
        <v>45099</v>
      </c>
      <c r="L847" s="83" t="s">
        <v>414</v>
      </c>
      <c r="M847" s="84" t="s">
        <v>2388</v>
      </c>
      <c r="N847" s="85">
        <v>5</v>
      </c>
      <c r="O847" s="86">
        <v>5</v>
      </c>
      <c r="P847" s="86">
        <v>5</v>
      </c>
      <c r="Q847" s="87">
        <v>15</v>
      </c>
      <c r="R847" s="88">
        <v>400350</v>
      </c>
      <c r="S847" s="88">
        <v>74730</v>
      </c>
      <c r="T847" s="88">
        <v>0</v>
      </c>
      <c r="U847" s="89">
        <v>475080</v>
      </c>
      <c r="V847" s="97"/>
    </row>
    <row r="848" spans="1:22" ht="25.5" customHeight="1" x14ac:dyDescent="0.15">
      <c r="A848" s="92" t="s">
        <v>3320</v>
      </c>
      <c r="B848" s="93" t="s">
        <v>3321</v>
      </c>
      <c r="C848" s="94" t="s">
        <v>3306</v>
      </c>
      <c r="D848" s="95" t="s">
        <v>43</v>
      </c>
      <c r="E848" s="96" t="s">
        <v>3322</v>
      </c>
      <c r="F848" s="123" t="s">
        <v>5112</v>
      </c>
      <c r="G848" s="79" t="s">
        <v>3316</v>
      </c>
      <c r="H848" s="80">
        <f t="shared" si="13"/>
        <v>3</v>
      </c>
      <c r="I848" s="81">
        <v>45103</v>
      </c>
      <c r="J848" s="82">
        <v>45106</v>
      </c>
      <c r="K848" s="82">
        <v>45110</v>
      </c>
      <c r="L848" s="83" t="s">
        <v>414</v>
      </c>
      <c r="M848" s="84" t="s">
        <v>2388</v>
      </c>
      <c r="N848" s="85">
        <v>5</v>
      </c>
      <c r="O848" s="86">
        <v>5</v>
      </c>
      <c r="P848" s="86">
        <v>5</v>
      </c>
      <c r="Q848" s="87">
        <v>15</v>
      </c>
      <c r="R848" s="88">
        <v>400350</v>
      </c>
      <c r="S848" s="88">
        <v>76580</v>
      </c>
      <c r="T848" s="88">
        <v>0</v>
      </c>
      <c r="U848" s="89">
        <v>476930</v>
      </c>
      <c r="V848" s="97"/>
    </row>
    <row r="849" spans="1:22" ht="25.5" customHeight="1" x14ac:dyDescent="0.15">
      <c r="A849" s="92" t="s">
        <v>3323</v>
      </c>
      <c r="B849" s="93" t="s">
        <v>3324</v>
      </c>
      <c r="C849" s="94" t="s">
        <v>3306</v>
      </c>
      <c r="D849" s="95" t="s">
        <v>43</v>
      </c>
      <c r="E849" s="96" t="s">
        <v>3325</v>
      </c>
      <c r="F849" s="123" t="s">
        <v>5113</v>
      </c>
      <c r="G849" s="79" t="s">
        <v>3316</v>
      </c>
      <c r="H849" s="80">
        <f t="shared" si="13"/>
        <v>3</v>
      </c>
      <c r="I849" s="81">
        <v>45173</v>
      </c>
      <c r="J849" s="82">
        <v>45180</v>
      </c>
      <c r="K849" s="82">
        <v>45188</v>
      </c>
      <c r="L849" s="83" t="s">
        <v>414</v>
      </c>
      <c r="M849" s="84" t="s">
        <v>2388</v>
      </c>
      <c r="N849" s="85">
        <v>5</v>
      </c>
      <c r="O849" s="86">
        <v>5</v>
      </c>
      <c r="P849" s="86">
        <v>5</v>
      </c>
      <c r="Q849" s="87">
        <v>15</v>
      </c>
      <c r="R849" s="88">
        <v>400350</v>
      </c>
      <c r="S849" s="88">
        <v>124976</v>
      </c>
      <c r="T849" s="88">
        <v>0</v>
      </c>
      <c r="U849" s="89">
        <v>525326</v>
      </c>
      <c r="V849" s="97"/>
    </row>
    <row r="850" spans="1:22" ht="25.5" customHeight="1" x14ac:dyDescent="0.15">
      <c r="A850" s="92" t="s">
        <v>3326</v>
      </c>
      <c r="B850" s="93" t="s">
        <v>3327</v>
      </c>
      <c r="C850" s="94" t="s">
        <v>3306</v>
      </c>
      <c r="D850" s="95" t="s">
        <v>43</v>
      </c>
      <c r="E850" s="96" t="s">
        <v>3328</v>
      </c>
      <c r="F850" s="123" t="s">
        <v>5114</v>
      </c>
      <c r="G850" s="79" t="s">
        <v>3329</v>
      </c>
      <c r="H850" s="80">
        <f t="shared" si="13"/>
        <v>1</v>
      </c>
      <c r="I850" s="81">
        <v>45229</v>
      </c>
      <c r="J850" s="82"/>
      <c r="K850" s="82"/>
      <c r="L850" s="83" t="s">
        <v>240</v>
      </c>
      <c r="M850" s="84" t="s">
        <v>377</v>
      </c>
      <c r="N850" s="85">
        <v>1</v>
      </c>
      <c r="O850" s="86">
        <v>0</v>
      </c>
      <c r="P850" s="86">
        <v>0</v>
      </c>
      <c r="Q850" s="87">
        <v>1</v>
      </c>
      <c r="R850" s="88">
        <v>47370</v>
      </c>
      <c r="S850" s="88">
        <v>2886</v>
      </c>
      <c r="T850" s="88">
        <v>0</v>
      </c>
      <c r="U850" s="89">
        <v>50256</v>
      </c>
      <c r="V850" s="97"/>
    </row>
    <row r="851" spans="1:22" ht="25.5" customHeight="1" x14ac:dyDescent="0.15">
      <c r="A851" s="92" t="s">
        <v>3330</v>
      </c>
      <c r="B851" s="93" t="s">
        <v>3331</v>
      </c>
      <c r="C851" s="94" t="s">
        <v>3306</v>
      </c>
      <c r="D851" s="95" t="s">
        <v>43</v>
      </c>
      <c r="E851" s="96" t="s">
        <v>3332</v>
      </c>
      <c r="F851" s="123" t="s">
        <v>5115</v>
      </c>
      <c r="G851" s="79" t="s">
        <v>3333</v>
      </c>
      <c r="H851" s="80">
        <f t="shared" si="13"/>
        <v>1</v>
      </c>
      <c r="I851" s="81">
        <v>45245</v>
      </c>
      <c r="J851" s="82"/>
      <c r="K851" s="82"/>
      <c r="L851" s="83" t="s">
        <v>240</v>
      </c>
      <c r="M851" s="84" t="s">
        <v>504</v>
      </c>
      <c r="N851" s="85">
        <v>4</v>
      </c>
      <c r="O851" s="86">
        <v>0</v>
      </c>
      <c r="P851" s="86">
        <v>0</v>
      </c>
      <c r="Q851" s="87">
        <v>4</v>
      </c>
      <c r="R851" s="88">
        <v>91090</v>
      </c>
      <c r="S851" s="88">
        <v>20855</v>
      </c>
      <c r="T851" s="88">
        <v>0</v>
      </c>
      <c r="U851" s="89">
        <v>111945</v>
      </c>
      <c r="V851" s="97"/>
    </row>
    <row r="852" spans="1:22" ht="25.5" customHeight="1" x14ac:dyDescent="0.15">
      <c r="A852" s="92" t="s">
        <v>3334</v>
      </c>
      <c r="B852" s="93" t="s">
        <v>3335</v>
      </c>
      <c r="C852" s="94" t="s">
        <v>3336</v>
      </c>
      <c r="D852" s="95" t="s">
        <v>44</v>
      </c>
      <c r="E852" s="96" t="s">
        <v>3337</v>
      </c>
      <c r="F852" s="123" t="s">
        <v>5116</v>
      </c>
      <c r="G852" s="79" t="s">
        <v>3338</v>
      </c>
      <c r="H852" s="80">
        <f t="shared" si="13"/>
        <v>3</v>
      </c>
      <c r="I852" s="81">
        <v>45078</v>
      </c>
      <c r="J852" s="82">
        <v>45079</v>
      </c>
      <c r="K852" s="82">
        <v>45082</v>
      </c>
      <c r="L852" s="83" t="s">
        <v>414</v>
      </c>
      <c r="M852" s="84" t="s">
        <v>477</v>
      </c>
      <c r="N852" s="85">
        <v>2</v>
      </c>
      <c r="O852" s="86">
        <v>2</v>
      </c>
      <c r="P852" s="86">
        <v>2</v>
      </c>
      <c r="Q852" s="87">
        <v>6</v>
      </c>
      <c r="R852" s="88">
        <v>169350</v>
      </c>
      <c r="S852" s="88">
        <v>8969</v>
      </c>
      <c r="T852" s="88">
        <v>0</v>
      </c>
      <c r="U852" s="89">
        <v>178319</v>
      </c>
      <c r="V852" s="97"/>
    </row>
    <row r="853" spans="1:22" ht="25.5" customHeight="1" x14ac:dyDescent="0.15">
      <c r="A853" s="92" t="s">
        <v>3339</v>
      </c>
      <c r="B853" s="93" t="s">
        <v>3340</v>
      </c>
      <c r="C853" s="94" t="s">
        <v>3336</v>
      </c>
      <c r="D853" s="95" t="s">
        <v>44</v>
      </c>
      <c r="E853" s="96" t="s">
        <v>3341</v>
      </c>
      <c r="F853" s="123" t="s">
        <v>5117</v>
      </c>
      <c r="G853" s="79" t="s">
        <v>3342</v>
      </c>
      <c r="H853" s="80">
        <f t="shared" si="13"/>
        <v>1</v>
      </c>
      <c r="I853" s="81">
        <v>45255</v>
      </c>
      <c r="J853" s="82"/>
      <c r="K853" s="82"/>
      <c r="L853" s="83" t="s">
        <v>240</v>
      </c>
      <c r="M853" s="84" t="s">
        <v>624</v>
      </c>
      <c r="N853" s="85">
        <v>2</v>
      </c>
      <c r="O853" s="86">
        <v>0</v>
      </c>
      <c r="P853" s="86">
        <v>0</v>
      </c>
      <c r="Q853" s="87">
        <v>2</v>
      </c>
      <c r="R853" s="88">
        <v>61730</v>
      </c>
      <c r="S853" s="88">
        <v>186380</v>
      </c>
      <c r="T853" s="88">
        <v>0</v>
      </c>
      <c r="U853" s="89">
        <v>248110</v>
      </c>
      <c r="V853" s="97"/>
    </row>
    <row r="854" spans="1:22" ht="25.5" customHeight="1" x14ac:dyDescent="0.15">
      <c r="A854" s="92" t="s">
        <v>3343</v>
      </c>
      <c r="B854" s="93" t="s">
        <v>3344</v>
      </c>
      <c r="C854" s="94" t="s">
        <v>3336</v>
      </c>
      <c r="D854" s="95" t="s">
        <v>44</v>
      </c>
      <c r="E854" s="96" t="s">
        <v>3345</v>
      </c>
      <c r="F854" s="123" t="s">
        <v>5118</v>
      </c>
      <c r="G854" s="79" t="s">
        <v>1525</v>
      </c>
      <c r="H854" s="80">
        <f t="shared" si="13"/>
        <v>1</v>
      </c>
      <c r="I854" s="81">
        <v>45119</v>
      </c>
      <c r="J854" s="82"/>
      <c r="K854" s="82"/>
      <c r="L854" s="83" t="s">
        <v>240</v>
      </c>
      <c r="M854" s="84" t="s">
        <v>377</v>
      </c>
      <c r="N854" s="85">
        <v>4</v>
      </c>
      <c r="O854" s="86">
        <v>0</v>
      </c>
      <c r="P854" s="86">
        <v>0</v>
      </c>
      <c r="Q854" s="87">
        <v>4</v>
      </c>
      <c r="R854" s="88">
        <v>113890</v>
      </c>
      <c r="S854" s="88">
        <v>214838</v>
      </c>
      <c r="T854" s="88">
        <v>10775</v>
      </c>
      <c r="U854" s="89">
        <v>339503</v>
      </c>
      <c r="V854" s="97"/>
    </row>
    <row r="855" spans="1:22" ht="25.5" customHeight="1" x14ac:dyDescent="0.15">
      <c r="A855" s="92" t="s">
        <v>3346</v>
      </c>
      <c r="B855" s="93" t="s">
        <v>3347</v>
      </c>
      <c r="C855" s="94" t="s">
        <v>3336</v>
      </c>
      <c r="D855" s="95" t="s">
        <v>44</v>
      </c>
      <c r="E855" s="96" t="s">
        <v>3348</v>
      </c>
      <c r="F855" s="123" t="s">
        <v>5119</v>
      </c>
      <c r="G855" s="79" t="s">
        <v>1525</v>
      </c>
      <c r="H855" s="80">
        <f t="shared" si="13"/>
        <v>1</v>
      </c>
      <c r="I855" s="81">
        <v>45120</v>
      </c>
      <c r="J855" s="82"/>
      <c r="K855" s="82"/>
      <c r="L855" s="83" t="s">
        <v>240</v>
      </c>
      <c r="M855" s="84" t="s">
        <v>377</v>
      </c>
      <c r="N855" s="85">
        <v>4</v>
      </c>
      <c r="O855" s="86">
        <v>0</v>
      </c>
      <c r="P855" s="86">
        <v>0</v>
      </c>
      <c r="Q855" s="87">
        <v>4</v>
      </c>
      <c r="R855" s="88">
        <v>113890</v>
      </c>
      <c r="S855" s="88">
        <v>109338</v>
      </c>
      <c r="T855" s="88">
        <v>10775</v>
      </c>
      <c r="U855" s="89">
        <v>234003</v>
      </c>
      <c r="V855" s="97"/>
    </row>
    <row r="856" spans="1:22" ht="25.5" customHeight="1" x14ac:dyDescent="0.15">
      <c r="A856" s="92" t="s">
        <v>3349</v>
      </c>
      <c r="B856" s="93" t="s">
        <v>3350</v>
      </c>
      <c r="C856" s="94" t="s">
        <v>3336</v>
      </c>
      <c r="D856" s="95" t="s">
        <v>44</v>
      </c>
      <c r="E856" s="96" t="s">
        <v>3351</v>
      </c>
      <c r="F856" s="123" t="s">
        <v>5120</v>
      </c>
      <c r="G856" s="79" t="s">
        <v>3352</v>
      </c>
      <c r="H856" s="80">
        <f t="shared" si="13"/>
        <v>3</v>
      </c>
      <c r="I856" s="81">
        <v>45094</v>
      </c>
      <c r="J856" s="82">
        <v>45121</v>
      </c>
      <c r="K856" s="82">
        <v>45220</v>
      </c>
      <c r="L856" s="83" t="s">
        <v>240</v>
      </c>
      <c r="M856" s="84" t="s">
        <v>504</v>
      </c>
      <c r="N856" s="85">
        <v>0</v>
      </c>
      <c r="O856" s="86">
        <v>0</v>
      </c>
      <c r="P856" s="86">
        <v>0</v>
      </c>
      <c r="Q856" s="87">
        <v>0</v>
      </c>
      <c r="R856" s="88">
        <v>106950</v>
      </c>
      <c r="S856" s="88">
        <v>0</v>
      </c>
      <c r="T856" s="88">
        <v>0</v>
      </c>
      <c r="U856" s="89">
        <v>106950</v>
      </c>
      <c r="V856" s="97"/>
    </row>
    <row r="857" spans="1:22" ht="25.5" customHeight="1" x14ac:dyDescent="0.15">
      <c r="A857" s="92" t="s">
        <v>3353</v>
      </c>
      <c r="B857" s="93" t="s">
        <v>3354</v>
      </c>
      <c r="C857" s="94" t="s">
        <v>3336</v>
      </c>
      <c r="D857" s="95" t="s">
        <v>44</v>
      </c>
      <c r="E857" s="96" t="s">
        <v>3355</v>
      </c>
      <c r="F857" s="123" t="s">
        <v>5121</v>
      </c>
      <c r="G857" s="79" t="s">
        <v>3352</v>
      </c>
      <c r="H857" s="80">
        <f t="shared" si="13"/>
        <v>3</v>
      </c>
      <c r="I857" s="81">
        <v>45122</v>
      </c>
      <c r="J857" s="82">
        <v>45234</v>
      </c>
      <c r="K857" s="82">
        <v>45276</v>
      </c>
      <c r="L857" s="83" t="s">
        <v>240</v>
      </c>
      <c r="M857" s="84" t="s">
        <v>504</v>
      </c>
      <c r="N857" s="85">
        <v>0</v>
      </c>
      <c r="O857" s="86">
        <v>0</v>
      </c>
      <c r="P857" s="86">
        <v>0</v>
      </c>
      <c r="Q857" s="87">
        <v>0</v>
      </c>
      <c r="R857" s="88">
        <v>106950</v>
      </c>
      <c r="S857" s="88">
        <v>503320</v>
      </c>
      <c r="T857" s="88">
        <v>0</v>
      </c>
      <c r="U857" s="89">
        <v>610270</v>
      </c>
      <c r="V857" s="97" t="s">
        <v>3356</v>
      </c>
    </row>
    <row r="858" spans="1:22" ht="25.5" customHeight="1" x14ac:dyDescent="0.15">
      <c r="A858" s="92" t="s">
        <v>3357</v>
      </c>
      <c r="B858" s="93" t="s">
        <v>3358</v>
      </c>
      <c r="C858" s="94" t="s">
        <v>3336</v>
      </c>
      <c r="D858" s="95" t="s">
        <v>44</v>
      </c>
      <c r="E858" s="96" t="s">
        <v>3359</v>
      </c>
      <c r="F858" s="123" t="s">
        <v>5122</v>
      </c>
      <c r="G858" s="79" t="s">
        <v>3352</v>
      </c>
      <c r="H858" s="80">
        <f t="shared" si="13"/>
        <v>3</v>
      </c>
      <c r="I858" s="81">
        <v>45184</v>
      </c>
      <c r="J858" s="82">
        <v>45247</v>
      </c>
      <c r="K858" s="82">
        <v>45268</v>
      </c>
      <c r="L858" s="83" t="s">
        <v>240</v>
      </c>
      <c r="M858" s="84" t="s">
        <v>504</v>
      </c>
      <c r="N858" s="85">
        <v>0</v>
      </c>
      <c r="O858" s="86">
        <v>0</v>
      </c>
      <c r="P858" s="86">
        <v>0</v>
      </c>
      <c r="Q858" s="87">
        <v>0</v>
      </c>
      <c r="R858" s="88">
        <v>106950</v>
      </c>
      <c r="S858" s="88">
        <v>295560</v>
      </c>
      <c r="T858" s="88">
        <v>0</v>
      </c>
      <c r="U858" s="89">
        <v>402510</v>
      </c>
      <c r="V858" s="97"/>
    </row>
    <row r="859" spans="1:22" ht="25.5" customHeight="1" x14ac:dyDescent="0.15">
      <c r="A859" s="92" t="s">
        <v>3360</v>
      </c>
      <c r="B859" s="93" t="s">
        <v>3361</v>
      </c>
      <c r="C859" s="94" t="s">
        <v>3362</v>
      </c>
      <c r="D859" s="95" t="s">
        <v>45</v>
      </c>
      <c r="E859" s="96" t="s">
        <v>3363</v>
      </c>
      <c r="F859" s="123" t="s">
        <v>5123</v>
      </c>
      <c r="G859" s="79" t="s">
        <v>3364</v>
      </c>
      <c r="H859" s="80">
        <f t="shared" si="13"/>
        <v>1</v>
      </c>
      <c r="I859" s="81">
        <v>45098</v>
      </c>
      <c r="J859" s="82"/>
      <c r="K859" s="82"/>
      <c r="L859" s="83" t="s">
        <v>776</v>
      </c>
      <c r="M859" s="84" t="s">
        <v>3365</v>
      </c>
      <c r="N859" s="85">
        <v>1</v>
      </c>
      <c r="O859" s="86">
        <v>0</v>
      </c>
      <c r="P859" s="86">
        <v>0</v>
      </c>
      <c r="Q859" s="87">
        <v>1</v>
      </c>
      <c r="R859" s="88">
        <v>46050</v>
      </c>
      <c r="S859" s="88">
        <v>222</v>
      </c>
      <c r="T859" s="88">
        <v>0</v>
      </c>
      <c r="U859" s="89">
        <v>46272</v>
      </c>
      <c r="V859" s="97"/>
    </row>
    <row r="860" spans="1:22" ht="25.5" customHeight="1" x14ac:dyDescent="0.15">
      <c r="A860" s="92" t="s">
        <v>3366</v>
      </c>
      <c r="B860" s="93" t="s">
        <v>3367</v>
      </c>
      <c r="C860" s="94" t="s">
        <v>3362</v>
      </c>
      <c r="D860" s="95" t="s">
        <v>45</v>
      </c>
      <c r="E860" s="96" t="s">
        <v>3368</v>
      </c>
      <c r="F860" s="123" t="s">
        <v>5124</v>
      </c>
      <c r="G860" s="79" t="s">
        <v>3369</v>
      </c>
      <c r="H860" s="80">
        <f t="shared" si="13"/>
        <v>1</v>
      </c>
      <c r="I860" s="81">
        <v>45272</v>
      </c>
      <c r="J860" s="82"/>
      <c r="K860" s="82"/>
      <c r="L860" s="83" t="s">
        <v>240</v>
      </c>
      <c r="M860" s="84" t="s">
        <v>426</v>
      </c>
      <c r="N860" s="85">
        <v>1</v>
      </c>
      <c r="O860" s="86">
        <v>0</v>
      </c>
      <c r="P860" s="86">
        <v>0</v>
      </c>
      <c r="Q860" s="87">
        <v>1</v>
      </c>
      <c r="R860" s="88">
        <v>47370</v>
      </c>
      <c r="S860" s="88">
        <v>4240</v>
      </c>
      <c r="T860" s="88">
        <v>550</v>
      </c>
      <c r="U860" s="89">
        <v>52160</v>
      </c>
      <c r="V860" s="97"/>
    </row>
    <row r="861" spans="1:22" ht="25.5" customHeight="1" x14ac:dyDescent="0.15">
      <c r="A861" s="92" t="s">
        <v>3370</v>
      </c>
      <c r="B861" s="93" t="s">
        <v>3371</v>
      </c>
      <c r="C861" s="94" t="s">
        <v>3362</v>
      </c>
      <c r="D861" s="95" t="s">
        <v>45</v>
      </c>
      <c r="E861" s="96" t="s">
        <v>3372</v>
      </c>
      <c r="F861" s="123" t="s">
        <v>5125</v>
      </c>
      <c r="G861" s="79" t="s">
        <v>3373</v>
      </c>
      <c r="H861" s="80">
        <f t="shared" si="13"/>
        <v>1</v>
      </c>
      <c r="I861" s="81">
        <v>45279</v>
      </c>
      <c r="J861" s="82"/>
      <c r="K861" s="82"/>
      <c r="L861" s="83" t="s">
        <v>402</v>
      </c>
      <c r="M861" s="84" t="s">
        <v>1171</v>
      </c>
      <c r="N861" s="85">
        <v>1</v>
      </c>
      <c r="O861" s="86">
        <v>0</v>
      </c>
      <c r="P861" s="86">
        <v>0</v>
      </c>
      <c r="Q861" s="87">
        <v>1</v>
      </c>
      <c r="R861" s="88">
        <v>47370</v>
      </c>
      <c r="S861" s="88">
        <v>0</v>
      </c>
      <c r="T861" s="88">
        <v>550</v>
      </c>
      <c r="U861" s="89">
        <v>47920</v>
      </c>
      <c r="V861" s="97"/>
    </row>
    <row r="862" spans="1:22" ht="25.5" customHeight="1" x14ac:dyDescent="0.15">
      <c r="A862" s="92" t="s">
        <v>3374</v>
      </c>
      <c r="B862" s="93" t="s">
        <v>3375</v>
      </c>
      <c r="C862" s="94" t="s">
        <v>3362</v>
      </c>
      <c r="D862" s="95" t="s">
        <v>45</v>
      </c>
      <c r="E862" s="96" t="s">
        <v>3376</v>
      </c>
      <c r="F862" s="123" t="s">
        <v>5126</v>
      </c>
      <c r="G862" s="79" t="s">
        <v>3377</v>
      </c>
      <c r="H862" s="80">
        <f t="shared" si="13"/>
        <v>2</v>
      </c>
      <c r="I862" s="81">
        <v>45078</v>
      </c>
      <c r="J862" s="82">
        <v>45079</v>
      </c>
      <c r="K862" s="82"/>
      <c r="L862" s="83" t="s">
        <v>550</v>
      </c>
      <c r="M862" s="84" t="s">
        <v>551</v>
      </c>
      <c r="N862" s="85">
        <v>2</v>
      </c>
      <c r="O862" s="86">
        <v>2</v>
      </c>
      <c r="P862" s="86">
        <v>0</v>
      </c>
      <c r="Q862" s="87">
        <v>4</v>
      </c>
      <c r="R862" s="88">
        <v>118180</v>
      </c>
      <c r="S862" s="88">
        <v>140048</v>
      </c>
      <c r="T862" s="88">
        <v>0</v>
      </c>
      <c r="U862" s="89">
        <v>258228</v>
      </c>
      <c r="V862" s="97"/>
    </row>
    <row r="863" spans="1:22" ht="25.5" customHeight="1" x14ac:dyDescent="0.15">
      <c r="A863" s="92" t="s">
        <v>3378</v>
      </c>
      <c r="B863" s="93" t="s">
        <v>3379</v>
      </c>
      <c r="C863" s="94" t="s">
        <v>3362</v>
      </c>
      <c r="D863" s="95" t="s">
        <v>45</v>
      </c>
      <c r="E863" s="96" t="s">
        <v>3380</v>
      </c>
      <c r="F863" s="123" t="s">
        <v>5127</v>
      </c>
      <c r="G863" s="79" t="s">
        <v>3381</v>
      </c>
      <c r="H863" s="80">
        <f t="shared" si="13"/>
        <v>1</v>
      </c>
      <c r="I863" s="81">
        <v>45110</v>
      </c>
      <c r="J863" s="82"/>
      <c r="K863" s="82"/>
      <c r="L863" s="83" t="s">
        <v>240</v>
      </c>
      <c r="M863" s="84" t="s">
        <v>624</v>
      </c>
      <c r="N863" s="85">
        <v>0</v>
      </c>
      <c r="O863" s="86">
        <v>0</v>
      </c>
      <c r="P863" s="86">
        <v>0</v>
      </c>
      <c r="Q863" s="87">
        <v>0</v>
      </c>
      <c r="R863" s="88">
        <v>35650</v>
      </c>
      <c r="S863" s="88">
        <v>91040</v>
      </c>
      <c r="T863" s="88">
        <v>12100</v>
      </c>
      <c r="U863" s="89">
        <v>138790</v>
      </c>
      <c r="V863" s="97"/>
    </row>
    <row r="864" spans="1:22" ht="25.5" customHeight="1" x14ac:dyDescent="0.15">
      <c r="A864" s="92" t="s">
        <v>3382</v>
      </c>
      <c r="B864" s="93" t="s">
        <v>3383</v>
      </c>
      <c r="C864" s="94" t="s">
        <v>3362</v>
      </c>
      <c r="D864" s="95" t="s">
        <v>45</v>
      </c>
      <c r="E864" s="96" t="s">
        <v>3384</v>
      </c>
      <c r="F864" s="123" t="s">
        <v>5128</v>
      </c>
      <c r="G864" s="79" t="s">
        <v>2547</v>
      </c>
      <c r="H864" s="80">
        <f t="shared" si="13"/>
        <v>2</v>
      </c>
      <c r="I864" s="81">
        <v>45229</v>
      </c>
      <c r="J864" s="82">
        <v>45230</v>
      </c>
      <c r="K864" s="82"/>
      <c r="L864" s="83" t="s">
        <v>402</v>
      </c>
      <c r="M864" s="84" t="s">
        <v>657</v>
      </c>
      <c r="N864" s="85">
        <v>5</v>
      </c>
      <c r="O864" s="86">
        <v>5</v>
      </c>
      <c r="P864" s="86">
        <v>0</v>
      </c>
      <c r="Q864" s="87">
        <v>10</v>
      </c>
      <c r="R864" s="88">
        <v>201700</v>
      </c>
      <c r="S864" s="88">
        <v>301770</v>
      </c>
      <c r="T864" s="88">
        <v>50000</v>
      </c>
      <c r="U864" s="89">
        <v>553470</v>
      </c>
      <c r="V864" s="97"/>
    </row>
    <row r="865" spans="1:22" ht="25.5" customHeight="1" x14ac:dyDescent="0.15">
      <c r="A865" s="92" t="s">
        <v>3385</v>
      </c>
      <c r="B865" s="93" t="s">
        <v>3386</v>
      </c>
      <c r="C865" s="94" t="s">
        <v>3362</v>
      </c>
      <c r="D865" s="95" t="s">
        <v>45</v>
      </c>
      <c r="E865" s="96" t="s">
        <v>3387</v>
      </c>
      <c r="F865" s="123" t="s">
        <v>5129</v>
      </c>
      <c r="G865" s="79" t="s">
        <v>485</v>
      </c>
      <c r="H865" s="80">
        <f t="shared" si="13"/>
        <v>3</v>
      </c>
      <c r="I865" s="81">
        <v>45078</v>
      </c>
      <c r="J865" s="82">
        <v>45232</v>
      </c>
      <c r="K865" s="82">
        <v>45233</v>
      </c>
      <c r="L865" s="83" t="s">
        <v>240</v>
      </c>
      <c r="M865" s="84" t="s">
        <v>461</v>
      </c>
      <c r="N865" s="85">
        <v>5</v>
      </c>
      <c r="O865" s="86">
        <v>5</v>
      </c>
      <c r="P865" s="86">
        <v>5</v>
      </c>
      <c r="Q865" s="87">
        <v>15</v>
      </c>
      <c r="R865" s="88">
        <v>400350</v>
      </c>
      <c r="S865" s="88">
        <v>500000</v>
      </c>
      <c r="T865" s="88">
        <v>0</v>
      </c>
      <c r="U865" s="89">
        <v>900350</v>
      </c>
      <c r="V865" s="97"/>
    </row>
    <row r="866" spans="1:22" ht="25.5" customHeight="1" x14ac:dyDescent="0.15">
      <c r="A866" s="92" t="s">
        <v>3388</v>
      </c>
      <c r="B866" s="93" t="s">
        <v>3389</v>
      </c>
      <c r="C866" s="94" t="s">
        <v>3362</v>
      </c>
      <c r="D866" s="95" t="s">
        <v>45</v>
      </c>
      <c r="E866" s="96" t="s">
        <v>3390</v>
      </c>
      <c r="F866" s="123" t="s">
        <v>5130</v>
      </c>
      <c r="G866" s="79" t="s">
        <v>1525</v>
      </c>
      <c r="H866" s="80">
        <f t="shared" si="13"/>
        <v>1</v>
      </c>
      <c r="I866" s="81">
        <v>45265</v>
      </c>
      <c r="J866" s="82"/>
      <c r="K866" s="82"/>
      <c r="L866" s="83" t="s">
        <v>240</v>
      </c>
      <c r="M866" s="84" t="s">
        <v>377</v>
      </c>
      <c r="N866" s="85">
        <v>4</v>
      </c>
      <c r="O866" s="86">
        <v>0</v>
      </c>
      <c r="P866" s="86">
        <v>0</v>
      </c>
      <c r="Q866" s="87">
        <v>4</v>
      </c>
      <c r="R866" s="88">
        <v>113890</v>
      </c>
      <c r="S866" s="88">
        <v>606856</v>
      </c>
      <c r="T866" s="88">
        <v>33775</v>
      </c>
      <c r="U866" s="89">
        <v>754521</v>
      </c>
      <c r="V866" s="97" t="s">
        <v>3391</v>
      </c>
    </row>
    <row r="867" spans="1:22" ht="25.5" customHeight="1" x14ac:dyDescent="0.15">
      <c r="A867" s="92" t="s">
        <v>3392</v>
      </c>
      <c r="B867" s="93" t="s">
        <v>3393</v>
      </c>
      <c r="C867" s="94" t="s">
        <v>3362</v>
      </c>
      <c r="D867" s="95" t="s">
        <v>45</v>
      </c>
      <c r="E867" s="96" t="s">
        <v>3394</v>
      </c>
      <c r="F867" s="123" t="s">
        <v>5131</v>
      </c>
      <c r="G867" s="79" t="s">
        <v>1525</v>
      </c>
      <c r="H867" s="80">
        <f t="shared" si="13"/>
        <v>1</v>
      </c>
      <c r="I867" s="81">
        <v>45266</v>
      </c>
      <c r="J867" s="82"/>
      <c r="K867" s="82"/>
      <c r="L867" s="83" t="s">
        <v>240</v>
      </c>
      <c r="M867" s="84" t="s">
        <v>377</v>
      </c>
      <c r="N867" s="85">
        <v>4</v>
      </c>
      <c r="O867" s="86">
        <v>0</v>
      </c>
      <c r="P867" s="86">
        <v>0</v>
      </c>
      <c r="Q867" s="87">
        <v>4</v>
      </c>
      <c r="R867" s="88">
        <v>113890</v>
      </c>
      <c r="S867" s="88">
        <v>0</v>
      </c>
      <c r="T867" s="88">
        <v>10775</v>
      </c>
      <c r="U867" s="89">
        <v>124665</v>
      </c>
      <c r="V867" s="97"/>
    </row>
    <row r="868" spans="1:22" ht="25.5" customHeight="1" x14ac:dyDescent="0.15">
      <c r="A868" s="92" t="s">
        <v>3395</v>
      </c>
      <c r="B868" s="93" t="s">
        <v>3396</v>
      </c>
      <c r="C868" s="94" t="s">
        <v>3362</v>
      </c>
      <c r="D868" s="95" t="s">
        <v>45</v>
      </c>
      <c r="E868" s="96" t="s">
        <v>3372</v>
      </c>
      <c r="F868" s="123" t="s">
        <v>5132</v>
      </c>
      <c r="G868" s="79" t="s">
        <v>1525</v>
      </c>
      <c r="H868" s="80">
        <f t="shared" si="13"/>
        <v>1</v>
      </c>
      <c r="I868" s="81">
        <v>45267</v>
      </c>
      <c r="J868" s="82"/>
      <c r="K868" s="82"/>
      <c r="L868" s="83" t="s">
        <v>240</v>
      </c>
      <c r="M868" s="84" t="s">
        <v>371</v>
      </c>
      <c r="N868" s="85">
        <v>4</v>
      </c>
      <c r="O868" s="86">
        <v>0</v>
      </c>
      <c r="P868" s="86">
        <v>0</v>
      </c>
      <c r="Q868" s="87">
        <v>4</v>
      </c>
      <c r="R868" s="88">
        <v>113890</v>
      </c>
      <c r="S868" s="88">
        <v>0</v>
      </c>
      <c r="T868" s="88">
        <v>33775</v>
      </c>
      <c r="U868" s="89">
        <v>147665</v>
      </c>
      <c r="V868" s="97"/>
    </row>
    <row r="869" spans="1:22" ht="25.5" customHeight="1" x14ac:dyDescent="0.15">
      <c r="A869" s="92" t="s">
        <v>3397</v>
      </c>
      <c r="B869" s="93" t="s">
        <v>3398</v>
      </c>
      <c r="C869" s="94" t="s">
        <v>3399</v>
      </c>
      <c r="D869" s="95" t="s">
        <v>46</v>
      </c>
      <c r="E869" s="96" t="s">
        <v>3400</v>
      </c>
      <c r="F869" s="123" t="s">
        <v>5133</v>
      </c>
      <c r="G869" s="79" t="s">
        <v>3401</v>
      </c>
      <c r="H869" s="80">
        <f t="shared" si="13"/>
        <v>1</v>
      </c>
      <c r="I869" s="81">
        <v>45097</v>
      </c>
      <c r="J869" s="82"/>
      <c r="K869" s="82"/>
      <c r="L869" s="83" t="s">
        <v>240</v>
      </c>
      <c r="M869" s="84" t="s">
        <v>377</v>
      </c>
      <c r="N869" s="85">
        <v>1</v>
      </c>
      <c r="O869" s="86">
        <v>0</v>
      </c>
      <c r="P869" s="86">
        <v>0</v>
      </c>
      <c r="Q869" s="87">
        <v>1</v>
      </c>
      <c r="R869" s="88">
        <v>46050</v>
      </c>
      <c r="S869" s="88">
        <v>37</v>
      </c>
      <c r="T869" s="88">
        <v>15000</v>
      </c>
      <c r="U869" s="89">
        <v>61087</v>
      </c>
      <c r="V869" s="97"/>
    </row>
    <row r="870" spans="1:22" ht="25.5" customHeight="1" x14ac:dyDescent="0.15">
      <c r="A870" s="92" t="s">
        <v>3402</v>
      </c>
      <c r="B870" s="93" t="s">
        <v>3403</v>
      </c>
      <c r="C870" s="94" t="s">
        <v>3399</v>
      </c>
      <c r="D870" s="95" t="s">
        <v>46</v>
      </c>
      <c r="E870" s="96" t="s">
        <v>3404</v>
      </c>
      <c r="F870" s="123" t="s">
        <v>5134</v>
      </c>
      <c r="G870" s="79" t="s">
        <v>3405</v>
      </c>
      <c r="H870" s="80">
        <f t="shared" si="13"/>
        <v>3</v>
      </c>
      <c r="I870" s="81">
        <v>45259</v>
      </c>
      <c r="J870" s="82">
        <v>45260</v>
      </c>
      <c r="K870" s="82">
        <v>45261</v>
      </c>
      <c r="L870" s="83" t="s">
        <v>402</v>
      </c>
      <c r="M870" s="84" t="s">
        <v>403</v>
      </c>
      <c r="N870" s="85">
        <v>1</v>
      </c>
      <c r="O870" s="86">
        <v>1</v>
      </c>
      <c r="P870" s="86">
        <v>1</v>
      </c>
      <c r="Q870" s="87">
        <v>3</v>
      </c>
      <c r="R870" s="88">
        <v>126510</v>
      </c>
      <c r="S870" s="88">
        <v>2220</v>
      </c>
      <c r="T870" s="88">
        <v>48000</v>
      </c>
      <c r="U870" s="89">
        <v>176730</v>
      </c>
      <c r="V870" s="97" t="s">
        <v>513</v>
      </c>
    </row>
    <row r="871" spans="1:22" ht="25.5" customHeight="1" x14ac:dyDescent="0.15">
      <c r="A871" s="92" t="s">
        <v>3406</v>
      </c>
      <c r="B871" s="93" t="s">
        <v>3407</v>
      </c>
      <c r="C871" s="94" t="s">
        <v>3399</v>
      </c>
      <c r="D871" s="95" t="s">
        <v>46</v>
      </c>
      <c r="E871" s="96" t="s">
        <v>3408</v>
      </c>
      <c r="F871" s="123" t="s">
        <v>5135</v>
      </c>
      <c r="G871" s="79" t="s">
        <v>3409</v>
      </c>
      <c r="H871" s="80">
        <f t="shared" si="13"/>
        <v>3</v>
      </c>
      <c r="I871" s="81">
        <v>45085</v>
      </c>
      <c r="J871" s="82">
        <v>45085</v>
      </c>
      <c r="K871" s="82">
        <v>45086</v>
      </c>
      <c r="L871" s="83" t="s">
        <v>240</v>
      </c>
      <c r="M871" s="84" t="s">
        <v>504</v>
      </c>
      <c r="N871" s="85">
        <v>2</v>
      </c>
      <c r="O871" s="86">
        <v>2</v>
      </c>
      <c r="P871" s="86">
        <v>2</v>
      </c>
      <c r="Q871" s="87">
        <v>6</v>
      </c>
      <c r="R871" s="88">
        <v>146070</v>
      </c>
      <c r="S871" s="88">
        <v>145296</v>
      </c>
      <c r="T871" s="88">
        <v>0</v>
      </c>
      <c r="U871" s="89">
        <v>291366</v>
      </c>
      <c r="V871" s="97"/>
    </row>
    <row r="872" spans="1:22" ht="25.5" customHeight="1" x14ac:dyDescent="0.15">
      <c r="A872" s="92" t="s">
        <v>3410</v>
      </c>
      <c r="B872" s="93" t="s">
        <v>3411</v>
      </c>
      <c r="C872" s="94" t="s">
        <v>3399</v>
      </c>
      <c r="D872" s="95" t="s">
        <v>46</v>
      </c>
      <c r="E872" s="96" t="s">
        <v>3412</v>
      </c>
      <c r="F872" s="123" t="s">
        <v>5136</v>
      </c>
      <c r="G872" s="79" t="s">
        <v>3413</v>
      </c>
      <c r="H872" s="80">
        <f t="shared" si="13"/>
        <v>1</v>
      </c>
      <c r="I872" s="81">
        <v>45111</v>
      </c>
      <c r="J872" s="82"/>
      <c r="K872" s="82"/>
      <c r="L872" s="83" t="s">
        <v>240</v>
      </c>
      <c r="M872" s="84" t="s">
        <v>504</v>
      </c>
      <c r="N872" s="85">
        <v>1</v>
      </c>
      <c r="O872" s="86">
        <v>0</v>
      </c>
      <c r="P872" s="86">
        <v>0</v>
      </c>
      <c r="Q872" s="87">
        <v>1</v>
      </c>
      <c r="R872" s="88">
        <v>48690</v>
      </c>
      <c r="S872" s="88">
        <v>69495</v>
      </c>
      <c r="T872" s="88">
        <v>0</v>
      </c>
      <c r="U872" s="89">
        <v>118185</v>
      </c>
      <c r="V872" s="97"/>
    </row>
    <row r="873" spans="1:22" ht="25.5" customHeight="1" x14ac:dyDescent="0.15">
      <c r="A873" s="92" t="s">
        <v>3414</v>
      </c>
      <c r="B873" s="93" t="s">
        <v>3415</v>
      </c>
      <c r="C873" s="94" t="s">
        <v>3399</v>
      </c>
      <c r="D873" s="95" t="s">
        <v>46</v>
      </c>
      <c r="E873" s="96" t="s">
        <v>3416</v>
      </c>
      <c r="F873" s="123" t="s">
        <v>5137</v>
      </c>
      <c r="G873" s="79" t="s">
        <v>485</v>
      </c>
      <c r="H873" s="80">
        <f t="shared" si="13"/>
        <v>3</v>
      </c>
      <c r="I873" s="81">
        <v>45103</v>
      </c>
      <c r="J873" s="82">
        <v>45104</v>
      </c>
      <c r="K873" s="82">
        <v>45259</v>
      </c>
      <c r="L873" s="83" t="s">
        <v>240</v>
      </c>
      <c r="M873" s="84" t="s">
        <v>461</v>
      </c>
      <c r="N873" s="85">
        <v>5</v>
      </c>
      <c r="O873" s="86">
        <v>5</v>
      </c>
      <c r="P873" s="86">
        <v>5</v>
      </c>
      <c r="Q873" s="87">
        <v>15</v>
      </c>
      <c r="R873" s="88">
        <v>400350</v>
      </c>
      <c r="S873" s="88">
        <v>500000</v>
      </c>
      <c r="T873" s="88">
        <v>0</v>
      </c>
      <c r="U873" s="89">
        <v>900350</v>
      </c>
      <c r="V873" s="97"/>
    </row>
    <row r="874" spans="1:22" ht="25.5" customHeight="1" x14ac:dyDescent="0.15">
      <c r="A874" s="92" t="s">
        <v>3417</v>
      </c>
      <c r="B874" s="93" t="s">
        <v>3418</v>
      </c>
      <c r="C874" s="94" t="s">
        <v>3399</v>
      </c>
      <c r="D874" s="95" t="s">
        <v>46</v>
      </c>
      <c r="E874" s="96" t="s">
        <v>3419</v>
      </c>
      <c r="F874" s="123" t="s">
        <v>5138</v>
      </c>
      <c r="G874" s="79" t="s">
        <v>3420</v>
      </c>
      <c r="H874" s="80">
        <f t="shared" si="13"/>
        <v>1</v>
      </c>
      <c r="I874" s="81">
        <v>45240</v>
      </c>
      <c r="J874" s="82"/>
      <c r="K874" s="82"/>
      <c r="L874" s="83" t="s">
        <v>240</v>
      </c>
      <c r="M874" s="84" t="s">
        <v>624</v>
      </c>
      <c r="N874" s="85">
        <v>2</v>
      </c>
      <c r="O874" s="86">
        <v>0</v>
      </c>
      <c r="P874" s="86">
        <v>0</v>
      </c>
      <c r="Q874" s="87">
        <v>2</v>
      </c>
      <c r="R874" s="88">
        <v>61730</v>
      </c>
      <c r="S874" s="88">
        <v>257100</v>
      </c>
      <c r="T874" s="88">
        <v>0</v>
      </c>
      <c r="U874" s="89">
        <v>318830</v>
      </c>
      <c r="V874" s="97" t="s">
        <v>632</v>
      </c>
    </row>
    <row r="875" spans="1:22" ht="25.5" customHeight="1" x14ac:dyDescent="0.15">
      <c r="A875" s="92" t="s">
        <v>3421</v>
      </c>
      <c r="B875" s="93" t="s">
        <v>3422</v>
      </c>
      <c r="C875" s="94" t="s">
        <v>3399</v>
      </c>
      <c r="D875" s="95" t="s">
        <v>46</v>
      </c>
      <c r="E875" s="96" t="s">
        <v>3423</v>
      </c>
      <c r="F875" s="123" t="s">
        <v>5139</v>
      </c>
      <c r="G875" s="79" t="s">
        <v>3424</v>
      </c>
      <c r="H875" s="80">
        <f t="shared" si="13"/>
        <v>3</v>
      </c>
      <c r="I875" s="81">
        <v>45250</v>
      </c>
      <c r="J875" s="82">
        <v>45251</v>
      </c>
      <c r="K875" s="82">
        <v>45252</v>
      </c>
      <c r="L875" s="83" t="s">
        <v>240</v>
      </c>
      <c r="M875" s="84" t="s">
        <v>426</v>
      </c>
      <c r="N875" s="85">
        <v>1</v>
      </c>
      <c r="O875" s="86">
        <v>1</v>
      </c>
      <c r="P875" s="86">
        <v>1</v>
      </c>
      <c r="Q875" s="87">
        <v>3</v>
      </c>
      <c r="R875" s="88">
        <v>133030</v>
      </c>
      <c r="S875" s="88">
        <v>10027</v>
      </c>
      <c r="T875" s="88">
        <v>30000</v>
      </c>
      <c r="U875" s="89">
        <v>173057</v>
      </c>
      <c r="V875" s="97"/>
    </row>
    <row r="876" spans="1:22" ht="25.5" customHeight="1" x14ac:dyDescent="0.15">
      <c r="A876" s="92" t="s">
        <v>3425</v>
      </c>
      <c r="B876" s="93" t="s">
        <v>3426</v>
      </c>
      <c r="C876" s="94" t="s">
        <v>3427</v>
      </c>
      <c r="D876" s="95" t="s">
        <v>47</v>
      </c>
      <c r="E876" s="96" t="s">
        <v>3428</v>
      </c>
      <c r="F876" s="123" t="s">
        <v>5140</v>
      </c>
      <c r="G876" s="79" t="s">
        <v>419</v>
      </c>
      <c r="H876" s="80">
        <f t="shared" si="13"/>
        <v>2</v>
      </c>
      <c r="I876" s="81">
        <v>45307</v>
      </c>
      <c r="J876" s="82">
        <v>45308</v>
      </c>
      <c r="K876" s="82"/>
      <c r="L876" s="83" t="s">
        <v>414</v>
      </c>
      <c r="M876" s="84" t="s">
        <v>420</v>
      </c>
      <c r="N876" s="85">
        <v>5</v>
      </c>
      <c r="O876" s="86">
        <v>5</v>
      </c>
      <c r="P876" s="86">
        <v>0</v>
      </c>
      <c r="Q876" s="87">
        <v>10</v>
      </c>
      <c r="R876" s="88">
        <v>266900</v>
      </c>
      <c r="S876" s="88">
        <v>423000</v>
      </c>
      <c r="T876" s="88">
        <v>50000</v>
      </c>
      <c r="U876" s="89">
        <v>739900</v>
      </c>
      <c r="V876" s="97"/>
    </row>
    <row r="877" spans="1:22" ht="25.5" customHeight="1" x14ac:dyDescent="0.15">
      <c r="A877" s="92" t="s">
        <v>3429</v>
      </c>
      <c r="B877" s="93" t="s">
        <v>3430</v>
      </c>
      <c r="C877" s="94" t="s">
        <v>3427</v>
      </c>
      <c r="D877" s="95" t="s">
        <v>47</v>
      </c>
      <c r="E877" s="96" t="s">
        <v>3431</v>
      </c>
      <c r="F877" s="123" t="s">
        <v>5141</v>
      </c>
      <c r="G877" s="79" t="s">
        <v>671</v>
      </c>
      <c r="H877" s="80">
        <f t="shared" si="13"/>
        <v>3</v>
      </c>
      <c r="I877" s="81">
        <v>45078</v>
      </c>
      <c r="J877" s="82">
        <v>45079</v>
      </c>
      <c r="K877" s="82">
        <v>45082</v>
      </c>
      <c r="L877" s="83" t="s">
        <v>550</v>
      </c>
      <c r="M877" s="84" t="s">
        <v>672</v>
      </c>
      <c r="N877" s="85">
        <v>5</v>
      </c>
      <c r="O877" s="86">
        <v>5</v>
      </c>
      <c r="P877" s="86">
        <v>5</v>
      </c>
      <c r="Q877" s="87">
        <v>15</v>
      </c>
      <c r="R877" s="88">
        <v>400350</v>
      </c>
      <c r="S877" s="88">
        <v>498754</v>
      </c>
      <c r="T877" s="88">
        <v>0</v>
      </c>
      <c r="U877" s="89">
        <v>899104</v>
      </c>
      <c r="V877" s="97"/>
    </row>
    <row r="878" spans="1:22" ht="25.5" customHeight="1" x14ac:dyDescent="0.15">
      <c r="A878" s="92" t="s">
        <v>3432</v>
      </c>
      <c r="B878" s="93" t="s">
        <v>3433</v>
      </c>
      <c r="C878" s="94" t="s">
        <v>3427</v>
      </c>
      <c r="D878" s="95" t="s">
        <v>47</v>
      </c>
      <c r="E878" s="96" t="s">
        <v>3434</v>
      </c>
      <c r="F878" s="123" t="s">
        <v>5142</v>
      </c>
      <c r="G878" s="79" t="s">
        <v>3039</v>
      </c>
      <c r="H878" s="80">
        <f t="shared" si="13"/>
        <v>3</v>
      </c>
      <c r="I878" s="81">
        <v>45202</v>
      </c>
      <c r="J878" s="82">
        <v>45203</v>
      </c>
      <c r="K878" s="82">
        <v>45204</v>
      </c>
      <c r="L878" s="83" t="s">
        <v>414</v>
      </c>
      <c r="M878" s="84" t="s">
        <v>477</v>
      </c>
      <c r="N878" s="85">
        <v>5</v>
      </c>
      <c r="O878" s="86">
        <v>5</v>
      </c>
      <c r="P878" s="86">
        <v>5</v>
      </c>
      <c r="Q878" s="87">
        <v>15</v>
      </c>
      <c r="R878" s="88">
        <v>262950</v>
      </c>
      <c r="S878" s="88">
        <v>376680</v>
      </c>
      <c r="T878" s="88">
        <v>0</v>
      </c>
      <c r="U878" s="89">
        <v>639630</v>
      </c>
      <c r="V878" s="97"/>
    </row>
    <row r="879" spans="1:22" ht="25.5" customHeight="1" x14ac:dyDescent="0.15">
      <c r="A879" s="92" t="s">
        <v>3435</v>
      </c>
      <c r="B879" s="93" t="s">
        <v>3436</v>
      </c>
      <c r="C879" s="94" t="s">
        <v>3427</v>
      </c>
      <c r="D879" s="95" t="s">
        <v>47</v>
      </c>
      <c r="E879" s="96" t="s">
        <v>3437</v>
      </c>
      <c r="F879" s="123" t="s">
        <v>5143</v>
      </c>
      <c r="G879" s="79" t="s">
        <v>3438</v>
      </c>
      <c r="H879" s="80">
        <f t="shared" si="13"/>
        <v>3</v>
      </c>
      <c r="I879" s="81">
        <v>45184</v>
      </c>
      <c r="J879" s="82">
        <v>45303</v>
      </c>
      <c r="K879" s="82">
        <v>45310</v>
      </c>
      <c r="L879" s="83" t="s">
        <v>240</v>
      </c>
      <c r="M879" s="84" t="s">
        <v>862</v>
      </c>
      <c r="N879" s="85">
        <v>1</v>
      </c>
      <c r="O879" s="86">
        <v>1</v>
      </c>
      <c r="P879" s="86">
        <v>1</v>
      </c>
      <c r="Q879" s="87">
        <v>3</v>
      </c>
      <c r="R879" s="88">
        <v>146070</v>
      </c>
      <c r="S879" s="88">
        <v>3774</v>
      </c>
      <c r="T879" s="88">
        <v>0</v>
      </c>
      <c r="U879" s="89">
        <v>149844</v>
      </c>
      <c r="V879" s="97"/>
    </row>
    <row r="880" spans="1:22" ht="25.5" customHeight="1" x14ac:dyDescent="0.15">
      <c r="A880" s="92" t="s">
        <v>3439</v>
      </c>
      <c r="B880" s="93" t="s">
        <v>3440</v>
      </c>
      <c r="C880" s="94" t="s">
        <v>3427</v>
      </c>
      <c r="D880" s="95" t="s">
        <v>47</v>
      </c>
      <c r="E880" s="96" t="s">
        <v>3441</v>
      </c>
      <c r="F880" s="123" t="s">
        <v>5144</v>
      </c>
      <c r="G880" s="79" t="s">
        <v>3442</v>
      </c>
      <c r="H880" s="80">
        <f t="shared" si="13"/>
        <v>1</v>
      </c>
      <c r="I880" s="81">
        <v>45252</v>
      </c>
      <c r="J880" s="82"/>
      <c r="K880" s="82"/>
      <c r="L880" s="83" t="s">
        <v>402</v>
      </c>
      <c r="M880" s="84" t="s">
        <v>657</v>
      </c>
      <c r="N880" s="85">
        <v>5</v>
      </c>
      <c r="O880" s="86">
        <v>0</v>
      </c>
      <c r="P880" s="86">
        <v>0</v>
      </c>
      <c r="Q880" s="87">
        <v>5</v>
      </c>
      <c r="R880" s="88">
        <v>133450</v>
      </c>
      <c r="S880" s="88">
        <v>63220</v>
      </c>
      <c r="T880" s="88">
        <v>50000</v>
      </c>
      <c r="U880" s="89">
        <v>246670</v>
      </c>
      <c r="V880" s="97"/>
    </row>
    <row r="881" spans="1:22" ht="25.5" customHeight="1" x14ac:dyDescent="0.15">
      <c r="A881" s="92" t="s">
        <v>3443</v>
      </c>
      <c r="B881" s="93" t="s">
        <v>3444</v>
      </c>
      <c r="C881" s="94" t="s">
        <v>3427</v>
      </c>
      <c r="D881" s="95" t="s">
        <v>47</v>
      </c>
      <c r="E881" s="96" t="s">
        <v>3445</v>
      </c>
      <c r="F881" s="123" t="s">
        <v>5145</v>
      </c>
      <c r="G881" s="79" t="s">
        <v>857</v>
      </c>
      <c r="H881" s="80">
        <f t="shared" si="13"/>
        <v>3</v>
      </c>
      <c r="I881" s="81">
        <v>45173</v>
      </c>
      <c r="J881" s="82">
        <v>45174</v>
      </c>
      <c r="K881" s="82">
        <v>45175</v>
      </c>
      <c r="L881" s="83" t="s">
        <v>414</v>
      </c>
      <c r="M881" s="84" t="s">
        <v>477</v>
      </c>
      <c r="N881" s="85">
        <v>3</v>
      </c>
      <c r="O881" s="86">
        <v>3</v>
      </c>
      <c r="P881" s="86">
        <v>3</v>
      </c>
      <c r="Q881" s="87">
        <v>9</v>
      </c>
      <c r="R881" s="88">
        <v>247350</v>
      </c>
      <c r="S881" s="88">
        <v>102256</v>
      </c>
      <c r="T881" s="88">
        <v>0</v>
      </c>
      <c r="U881" s="89">
        <v>349606</v>
      </c>
      <c r="V881" s="97"/>
    </row>
    <row r="882" spans="1:22" ht="25.5" customHeight="1" x14ac:dyDescent="0.15">
      <c r="A882" s="92" t="s">
        <v>3446</v>
      </c>
      <c r="B882" s="93" t="s">
        <v>3447</v>
      </c>
      <c r="C882" s="94" t="s">
        <v>3427</v>
      </c>
      <c r="D882" s="95" t="s">
        <v>47</v>
      </c>
      <c r="E882" s="96" t="s">
        <v>3448</v>
      </c>
      <c r="F882" s="123" t="s">
        <v>5146</v>
      </c>
      <c r="G882" s="79" t="s">
        <v>2034</v>
      </c>
      <c r="H882" s="80">
        <f t="shared" si="13"/>
        <v>3</v>
      </c>
      <c r="I882" s="81">
        <v>45223</v>
      </c>
      <c r="J882" s="82">
        <v>45229</v>
      </c>
      <c r="K882" s="82">
        <v>45230</v>
      </c>
      <c r="L882" s="83" t="s">
        <v>550</v>
      </c>
      <c r="M882" s="84" t="s">
        <v>551</v>
      </c>
      <c r="N882" s="85">
        <v>2</v>
      </c>
      <c r="O882" s="86">
        <v>2</v>
      </c>
      <c r="P882" s="86">
        <v>2</v>
      </c>
      <c r="Q882" s="87">
        <v>6</v>
      </c>
      <c r="R882" s="88">
        <v>169350</v>
      </c>
      <c r="S882" s="88">
        <v>400444</v>
      </c>
      <c r="T882" s="88">
        <v>3300</v>
      </c>
      <c r="U882" s="89">
        <v>573094</v>
      </c>
      <c r="V882" s="97"/>
    </row>
    <row r="883" spans="1:22" ht="25.5" customHeight="1" x14ac:dyDescent="0.15">
      <c r="A883" s="92" t="s">
        <v>3449</v>
      </c>
      <c r="B883" s="93" t="s">
        <v>3450</v>
      </c>
      <c r="C883" s="94" t="s">
        <v>3451</v>
      </c>
      <c r="D883" s="95" t="s">
        <v>48</v>
      </c>
      <c r="E883" s="96" t="s">
        <v>3452</v>
      </c>
      <c r="F883" s="123" t="s">
        <v>5147</v>
      </c>
      <c r="G883" s="79" t="s">
        <v>857</v>
      </c>
      <c r="H883" s="80">
        <f t="shared" si="13"/>
        <v>3</v>
      </c>
      <c r="I883" s="81">
        <v>45245</v>
      </c>
      <c r="J883" s="82">
        <v>45246</v>
      </c>
      <c r="K883" s="82">
        <v>45247</v>
      </c>
      <c r="L883" s="83" t="s">
        <v>414</v>
      </c>
      <c r="M883" s="84" t="s">
        <v>477</v>
      </c>
      <c r="N883" s="85">
        <v>3</v>
      </c>
      <c r="O883" s="86">
        <v>3</v>
      </c>
      <c r="P883" s="86">
        <v>3</v>
      </c>
      <c r="Q883" s="87">
        <v>9</v>
      </c>
      <c r="R883" s="88">
        <v>247350</v>
      </c>
      <c r="S883" s="88">
        <v>77608</v>
      </c>
      <c r="T883" s="88">
        <v>0</v>
      </c>
      <c r="U883" s="89">
        <v>324958</v>
      </c>
      <c r="V883" s="97" t="s">
        <v>513</v>
      </c>
    </row>
    <row r="884" spans="1:22" ht="25.5" customHeight="1" x14ac:dyDescent="0.15">
      <c r="A884" s="92" t="s">
        <v>3453</v>
      </c>
      <c r="B884" s="93" t="s">
        <v>3454</v>
      </c>
      <c r="C884" s="94" t="s">
        <v>3455</v>
      </c>
      <c r="D884" s="95" t="s">
        <v>49</v>
      </c>
      <c r="E884" s="96" t="s">
        <v>3456</v>
      </c>
      <c r="F884" s="123" t="s">
        <v>5148</v>
      </c>
      <c r="G884" s="79" t="s">
        <v>3457</v>
      </c>
      <c r="H884" s="80">
        <f t="shared" si="13"/>
        <v>1</v>
      </c>
      <c r="I884" s="81">
        <v>45231</v>
      </c>
      <c r="J884" s="82"/>
      <c r="K884" s="82"/>
      <c r="L884" s="83" t="s">
        <v>240</v>
      </c>
      <c r="M884" s="84" t="s">
        <v>371</v>
      </c>
      <c r="N884" s="85">
        <v>4</v>
      </c>
      <c r="O884" s="86">
        <v>0</v>
      </c>
      <c r="P884" s="86">
        <v>0</v>
      </c>
      <c r="Q884" s="87">
        <v>4</v>
      </c>
      <c r="R884" s="88">
        <v>113890</v>
      </c>
      <c r="S884" s="88">
        <v>479560</v>
      </c>
      <c r="T884" s="88">
        <v>50000</v>
      </c>
      <c r="U884" s="89">
        <v>643450</v>
      </c>
      <c r="V884" s="90" t="s">
        <v>545</v>
      </c>
    </row>
    <row r="885" spans="1:22" ht="25.5" customHeight="1" x14ac:dyDescent="0.15">
      <c r="A885" s="92" t="s">
        <v>3458</v>
      </c>
      <c r="B885" s="93" t="s">
        <v>3459</v>
      </c>
      <c r="C885" s="94" t="s">
        <v>3455</v>
      </c>
      <c r="D885" s="95" t="s">
        <v>49</v>
      </c>
      <c r="E885" s="96" t="s">
        <v>3460</v>
      </c>
      <c r="F885" s="123" t="s">
        <v>5149</v>
      </c>
      <c r="G885" s="79" t="s">
        <v>3461</v>
      </c>
      <c r="H885" s="80">
        <f t="shared" si="13"/>
        <v>1</v>
      </c>
      <c r="I885" s="81">
        <v>45279</v>
      </c>
      <c r="J885" s="82"/>
      <c r="K885" s="82"/>
      <c r="L885" s="83" t="s">
        <v>240</v>
      </c>
      <c r="M885" s="84" t="s">
        <v>377</v>
      </c>
      <c r="N885" s="85">
        <v>4</v>
      </c>
      <c r="O885" s="86">
        <v>0</v>
      </c>
      <c r="P885" s="86">
        <v>0</v>
      </c>
      <c r="Q885" s="87">
        <v>4</v>
      </c>
      <c r="R885" s="88">
        <v>61730</v>
      </c>
      <c r="S885" s="88">
        <v>5089</v>
      </c>
      <c r="T885" s="88">
        <v>2200</v>
      </c>
      <c r="U885" s="89">
        <v>69019</v>
      </c>
      <c r="V885" s="97"/>
    </row>
    <row r="886" spans="1:22" ht="25.5" customHeight="1" x14ac:dyDescent="0.15">
      <c r="A886" s="92" t="s">
        <v>3462</v>
      </c>
      <c r="B886" s="93" t="s">
        <v>3463</v>
      </c>
      <c r="C886" s="94" t="s">
        <v>3455</v>
      </c>
      <c r="D886" s="95" t="s">
        <v>49</v>
      </c>
      <c r="E886" s="96" t="s">
        <v>3464</v>
      </c>
      <c r="F886" s="123" t="s">
        <v>5150</v>
      </c>
      <c r="G886" s="79" t="s">
        <v>3465</v>
      </c>
      <c r="H886" s="80">
        <f t="shared" si="13"/>
        <v>3</v>
      </c>
      <c r="I886" s="81">
        <v>45273</v>
      </c>
      <c r="J886" s="82">
        <v>45274</v>
      </c>
      <c r="K886" s="82">
        <v>45275</v>
      </c>
      <c r="L886" s="83" t="s">
        <v>1468</v>
      </c>
      <c r="M886" s="84" t="s">
        <v>3466</v>
      </c>
      <c r="N886" s="85">
        <v>0</v>
      </c>
      <c r="O886" s="86">
        <v>0</v>
      </c>
      <c r="P886" s="86">
        <v>0</v>
      </c>
      <c r="Q886" s="87">
        <v>0</v>
      </c>
      <c r="R886" s="88">
        <v>106950</v>
      </c>
      <c r="S886" s="88">
        <v>146920</v>
      </c>
      <c r="T886" s="88">
        <v>0</v>
      </c>
      <c r="U886" s="89">
        <v>253870</v>
      </c>
      <c r="V886" s="97"/>
    </row>
    <row r="887" spans="1:22" ht="25.5" customHeight="1" x14ac:dyDescent="0.15">
      <c r="A887" s="92" t="s">
        <v>3467</v>
      </c>
      <c r="B887" s="93" t="s">
        <v>3468</v>
      </c>
      <c r="C887" s="94" t="s">
        <v>3455</v>
      </c>
      <c r="D887" s="95" t="s">
        <v>49</v>
      </c>
      <c r="E887" s="96" t="s">
        <v>3469</v>
      </c>
      <c r="F887" s="123" t="s">
        <v>5151</v>
      </c>
      <c r="G887" s="79" t="s">
        <v>3470</v>
      </c>
      <c r="H887" s="80">
        <f t="shared" si="13"/>
        <v>1</v>
      </c>
      <c r="I887" s="81">
        <v>45078</v>
      </c>
      <c r="J887" s="82"/>
      <c r="K887" s="82"/>
      <c r="L887" s="83" t="s">
        <v>1082</v>
      </c>
      <c r="M887" s="84" t="s">
        <v>2603</v>
      </c>
      <c r="N887" s="85">
        <v>0</v>
      </c>
      <c r="O887" s="86">
        <v>0</v>
      </c>
      <c r="P887" s="86">
        <v>0</v>
      </c>
      <c r="Q887" s="87">
        <v>0</v>
      </c>
      <c r="R887" s="88">
        <v>35650</v>
      </c>
      <c r="S887" s="88">
        <v>68360</v>
      </c>
      <c r="T887" s="88">
        <v>7840</v>
      </c>
      <c r="U887" s="89">
        <v>111850</v>
      </c>
      <c r="V887" s="97"/>
    </row>
    <row r="888" spans="1:22" ht="25.5" customHeight="1" x14ac:dyDescent="0.15">
      <c r="A888" s="92" t="s">
        <v>3471</v>
      </c>
      <c r="B888" s="93" t="s">
        <v>3472</v>
      </c>
      <c r="C888" s="94" t="s">
        <v>3455</v>
      </c>
      <c r="D888" s="95" t="s">
        <v>49</v>
      </c>
      <c r="E888" s="96" t="s">
        <v>3473</v>
      </c>
      <c r="F888" s="123" t="s">
        <v>5152</v>
      </c>
      <c r="G888" s="79" t="s">
        <v>3474</v>
      </c>
      <c r="H888" s="80">
        <f t="shared" si="13"/>
        <v>1</v>
      </c>
      <c r="I888" s="81">
        <v>45097</v>
      </c>
      <c r="J888" s="82"/>
      <c r="K888" s="82"/>
      <c r="L888" s="83" t="s">
        <v>240</v>
      </c>
      <c r="M888" s="84" t="s">
        <v>371</v>
      </c>
      <c r="N888" s="85">
        <v>5</v>
      </c>
      <c r="O888" s="86">
        <v>0</v>
      </c>
      <c r="P888" s="86">
        <v>0</v>
      </c>
      <c r="Q888" s="87">
        <v>5</v>
      </c>
      <c r="R888" s="88">
        <v>89950</v>
      </c>
      <c r="S888" s="88">
        <v>0</v>
      </c>
      <c r="T888" s="88">
        <v>33000</v>
      </c>
      <c r="U888" s="89">
        <v>122950</v>
      </c>
      <c r="V888" s="97"/>
    </row>
    <row r="889" spans="1:22" ht="25.5" customHeight="1" x14ac:dyDescent="0.15">
      <c r="A889" s="92" t="s">
        <v>3475</v>
      </c>
      <c r="B889" s="93" t="s">
        <v>3476</v>
      </c>
      <c r="C889" s="94" t="s">
        <v>3455</v>
      </c>
      <c r="D889" s="95" t="s">
        <v>49</v>
      </c>
      <c r="E889" s="96" t="s">
        <v>3477</v>
      </c>
      <c r="F889" s="123" t="s">
        <v>5153</v>
      </c>
      <c r="G889" s="79" t="s">
        <v>3474</v>
      </c>
      <c r="H889" s="80">
        <f t="shared" si="13"/>
        <v>1</v>
      </c>
      <c r="I889" s="81">
        <v>45097</v>
      </c>
      <c r="J889" s="82"/>
      <c r="K889" s="82"/>
      <c r="L889" s="83" t="s">
        <v>240</v>
      </c>
      <c r="M889" s="84" t="s">
        <v>371</v>
      </c>
      <c r="N889" s="85">
        <v>5</v>
      </c>
      <c r="O889" s="86">
        <v>0</v>
      </c>
      <c r="P889" s="86">
        <v>0</v>
      </c>
      <c r="Q889" s="87">
        <v>5</v>
      </c>
      <c r="R889" s="88">
        <v>89950</v>
      </c>
      <c r="S889" s="88">
        <v>0</v>
      </c>
      <c r="T889" s="88">
        <v>33000</v>
      </c>
      <c r="U889" s="89">
        <v>122950</v>
      </c>
      <c r="V889" s="97"/>
    </row>
    <row r="890" spans="1:22" ht="25.5" customHeight="1" x14ac:dyDescent="0.15">
      <c r="A890" s="92" t="s">
        <v>3478</v>
      </c>
      <c r="B890" s="93" t="s">
        <v>3479</v>
      </c>
      <c r="C890" s="94" t="s">
        <v>3455</v>
      </c>
      <c r="D890" s="95" t="s">
        <v>49</v>
      </c>
      <c r="E890" s="96" t="s">
        <v>3480</v>
      </c>
      <c r="F890" s="123" t="s">
        <v>5154</v>
      </c>
      <c r="G890" s="79" t="s">
        <v>3474</v>
      </c>
      <c r="H890" s="80">
        <f t="shared" si="13"/>
        <v>1</v>
      </c>
      <c r="I890" s="81">
        <v>45098</v>
      </c>
      <c r="J890" s="82"/>
      <c r="K890" s="82"/>
      <c r="L890" s="83" t="s">
        <v>240</v>
      </c>
      <c r="M890" s="84" t="s">
        <v>371</v>
      </c>
      <c r="N890" s="85">
        <v>5</v>
      </c>
      <c r="O890" s="86">
        <v>0</v>
      </c>
      <c r="P890" s="86">
        <v>0</v>
      </c>
      <c r="Q890" s="87">
        <v>5</v>
      </c>
      <c r="R890" s="88">
        <v>117100</v>
      </c>
      <c r="S890" s="88">
        <v>0</v>
      </c>
      <c r="T890" s="88">
        <v>33000</v>
      </c>
      <c r="U890" s="89">
        <v>150100</v>
      </c>
      <c r="V890" s="97"/>
    </row>
    <row r="891" spans="1:22" ht="25.5" customHeight="1" x14ac:dyDescent="0.15">
      <c r="A891" s="92" t="s">
        <v>3481</v>
      </c>
      <c r="B891" s="93" t="s">
        <v>3482</v>
      </c>
      <c r="C891" s="94" t="s">
        <v>3455</v>
      </c>
      <c r="D891" s="95" t="s">
        <v>49</v>
      </c>
      <c r="E891" s="96" t="s">
        <v>3483</v>
      </c>
      <c r="F891" s="123" t="s">
        <v>5155</v>
      </c>
      <c r="G891" s="79" t="s">
        <v>3474</v>
      </c>
      <c r="H891" s="80">
        <f t="shared" si="13"/>
        <v>1</v>
      </c>
      <c r="I891" s="81">
        <v>45099</v>
      </c>
      <c r="J891" s="82"/>
      <c r="K891" s="82"/>
      <c r="L891" s="83" t="s">
        <v>240</v>
      </c>
      <c r="M891" s="84" t="s">
        <v>371</v>
      </c>
      <c r="N891" s="85">
        <v>5</v>
      </c>
      <c r="O891" s="86">
        <v>0</v>
      </c>
      <c r="P891" s="86">
        <v>0</v>
      </c>
      <c r="Q891" s="87">
        <v>5</v>
      </c>
      <c r="R891" s="88">
        <v>89950</v>
      </c>
      <c r="S891" s="88">
        <v>0</v>
      </c>
      <c r="T891" s="88">
        <v>33000</v>
      </c>
      <c r="U891" s="89">
        <v>122950</v>
      </c>
      <c r="V891" s="97"/>
    </row>
    <row r="892" spans="1:22" ht="25.5" customHeight="1" x14ac:dyDescent="0.15">
      <c r="A892" s="92" t="s">
        <v>3484</v>
      </c>
      <c r="B892" s="93" t="s">
        <v>3485</v>
      </c>
      <c r="C892" s="94" t="s">
        <v>3455</v>
      </c>
      <c r="D892" s="95" t="s">
        <v>49</v>
      </c>
      <c r="E892" s="96" t="s">
        <v>3486</v>
      </c>
      <c r="F892" s="123" t="s">
        <v>5156</v>
      </c>
      <c r="G892" s="79" t="s">
        <v>3474</v>
      </c>
      <c r="H892" s="80">
        <f t="shared" si="13"/>
        <v>1</v>
      </c>
      <c r="I892" s="81">
        <v>45099</v>
      </c>
      <c r="J892" s="82"/>
      <c r="K892" s="82"/>
      <c r="L892" s="83" t="s">
        <v>240</v>
      </c>
      <c r="M892" s="84" t="s">
        <v>371</v>
      </c>
      <c r="N892" s="85">
        <v>5</v>
      </c>
      <c r="O892" s="86">
        <v>0</v>
      </c>
      <c r="P892" s="86">
        <v>0</v>
      </c>
      <c r="Q892" s="87">
        <v>5</v>
      </c>
      <c r="R892" s="88">
        <v>89950</v>
      </c>
      <c r="S892" s="88">
        <v>0</v>
      </c>
      <c r="T892" s="88">
        <v>33000</v>
      </c>
      <c r="U892" s="89">
        <v>122950</v>
      </c>
      <c r="V892" s="97"/>
    </row>
    <row r="893" spans="1:22" ht="25.5" customHeight="1" x14ac:dyDescent="0.15">
      <c r="A893" s="92" t="s">
        <v>3487</v>
      </c>
      <c r="B893" s="93" t="s">
        <v>3488</v>
      </c>
      <c r="C893" s="94" t="s">
        <v>3455</v>
      </c>
      <c r="D893" s="95" t="s">
        <v>49</v>
      </c>
      <c r="E893" s="96" t="s">
        <v>3489</v>
      </c>
      <c r="F893" s="123" t="s">
        <v>5157</v>
      </c>
      <c r="G893" s="79" t="s">
        <v>3474</v>
      </c>
      <c r="H893" s="80">
        <f t="shared" si="13"/>
        <v>1</v>
      </c>
      <c r="I893" s="81">
        <v>45096</v>
      </c>
      <c r="J893" s="82"/>
      <c r="K893" s="82"/>
      <c r="L893" s="83" t="s">
        <v>240</v>
      </c>
      <c r="M893" s="84" t="s">
        <v>371</v>
      </c>
      <c r="N893" s="85">
        <v>5</v>
      </c>
      <c r="O893" s="86">
        <v>0</v>
      </c>
      <c r="P893" s="86">
        <v>0</v>
      </c>
      <c r="Q893" s="87">
        <v>5</v>
      </c>
      <c r="R893" s="88">
        <v>62800</v>
      </c>
      <c r="S893" s="88">
        <v>955418</v>
      </c>
      <c r="T893" s="88">
        <v>33000</v>
      </c>
      <c r="U893" s="89">
        <v>1051218</v>
      </c>
      <c r="V893" s="97" t="s">
        <v>3490</v>
      </c>
    </row>
    <row r="894" spans="1:22" ht="25.5" customHeight="1" x14ac:dyDescent="0.15">
      <c r="A894" s="92" t="s">
        <v>3491</v>
      </c>
      <c r="B894" s="93" t="s">
        <v>3492</v>
      </c>
      <c r="C894" s="94" t="s">
        <v>3455</v>
      </c>
      <c r="D894" s="95" t="s">
        <v>49</v>
      </c>
      <c r="E894" s="96" t="s">
        <v>3493</v>
      </c>
      <c r="F894" s="123" t="s">
        <v>5158</v>
      </c>
      <c r="G894" s="79" t="s">
        <v>3494</v>
      </c>
      <c r="H894" s="80">
        <f t="shared" si="13"/>
        <v>1</v>
      </c>
      <c r="I894" s="81">
        <v>45097</v>
      </c>
      <c r="J894" s="82"/>
      <c r="K894" s="82"/>
      <c r="L894" s="83" t="s">
        <v>240</v>
      </c>
      <c r="M894" s="84" t="s">
        <v>461</v>
      </c>
      <c r="N894" s="85">
        <v>2</v>
      </c>
      <c r="O894" s="86">
        <v>0</v>
      </c>
      <c r="P894" s="86">
        <v>0</v>
      </c>
      <c r="Q894" s="87">
        <v>2</v>
      </c>
      <c r="R894" s="88">
        <v>61730</v>
      </c>
      <c r="S894" s="88">
        <v>2080</v>
      </c>
      <c r="T894" s="88">
        <v>2200</v>
      </c>
      <c r="U894" s="89">
        <v>66010</v>
      </c>
      <c r="V894" s="97"/>
    </row>
    <row r="895" spans="1:22" ht="25.5" customHeight="1" x14ac:dyDescent="0.15">
      <c r="A895" s="92" t="s">
        <v>3495</v>
      </c>
      <c r="B895" s="93" t="s">
        <v>3496</v>
      </c>
      <c r="C895" s="94" t="s">
        <v>3455</v>
      </c>
      <c r="D895" s="95" t="s">
        <v>49</v>
      </c>
      <c r="E895" s="96" t="s">
        <v>3497</v>
      </c>
      <c r="F895" s="123" t="s">
        <v>5159</v>
      </c>
      <c r="G895" s="79" t="s">
        <v>3498</v>
      </c>
      <c r="H895" s="80">
        <f t="shared" si="13"/>
        <v>1</v>
      </c>
      <c r="I895" s="81">
        <v>45098</v>
      </c>
      <c r="J895" s="82"/>
      <c r="K895" s="82"/>
      <c r="L895" s="83" t="s">
        <v>240</v>
      </c>
      <c r="M895" s="84" t="s">
        <v>624</v>
      </c>
      <c r="N895" s="85">
        <v>3</v>
      </c>
      <c r="O895" s="86">
        <v>0</v>
      </c>
      <c r="P895" s="86">
        <v>0</v>
      </c>
      <c r="Q895" s="87">
        <v>3</v>
      </c>
      <c r="R895" s="88">
        <v>72130</v>
      </c>
      <c r="S895" s="88">
        <v>504030</v>
      </c>
      <c r="T895" s="88">
        <v>48200</v>
      </c>
      <c r="U895" s="89">
        <v>624360</v>
      </c>
      <c r="V895" s="90" t="s">
        <v>3499</v>
      </c>
    </row>
    <row r="896" spans="1:22" ht="25.5" customHeight="1" x14ac:dyDescent="0.15">
      <c r="A896" s="92" t="s">
        <v>3500</v>
      </c>
      <c r="B896" s="93" t="s">
        <v>3501</v>
      </c>
      <c r="C896" s="94" t="s">
        <v>3455</v>
      </c>
      <c r="D896" s="95" t="s">
        <v>49</v>
      </c>
      <c r="E896" s="96" t="s">
        <v>3502</v>
      </c>
      <c r="F896" s="123" t="s">
        <v>5160</v>
      </c>
      <c r="G896" s="79" t="s">
        <v>3498</v>
      </c>
      <c r="H896" s="80">
        <f t="shared" si="13"/>
        <v>1</v>
      </c>
      <c r="I896" s="81">
        <v>45098</v>
      </c>
      <c r="J896" s="82"/>
      <c r="K896" s="82"/>
      <c r="L896" s="83" t="s">
        <v>240</v>
      </c>
      <c r="M896" s="84" t="s">
        <v>624</v>
      </c>
      <c r="N896" s="85">
        <v>3</v>
      </c>
      <c r="O896" s="86">
        <v>0</v>
      </c>
      <c r="P896" s="86">
        <v>0</v>
      </c>
      <c r="Q896" s="87">
        <v>3</v>
      </c>
      <c r="R896" s="88">
        <v>72130</v>
      </c>
      <c r="S896" s="88">
        <v>0</v>
      </c>
      <c r="T896" s="88">
        <v>2200</v>
      </c>
      <c r="U896" s="89">
        <v>74330</v>
      </c>
      <c r="V896" s="97"/>
    </row>
    <row r="897" spans="1:22" ht="25.5" customHeight="1" x14ac:dyDescent="0.15">
      <c r="A897" s="92" t="s">
        <v>3503</v>
      </c>
      <c r="B897" s="93" t="s">
        <v>3504</v>
      </c>
      <c r="C897" s="94" t="s">
        <v>3455</v>
      </c>
      <c r="D897" s="95" t="s">
        <v>49</v>
      </c>
      <c r="E897" s="96" t="s">
        <v>3505</v>
      </c>
      <c r="F897" s="123" t="s">
        <v>5161</v>
      </c>
      <c r="G897" s="79" t="s">
        <v>3506</v>
      </c>
      <c r="H897" s="80">
        <f t="shared" si="13"/>
        <v>1</v>
      </c>
      <c r="I897" s="81">
        <v>45223</v>
      </c>
      <c r="J897" s="82"/>
      <c r="K897" s="82"/>
      <c r="L897" s="83" t="s">
        <v>240</v>
      </c>
      <c r="M897" s="84" t="s">
        <v>624</v>
      </c>
      <c r="N897" s="85">
        <v>1</v>
      </c>
      <c r="O897" s="86">
        <v>0</v>
      </c>
      <c r="P897" s="86">
        <v>0</v>
      </c>
      <c r="Q897" s="87">
        <v>1</v>
      </c>
      <c r="R897" s="88">
        <v>42170</v>
      </c>
      <c r="S897" s="88">
        <v>0</v>
      </c>
      <c r="T897" s="88">
        <v>0</v>
      </c>
      <c r="U897" s="89">
        <v>42170</v>
      </c>
      <c r="V897" s="97"/>
    </row>
    <row r="898" spans="1:22" ht="25.5" customHeight="1" x14ac:dyDescent="0.15">
      <c r="A898" s="92" t="s">
        <v>3507</v>
      </c>
      <c r="B898" s="93" t="s">
        <v>3508</v>
      </c>
      <c r="C898" s="94" t="s">
        <v>3455</v>
      </c>
      <c r="D898" s="95" t="s">
        <v>49</v>
      </c>
      <c r="E898" s="96" t="s">
        <v>3509</v>
      </c>
      <c r="F898" s="123" t="s">
        <v>5162</v>
      </c>
      <c r="G898" s="79" t="s">
        <v>3506</v>
      </c>
      <c r="H898" s="80">
        <f t="shared" si="13"/>
        <v>1</v>
      </c>
      <c r="I898" s="81">
        <v>45223</v>
      </c>
      <c r="J898" s="82"/>
      <c r="K898" s="82"/>
      <c r="L898" s="83" t="s">
        <v>240</v>
      </c>
      <c r="M898" s="84" t="s">
        <v>624</v>
      </c>
      <c r="N898" s="85">
        <v>1</v>
      </c>
      <c r="O898" s="86">
        <v>0</v>
      </c>
      <c r="P898" s="86">
        <v>0</v>
      </c>
      <c r="Q898" s="87">
        <v>1</v>
      </c>
      <c r="R898" s="88">
        <v>42170</v>
      </c>
      <c r="S898" s="88">
        <v>146640</v>
      </c>
      <c r="T898" s="88">
        <v>0</v>
      </c>
      <c r="U898" s="89">
        <v>188810</v>
      </c>
      <c r="V898" s="97"/>
    </row>
    <row r="899" spans="1:22" ht="25.5" customHeight="1" x14ac:dyDescent="0.15">
      <c r="A899" s="92" t="s">
        <v>3510</v>
      </c>
      <c r="B899" s="93" t="s">
        <v>3511</v>
      </c>
      <c r="C899" s="94" t="s">
        <v>3455</v>
      </c>
      <c r="D899" s="95" t="s">
        <v>49</v>
      </c>
      <c r="E899" s="96" t="s">
        <v>3512</v>
      </c>
      <c r="F899" s="123" t="s">
        <v>5163</v>
      </c>
      <c r="G899" s="79" t="s">
        <v>3506</v>
      </c>
      <c r="H899" s="80">
        <f t="shared" si="13"/>
        <v>1</v>
      </c>
      <c r="I899" s="81">
        <v>45224</v>
      </c>
      <c r="J899" s="82"/>
      <c r="K899" s="82"/>
      <c r="L899" s="83" t="s">
        <v>240</v>
      </c>
      <c r="M899" s="84" t="s">
        <v>624</v>
      </c>
      <c r="N899" s="85">
        <v>1</v>
      </c>
      <c r="O899" s="86">
        <v>0</v>
      </c>
      <c r="P899" s="86">
        <v>0</v>
      </c>
      <c r="Q899" s="87">
        <v>1</v>
      </c>
      <c r="R899" s="88">
        <v>42170</v>
      </c>
      <c r="S899" s="88">
        <v>0</v>
      </c>
      <c r="T899" s="88">
        <v>0</v>
      </c>
      <c r="U899" s="89">
        <v>42170</v>
      </c>
      <c r="V899" s="97"/>
    </row>
    <row r="900" spans="1:22" ht="25.5" customHeight="1" x14ac:dyDescent="0.15">
      <c r="A900" s="92" t="s">
        <v>3513</v>
      </c>
      <c r="B900" s="93" t="s">
        <v>3514</v>
      </c>
      <c r="C900" s="94" t="s">
        <v>3455</v>
      </c>
      <c r="D900" s="95" t="s">
        <v>49</v>
      </c>
      <c r="E900" s="96" t="s">
        <v>3515</v>
      </c>
      <c r="F900" s="123" t="s">
        <v>5164</v>
      </c>
      <c r="G900" s="79" t="s">
        <v>3516</v>
      </c>
      <c r="H900" s="80">
        <f t="shared" si="13"/>
        <v>1</v>
      </c>
      <c r="I900" s="81">
        <v>45205</v>
      </c>
      <c r="J900" s="82"/>
      <c r="K900" s="82"/>
      <c r="L900" s="83" t="s">
        <v>402</v>
      </c>
      <c r="M900" s="84" t="s">
        <v>420</v>
      </c>
      <c r="N900" s="85">
        <v>4</v>
      </c>
      <c r="O900" s="86">
        <v>0</v>
      </c>
      <c r="P900" s="86">
        <v>0</v>
      </c>
      <c r="Q900" s="87">
        <v>4</v>
      </c>
      <c r="R900" s="88">
        <v>82530</v>
      </c>
      <c r="S900" s="88">
        <v>249540</v>
      </c>
      <c r="T900" s="88">
        <v>50000</v>
      </c>
      <c r="U900" s="89">
        <v>382070</v>
      </c>
      <c r="V900" s="97"/>
    </row>
    <row r="901" spans="1:22" ht="25.5" customHeight="1" x14ac:dyDescent="0.15">
      <c r="A901" s="92" t="s">
        <v>3517</v>
      </c>
      <c r="B901" s="93" t="s">
        <v>3518</v>
      </c>
      <c r="C901" s="94" t="s">
        <v>3455</v>
      </c>
      <c r="D901" s="95" t="s">
        <v>49</v>
      </c>
      <c r="E901" s="96" t="s">
        <v>3519</v>
      </c>
      <c r="F901" s="123" t="s">
        <v>5165</v>
      </c>
      <c r="G901" s="79" t="s">
        <v>3520</v>
      </c>
      <c r="H901" s="80">
        <f t="shared" ref="H901:H964" si="14">COUNTA(I901:K901)</f>
        <v>2</v>
      </c>
      <c r="I901" s="81">
        <v>45097</v>
      </c>
      <c r="J901" s="82">
        <v>45100</v>
      </c>
      <c r="K901" s="82"/>
      <c r="L901" s="83" t="s">
        <v>240</v>
      </c>
      <c r="M901" s="84" t="s">
        <v>862</v>
      </c>
      <c r="N901" s="85">
        <v>2</v>
      </c>
      <c r="O901" s="86">
        <v>2</v>
      </c>
      <c r="P901" s="86">
        <v>0</v>
      </c>
      <c r="Q901" s="87">
        <v>4</v>
      </c>
      <c r="R901" s="88">
        <v>123460</v>
      </c>
      <c r="S901" s="88">
        <v>4160</v>
      </c>
      <c r="T901" s="88">
        <v>4400</v>
      </c>
      <c r="U901" s="89">
        <v>132020</v>
      </c>
      <c r="V901" s="97"/>
    </row>
    <row r="902" spans="1:22" ht="25.5" customHeight="1" x14ac:dyDescent="0.15">
      <c r="A902" s="92" t="s">
        <v>3521</v>
      </c>
      <c r="B902" s="93" t="s">
        <v>3522</v>
      </c>
      <c r="C902" s="94" t="s">
        <v>3455</v>
      </c>
      <c r="D902" s="95" t="s">
        <v>49</v>
      </c>
      <c r="E902" s="96" t="s">
        <v>3523</v>
      </c>
      <c r="F902" s="123" t="s">
        <v>5166</v>
      </c>
      <c r="G902" s="79" t="s">
        <v>3524</v>
      </c>
      <c r="H902" s="80">
        <f t="shared" si="14"/>
        <v>1</v>
      </c>
      <c r="I902" s="81">
        <v>45245</v>
      </c>
      <c r="J902" s="82"/>
      <c r="K902" s="82"/>
      <c r="L902" s="83" t="s">
        <v>240</v>
      </c>
      <c r="M902" s="84" t="s">
        <v>461</v>
      </c>
      <c r="N902" s="85">
        <v>4</v>
      </c>
      <c r="O902" s="86">
        <v>0</v>
      </c>
      <c r="P902" s="86">
        <v>0</v>
      </c>
      <c r="Q902" s="87">
        <v>4</v>
      </c>
      <c r="R902" s="88">
        <v>61730</v>
      </c>
      <c r="S902" s="88">
        <v>26960</v>
      </c>
      <c r="T902" s="88">
        <v>0</v>
      </c>
      <c r="U902" s="89">
        <v>88690</v>
      </c>
      <c r="V902" s="97"/>
    </row>
    <row r="903" spans="1:22" ht="25.5" customHeight="1" x14ac:dyDescent="0.15">
      <c r="A903" s="92" t="s">
        <v>3525</v>
      </c>
      <c r="B903" s="93" t="s">
        <v>3526</v>
      </c>
      <c r="C903" s="94" t="s">
        <v>3527</v>
      </c>
      <c r="D903" s="95" t="s">
        <v>50</v>
      </c>
      <c r="E903" s="96" t="s">
        <v>3528</v>
      </c>
      <c r="F903" s="123" t="s">
        <v>5167</v>
      </c>
      <c r="G903" s="79" t="s">
        <v>3529</v>
      </c>
      <c r="H903" s="80">
        <f t="shared" si="14"/>
        <v>2</v>
      </c>
      <c r="I903" s="81">
        <v>45190</v>
      </c>
      <c r="J903" s="82">
        <v>45191</v>
      </c>
      <c r="K903" s="82"/>
      <c r="L903" s="83" t="s">
        <v>1082</v>
      </c>
      <c r="M903" s="84" t="s">
        <v>2603</v>
      </c>
      <c r="N903" s="85">
        <v>2</v>
      </c>
      <c r="O903" s="86">
        <v>2</v>
      </c>
      <c r="P903" s="86">
        <v>0</v>
      </c>
      <c r="Q903" s="87">
        <v>4</v>
      </c>
      <c r="R903" s="88">
        <v>112900</v>
      </c>
      <c r="S903" s="88">
        <v>136872</v>
      </c>
      <c r="T903" s="88">
        <v>2200</v>
      </c>
      <c r="U903" s="89">
        <v>251972</v>
      </c>
      <c r="V903" s="97"/>
    </row>
    <row r="904" spans="1:22" ht="25.5" customHeight="1" x14ac:dyDescent="0.15">
      <c r="A904" s="92" t="s">
        <v>3530</v>
      </c>
      <c r="B904" s="93" t="s">
        <v>3531</v>
      </c>
      <c r="C904" s="94" t="s">
        <v>3527</v>
      </c>
      <c r="D904" s="95" t="s">
        <v>50</v>
      </c>
      <c r="E904" s="96" t="s">
        <v>3532</v>
      </c>
      <c r="F904" s="123" t="s">
        <v>5168</v>
      </c>
      <c r="G904" s="79" t="s">
        <v>3533</v>
      </c>
      <c r="H904" s="80">
        <f t="shared" si="14"/>
        <v>1</v>
      </c>
      <c r="I904" s="81">
        <v>45217</v>
      </c>
      <c r="J904" s="82"/>
      <c r="K904" s="82"/>
      <c r="L904" s="83" t="s">
        <v>402</v>
      </c>
      <c r="M904" s="84" t="s">
        <v>657</v>
      </c>
      <c r="N904" s="85">
        <v>5</v>
      </c>
      <c r="O904" s="86">
        <v>0</v>
      </c>
      <c r="P904" s="86">
        <v>0</v>
      </c>
      <c r="Q904" s="87">
        <v>5</v>
      </c>
      <c r="R904" s="88">
        <v>94250</v>
      </c>
      <c r="S904" s="88">
        <v>202260</v>
      </c>
      <c r="T904" s="88">
        <v>50000</v>
      </c>
      <c r="U904" s="89">
        <v>346510</v>
      </c>
      <c r="V904" s="97"/>
    </row>
    <row r="905" spans="1:22" ht="25.5" customHeight="1" x14ac:dyDescent="0.15">
      <c r="A905" s="92" t="s">
        <v>3534</v>
      </c>
      <c r="B905" s="93" t="s">
        <v>3535</v>
      </c>
      <c r="C905" s="94" t="s">
        <v>3527</v>
      </c>
      <c r="D905" s="95" t="s">
        <v>50</v>
      </c>
      <c r="E905" s="96" t="s">
        <v>3536</v>
      </c>
      <c r="F905" s="123" t="s">
        <v>5169</v>
      </c>
      <c r="G905" s="79" t="s">
        <v>2001</v>
      </c>
      <c r="H905" s="80">
        <f t="shared" si="14"/>
        <v>1</v>
      </c>
      <c r="I905" s="81">
        <v>45183</v>
      </c>
      <c r="J905" s="82"/>
      <c r="K905" s="82"/>
      <c r="L905" s="83" t="s">
        <v>240</v>
      </c>
      <c r="M905" s="84" t="s">
        <v>461</v>
      </c>
      <c r="N905" s="85">
        <v>2</v>
      </c>
      <c r="O905" s="86">
        <v>0</v>
      </c>
      <c r="P905" s="86">
        <v>0</v>
      </c>
      <c r="Q905" s="87">
        <v>2</v>
      </c>
      <c r="R905" s="88">
        <v>63870</v>
      </c>
      <c r="S905" s="88">
        <v>141830</v>
      </c>
      <c r="T905" s="88">
        <v>0</v>
      </c>
      <c r="U905" s="89">
        <v>205700</v>
      </c>
      <c r="V905" s="97"/>
    </row>
    <row r="906" spans="1:22" ht="25.5" customHeight="1" x14ac:dyDescent="0.15">
      <c r="A906" s="92" t="s">
        <v>3537</v>
      </c>
      <c r="B906" s="93" t="s">
        <v>3538</v>
      </c>
      <c r="C906" s="94" t="s">
        <v>3527</v>
      </c>
      <c r="D906" s="95" t="s">
        <v>50</v>
      </c>
      <c r="E906" s="96" t="s">
        <v>3539</v>
      </c>
      <c r="F906" s="123" t="s">
        <v>5170</v>
      </c>
      <c r="G906" s="79" t="s">
        <v>3540</v>
      </c>
      <c r="H906" s="80">
        <f t="shared" si="14"/>
        <v>2</v>
      </c>
      <c r="I906" s="81">
        <v>45223</v>
      </c>
      <c r="J906" s="82">
        <v>45224</v>
      </c>
      <c r="K906" s="82"/>
      <c r="L906" s="83" t="s">
        <v>240</v>
      </c>
      <c r="M906" s="84" t="s">
        <v>377</v>
      </c>
      <c r="N906" s="85">
        <v>5</v>
      </c>
      <c r="O906" s="86">
        <v>5</v>
      </c>
      <c r="P906" s="86">
        <v>0</v>
      </c>
      <c r="Q906" s="87">
        <v>10</v>
      </c>
      <c r="R906" s="88">
        <v>201700</v>
      </c>
      <c r="S906" s="88">
        <v>500000</v>
      </c>
      <c r="T906" s="88">
        <v>50000</v>
      </c>
      <c r="U906" s="89">
        <v>751700</v>
      </c>
      <c r="V906" s="97"/>
    </row>
    <row r="907" spans="1:22" ht="25.5" customHeight="1" x14ac:dyDescent="0.15">
      <c r="A907" s="92" t="s">
        <v>3541</v>
      </c>
      <c r="B907" s="93" t="s">
        <v>3542</v>
      </c>
      <c r="C907" s="94" t="s">
        <v>3527</v>
      </c>
      <c r="D907" s="95" t="s">
        <v>50</v>
      </c>
      <c r="E907" s="96" t="s">
        <v>3543</v>
      </c>
      <c r="F907" s="123" t="s">
        <v>5171</v>
      </c>
      <c r="G907" s="79" t="s">
        <v>3540</v>
      </c>
      <c r="H907" s="80">
        <f t="shared" si="14"/>
        <v>1</v>
      </c>
      <c r="I907" s="81">
        <v>45223</v>
      </c>
      <c r="J907" s="82"/>
      <c r="K907" s="82"/>
      <c r="L907" s="83" t="s">
        <v>240</v>
      </c>
      <c r="M907" s="84" t="s">
        <v>377</v>
      </c>
      <c r="N907" s="85">
        <v>5</v>
      </c>
      <c r="O907" s="86">
        <v>0</v>
      </c>
      <c r="P907" s="86">
        <v>0</v>
      </c>
      <c r="Q907" s="87">
        <v>5</v>
      </c>
      <c r="R907" s="88">
        <v>100850</v>
      </c>
      <c r="S907" s="88">
        <v>250000</v>
      </c>
      <c r="T907" s="88">
        <v>50000</v>
      </c>
      <c r="U907" s="89">
        <v>400850</v>
      </c>
      <c r="V907" s="97"/>
    </row>
    <row r="908" spans="1:22" ht="25.5" customHeight="1" x14ac:dyDescent="0.15">
      <c r="A908" s="92" t="s">
        <v>3544</v>
      </c>
      <c r="B908" s="93" t="s">
        <v>3545</v>
      </c>
      <c r="C908" s="94" t="s">
        <v>3527</v>
      </c>
      <c r="D908" s="95" t="s">
        <v>50</v>
      </c>
      <c r="E908" s="96" t="s">
        <v>3546</v>
      </c>
      <c r="F908" s="123" t="s">
        <v>5172</v>
      </c>
      <c r="G908" s="79" t="s">
        <v>3547</v>
      </c>
      <c r="H908" s="80">
        <f t="shared" si="14"/>
        <v>3</v>
      </c>
      <c r="I908" s="81">
        <v>45084</v>
      </c>
      <c r="J908" s="82">
        <v>45091</v>
      </c>
      <c r="K908" s="82">
        <v>45098</v>
      </c>
      <c r="L908" s="83" t="s">
        <v>414</v>
      </c>
      <c r="M908" s="84" t="s">
        <v>477</v>
      </c>
      <c r="N908" s="85">
        <v>3</v>
      </c>
      <c r="O908" s="86">
        <v>3</v>
      </c>
      <c r="P908" s="86">
        <v>3</v>
      </c>
      <c r="Q908" s="87">
        <v>9</v>
      </c>
      <c r="R908" s="88">
        <v>200550</v>
      </c>
      <c r="S908" s="88">
        <v>6000</v>
      </c>
      <c r="T908" s="88">
        <v>0</v>
      </c>
      <c r="U908" s="89">
        <v>206550</v>
      </c>
      <c r="V908" s="97"/>
    </row>
    <row r="909" spans="1:22" ht="25.5" customHeight="1" x14ac:dyDescent="0.15">
      <c r="A909" s="92" t="s">
        <v>3548</v>
      </c>
      <c r="B909" s="93" t="s">
        <v>3549</v>
      </c>
      <c r="C909" s="94" t="s">
        <v>3527</v>
      </c>
      <c r="D909" s="95" t="s">
        <v>50</v>
      </c>
      <c r="E909" s="96" t="s">
        <v>3550</v>
      </c>
      <c r="F909" s="123" t="s">
        <v>5173</v>
      </c>
      <c r="G909" s="79" t="s">
        <v>2136</v>
      </c>
      <c r="H909" s="80">
        <f t="shared" si="14"/>
        <v>1</v>
      </c>
      <c r="I909" s="81">
        <v>45100</v>
      </c>
      <c r="J909" s="82"/>
      <c r="K909" s="82"/>
      <c r="L909" s="83" t="s">
        <v>240</v>
      </c>
      <c r="M909" s="84" t="s">
        <v>426</v>
      </c>
      <c r="N909" s="85">
        <v>3</v>
      </c>
      <c r="O909" s="86">
        <v>0</v>
      </c>
      <c r="P909" s="86">
        <v>0</v>
      </c>
      <c r="Q909" s="87">
        <v>3</v>
      </c>
      <c r="R909" s="88">
        <v>72130</v>
      </c>
      <c r="S909" s="88">
        <v>183730</v>
      </c>
      <c r="T909" s="88">
        <v>49500</v>
      </c>
      <c r="U909" s="89">
        <v>305360</v>
      </c>
      <c r="V909" s="97"/>
    </row>
    <row r="910" spans="1:22" ht="25.5" customHeight="1" x14ac:dyDescent="0.15">
      <c r="A910" s="92" t="s">
        <v>3551</v>
      </c>
      <c r="B910" s="93" t="s">
        <v>3552</v>
      </c>
      <c r="C910" s="94" t="s">
        <v>3527</v>
      </c>
      <c r="D910" s="95" t="s">
        <v>50</v>
      </c>
      <c r="E910" s="96" t="s">
        <v>3553</v>
      </c>
      <c r="F910" s="123" t="s">
        <v>5174</v>
      </c>
      <c r="G910" s="79" t="s">
        <v>2136</v>
      </c>
      <c r="H910" s="80">
        <f t="shared" si="14"/>
        <v>1</v>
      </c>
      <c r="I910" s="81">
        <v>45099</v>
      </c>
      <c r="J910" s="82"/>
      <c r="K910" s="82"/>
      <c r="L910" s="83" t="s">
        <v>240</v>
      </c>
      <c r="M910" s="84" t="s">
        <v>426</v>
      </c>
      <c r="N910" s="85">
        <v>3</v>
      </c>
      <c r="O910" s="86">
        <v>0</v>
      </c>
      <c r="P910" s="86">
        <v>0</v>
      </c>
      <c r="Q910" s="87">
        <v>3</v>
      </c>
      <c r="R910" s="88">
        <v>72130</v>
      </c>
      <c r="S910" s="88">
        <v>180430</v>
      </c>
      <c r="T910" s="88">
        <v>49500</v>
      </c>
      <c r="U910" s="89">
        <v>302060</v>
      </c>
      <c r="V910" s="97"/>
    </row>
    <row r="911" spans="1:22" ht="25.5" customHeight="1" x14ac:dyDescent="0.15">
      <c r="A911" s="92" t="s">
        <v>3554</v>
      </c>
      <c r="B911" s="93" t="s">
        <v>3555</v>
      </c>
      <c r="C911" s="94" t="s">
        <v>3527</v>
      </c>
      <c r="D911" s="95" t="s">
        <v>50</v>
      </c>
      <c r="E911" s="96" t="s">
        <v>3556</v>
      </c>
      <c r="F911" s="123" t="s">
        <v>5175</v>
      </c>
      <c r="G911" s="79" t="s">
        <v>2136</v>
      </c>
      <c r="H911" s="80">
        <f t="shared" si="14"/>
        <v>1</v>
      </c>
      <c r="I911" s="81">
        <v>45117</v>
      </c>
      <c r="J911" s="82"/>
      <c r="K911" s="82"/>
      <c r="L911" s="83" t="s">
        <v>240</v>
      </c>
      <c r="M911" s="84" t="s">
        <v>426</v>
      </c>
      <c r="N911" s="85">
        <v>3</v>
      </c>
      <c r="O911" s="86">
        <v>0</v>
      </c>
      <c r="P911" s="86">
        <v>0</v>
      </c>
      <c r="Q911" s="87">
        <v>3</v>
      </c>
      <c r="R911" s="88">
        <v>72130</v>
      </c>
      <c r="S911" s="88">
        <v>164730</v>
      </c>
      <c r="T911" s="88">
        <v>49500</v>
      </c>
      <c r="U911" s="89">
        <v>286360</v>
      </c>
      <c r="V911" s="97"/>
    </row>
    <row r="912" spans="1:22" ht="25.5" customHeight="1" x14ac:dyDescent="0.15">
      <c r="A912" s="92" t="s">
        <v>3557</v>
      </c>
      <c r="B912" s="93" t="s">
        <v>3558</v>
      </c>
      <c r="C912" s="94" t="s">
        <v>3527</v>
      </c>
      <c r="D912" s="95" t="s">
        <v>50</v>
      </c>
      <c r="E912" s="96" t="s">
        <v>3559</v>
      </c>
      <c r="F912" s="123" t="s">
        <v>5176</v>
      </c>
      <c r="G912" s="79" t="s">
        <v>2136</v>
      </c>
      <c r="H912" s="80">
        <f t="shared" si="14"/>
        <v>1</v>
      </c>
      <c r="I912" s="81">
        <v>45117</v>
      </c>
      <c r="J912" s="82"/>
      <c r="K912" s="82"/>
      <c r="L912" s="83" t="s">
        <v>240</v>
      </c>
      <c r="M912" s="84" t="s">
        <v>426</v>
      </c>
      <c r="N912" s="85">
        <v>3</v>
      </c>
      <c r="O912" s="86">
        <v>0</v>
      </c>
      <c r="P912" s="86">
        <v>0</v>
      </c>
      <c r="Q912" s="87">
        <v>3</v>
      </c>
      <c r="R912" s="88">
        <v>72130</v>
      </c>
      <c r="S912" s="88">
        <v>180430</v>
      </c>
      <c r="T912" s="88">
        <v>49500</v>
      </c>
      <c r="U912" s="89">
        <v>302060</v>
      </c>
      <c r="V912" s="97"/>
    </row>
    <row r="913" spans="1:22" ht="25.5" customHeight="1" x14ac:dyDescent="0.15">
      <c r="A913" s="92" t="s">
        <v>3560</v>
      </c>
      <c r="B913" s="93" t="s">
        <v>3561</v>
      </c>
      <c r="C913" s="94" t="s">
        <v>3527</v>
      </c>
      <c r="D913" s="95" t="s">
        <v>50</v>
      </c>
      <c r="E913" s="96" t="s">
        <v>3562</v>
      </c>
      <c r="F913" s="123" t="s">
        <v>5177</v>
      </c>
      <c r="G913" s="79" t="s">
        <v>2136</v>
      </c>
      <c r="H913" s="80">
        <f t="shared" si="14"/>
        <v>1</v>
      </c>
      <c r="I913" s="81">
        <v>45118</v>
      </c>
      <c r="J913" s="82"/>
      <c r="K913" s="82"/>
      <c r="L913" s="83" t="s">
        <v>240</v>
      </c>
      <c r="M913" s="84" t="s">
        <v>426</v>
      </c>
      <c r="N913" s="85">
        <v>3</v>
      </c>
      <c r="O913" s="86">
        <v>0</v>
      </c>
      <c r="P913" s="86">
        <v>0</v>
      </c>
      <c r="Q913" s="87">
        <v>3</v>
      </c>
      <c r="R913" s="88">
        <v>72130</v>
      </c>
      <c r="S913" s="88">
        <v>208330</v>
      </c>
      <c r="T913" s="88">
        <v>49500</v>
      </c>
      <c r="U913" s="89">
        <v>329960</v>
      </c>
      <c r="V913" s="97"/>
    </row>
    <row r="914" spans="1:22" ht="25.5" customHeight="1" x14ac:dyDescent="0.15">
      <c r="A914" s="92" t="s">
        <v>3563</v>
      </c>
      <c r="B914" s="93" t="s">
        <v>3564</v>
      </c>
      <c r="C914" s="94" t="s">
        <v>3527</v>
      </c>
      <c r="D914" s="95" t="s">
        <v>50</v>
      </c>
      <c r="E914" s="96" t="s">
        <v>3565</v>
      </c>
      <c r="F914" s="123" t="s">
        <v>5178</v>
      </c>
      <c r="G914" s="79" t="s">
        <v>2050</v>
      </c>
      <c r="H914" s="80">
        <f t="shared" si="14"/>
        <v>1</v>
      </c>
      <c r="I914" s="81">
        <v>45197</v>
      </c>
      <c r="J914" s="82"/>
      <c r="K914" s="82"/>
      <c r="L914" s="83" t="s">
        <v>240</v>
      </c>
      <c r="M914" s="84" t="s">
        <v>426</v>
      </c>
      <c r="N914" s="85">
        <v>5</v>
      </c>
      <c r="O914" s="86">
        <v>0</v>
      </c>
      <c r="P914" s="86">
        <v>0</v>
      </c>
      <c r="Q914" s="87">
        <v>5</v>
      </c>
      <c r="R914" s="88">
        <v>133450</v>
      </c>
      <c r="S914" s="88">
        <v>240555</v>
      </c>
      <c r="T914" s="88">
        <v>23000</v>
      </c>
      <c r="U914" s="89">
        <v>397005</v>
      </c>
      <c r="V914" s="97"/>
    </row>
    <row r="915" spans="1:22" ht="25.5" customHeight="1" x14ac:dyDescent="0.15">
      <c r="A915" s="92" t="s">
        <v>3566</v>
      </c>
      <c r="B915" s="93" t="s">
        <v>3567</v>
      </c>
      <c r="C915" s="94" t="s">
        <v>3527</v>
      </c>
      <c r="D915" s="95" t="s">
        <v>50</v>
      </c>
      <c r="E915" s="96" t="s">
        <v>3568</v>
      </c>
      <c r="F915" s="123" t="s">
        <v>5179</v>
      </c>
      <c r="G915" s="79" t="s">
        <v>2050</v>
      </c>
      <c r="H915" s="80">
        <f t="shared" si="14"/>
        <v>1</v>
      </c>
      <c r="I915" s="81">
        <v>45198</v>
      </c>
      <c r="J915" s="82"/>
      <c r="K915" s="82"/>
      <c r="L915" s="83" t="s">
        <v>240</v>
      </c>
      <c r="M915" s="84" t="s">
        <v>426</v>
      </c>
      <c r="N915" s="85">
        <v>5</v>
      </c>
      <c r="O915" s="86">
        <v>0</v>
      </c>
      <c r="P915" s="86">
        <v>0</v>
      </c>
      <c r="Q915" s="87">
        <v>5</v>
      </c>
      <c r="R915" s="88">
        <v>133450</v>
      </c>
      <c r="S915" s="88">
        <v>239935</v>
      </c>
      <c r="T915" s="88">
        <v>23000</v>
      </c>
      <c r="U915" s="89">
        <v>396385</v>
      </c>
      <c r="V915" s="97"/>
    </row>
    <row r="916" spans="1:22" ht="25.5" customHeight="1" x14ac:dyDescent="0.15">
      <c r="A916" s="92" t="s">
        <v>3569</v>
      </c>
      <c r="B916" s="93" t="s">
        <v>3570</v>
      </c>
      <c r="C916" s="94" t="s">
        <v>3527</v>
      </c>
      <c r="D916" s="95" t="s">
        <v>50</v>
      </c>
      <c r="E916" s="96" t="s">
        <v>3571</v>
      </c>
      <c r="F916" s="123" t="s">
        <v>5180</v>
      </c>
      <c r="G916" s="79" t="s">
        <v>2050</v>
      </c>
      <c r="H916" s="80">
        <f t="shared" si="14"/>
        <v>1</v>
      </c>
      <c r="I916" s="81">
        <v>45223</v>
      </c>
      <c r="J916" s="82"/>
      <c r="K916" s="82"/>
      <c r="L916" s="83" t="s">
        <v>240</v>
      </c>
      <c r="M916" s="84" t="s">
        <v>426</v>
      </c>
      <c r="N916" s="85">
        <v>5</v>
      </c>
      <c r="O916" s="86">
        <v>0</v>
      </c>
      <c r="P916" s="86">
        <v>0</v>
      </c>
      <c r="Q916" s="87">
        <v>5</v>
      </c>
      <c r="R916" s="88">
        <v>133450</v>
      </c>
      <c r="S916" s="88">
        <v>240326</v>
      </c>
      <c r="T916" s="88">
        <v>23000</v>
      </c>
      <c r="U916" s="89">
        <v>396776</v>
      </c>
      <c r="V916" s="97"/>
    </row>
    <row r="917" spans="1:22" ht="25.5" customHeight="1" x14ac:dyDescent="0.15">
      <c r="A917" s="92" t="s">
        <v>3572</v>
      </c>
      <c r="B917" s="93" t="s">
        <v>3573</v>
      </c>
      <c r="C917" s="94" t="s">
        <v>3527</v>
      </c>
      <c r="D917" s="95" t="s">
        <v>50</v>
      </c>
      <c r="E917" s="96" t="s">
        <v>3574</v>
      </c>
      <c r="F917" s="123" t="s">
        <v>5181</v>
      </c>
      <c r="G917" s="79" t="s">
        <v>2050</v>
      </c>
      <c r="H917" s="80">
        <f t="shared" si="14"/>
        <v>1</v>
      </c>
      <c r="I917" s="81">
        <v>45224</v>
      </c>
      <c r="J917" s="82"/>
      <c r="K917" s="82"/>
      <c r="L917" s="83" t="s">
        <v>240</v>
      </c>
      <c r="M917" s="84" t="s">
        <v>426</v>
      </c>
      <c r="N917" s="85">
        <v>5</v>
      </c>
      <c r="O917" s="86">
        <v>0</v>
      </c>
      <c r="P917" s="86">
        <v>0</v>
      </c>
      <c r="Q917" s="87">
        <v>5</v>
      </c>
      <c r="R917" s="88">
        <v>133450</v>
      </c>
      <c r="S917" s="88">
        <v>240999</v>
      </c>
      <c r="T917" s="88">
        <v>23000</v>
      </c>
      <c r="U917" s="89">
        <v>397449</v>
      </c>
      <c r="V917" s="97"/>
    </row>
    <row r="918" spans="1:22" ht="25.5" customHeight="1" x14ac:dyDescent="0.15">
      <c r="A918" s="92" t="s">
        <v>3575</v>
      </c>
      <c r="B918" s="93" t="s">
        <v>3576</v>
      </c>
      <c r="C918" s="94" t="s">
        <v>3577</v>
      </c>
      <c r="D918" s="95" t="s">
        <v>51</v>
      </c>
      <c r="E918" s="96" t="s">
        <v>3578</v>
      </c>
      <c r="F918" s="123" t="s">
        <v>5182</v>
      </c>
      <c r="G918" s="79" t="s">
        <v>3579</v>
      </c>
      <c r="H918" s="80">
        <f t="shared" si="14"/>
        <v>1</v>
      </c>
      <c r="I918" s="81">
        <v>45119</v>
      </c>
      <c r="J918" s="82"/>
      <c r="K918" s="82"/>
      <c r="L918" s="83" t="s">
        <v>776</v>
      </c>
      <c r="M918" s="84" t="s">
        <v>777</v>
      </c>
      <c r="N918" s="85">
        <v>0</v>
      </c>
      <c r="O918" s="86">
        <v>0</v>
      </c>
      <c r="P918" s="86">
        <v>0</v>
      </c>
      <c r="Q918" s="87">
        <v>0</v>
      </c>
      <c r="R918" s="88">
        <v>35650</v>
      </c>
      <c r="S918" s="88">
        <v>104400</v>
      </c>
      <c r="T918" s="88">
        <v>0</v>
      </c>
      <c r="U918" s="89">
        <v>140050</v>
      </c>
      <c r="V918" s="97"/>
    </row>
    <row r="919" spans="1:22" ht="25.5" customHeight="1" x14ac:dyDescent="0.15">
      <c r="A919" s="92" t="s">
        <v>3580</v>
      </c>
      <c r="B919" s="93" t="s">
        <v>3581</v>
      </c>
      <c r="C919" s="94" t="s">
        <v>3577</v>
      </c>
      <c r="D919" s="95" t="s">
        <v>51</v>
      </c>
      <c r="E919" s="96" t="s">
        <v>3582</v>
      </c>
      <c r="F919" s="123" t="s">
        <v>5183</v>
      </c>
      <c r="G919" s="79" t="s">
        <v>3583</v>
      </c>
      <c r="H919" s="80">
        <f t="shared" si="14"/>
        <v>1</v>
      </c>
      <c r="I919" s="81">
        <v>45086</v>
      </c>
      <c r="J919" s="82"/>
      <c r="K919" s="82"/>
      <c r="L919" s="83" t="s">
        <v>240</v>
      </c>
      <c r="M919" s="84" t="s">
        <v>377</v>
      </c>
      <c r="N919" s="85">
        <v>4</v>
      </c>
      <c r="O919" s="86">
        <v>0</v>
      </c>
      <c r="P919" s="86">
        <v>0</v>
      </c>
      <c r="Q919" s="87">
        <v>4</v>
      </c>
      <c r="R919" s="88">
        <v>87810</v>
      </c>
      <c r="S919" s="88">
        <v>250000</v>
      </c>
      <c r="T919" s="88">
        <v>33000</v>
      </c>
      <c r="U919" s="89">
        <v>370810</v>
      </c>
      <c r="V919" s="97"/>
    </row>
    <row r="920" spans="1:22" ht="25.5" customHeight="1" x14ac:dyDescent="0.15">
      <c r="A920" s="92" t="s">
        <v>3584</v>
      </c>
      <c r="B920" s="93" t="s">
        <v>3585</v>
      </c>
      <c r="C920" s="94" t="s">
        <v>3577</v>
      </c>
      <c r="D920" s="95" t="s">
        <v>51</v>
      </c>
      <c r="E920" s="96" t="s">
        <v>3586</v>
      </c>
      <c r="F920" s="123" t="s">
        <v>5184</v>
      </c>
      <c r="G920" s="79" t="s">
        <v>3587</v>
      </c>
      <c r="H920" s="80">
        <f t="shared" si="14"/>
        <v>2</v>
      </c>
      <c r="I920" s="81">
        <v>45231</v>
      </c>
      <c r="J920" s="82">
        <v>45232</v>
      </c>
      <c r="K920" s="82"/>
      <c r="L920" s="83" t="s">
        <v>240</v>
      </c>
      <c r="M920" s="84" t="s">
        <v>377</v>
      </c>
      <c r="N920" s="85">
        <v>5</v>
      </c>
      <c r="O920" s="86">
        <v>5</v>
      </c>
      <c r="P920" s="86">
        <v>0</v>
      </c>
      <c r="Q920" s="87">
        <v>10</v>
      </c>
      <c r="R920" s="88">
        <v>201700</v>
      </c>
      <c r="S920" s="88">
        <v>469970</v>
      </c>
      <c r="T920" s="88">
        <v>50000</v>
      </c>
      <c r="U920" s="89">
        <v>721670</v>
      </c>
      <c r="V920" s="97"/>
    </row>
    <row r="921" spans="1:22" ht="25.5" customHeight="1" x14ac:dyDescent="0.15">
      <c r="A921" s="92" t="s">
        <v>3588</v>
      </c>
      <c r="B921" s="93" t="s">
        <v>3589</v>
      </c>
      <c r="C921" s="94" t="s">
        <v>3577</v>
      </c>
      <c r="D921" s="95" t="s">
        <v>51</v>
      </c>
      <c r="E921" s="96" t="s">
        <v>3590</v>
      </c>
      <c r="F921" s="123" t="s">
        <v>5185</v>
      </c>
      <c r="G921" s="79" t="s">
        <v>3587</v>
      </c>
      <c r="H921" s="80">
        <f t="shared" si="14"/>
        <v>1</v>
      </c>
      <c r="I921" s="81">
        <v>45232</v>
      </c>
      <c r="J921" s="82"/>
      <c r="K921" s="82"/>
      <c r="L921" s="83" t="s">
        <v>240</v>
      </c>
      <c r="M921" s="84" t="s">
        <v>377</v>
      </c>
      <c r="N921" s="85">
        <v>5</v>
      </c>
      <c r="O921" s="86">
        <v>0</v>
      </c>
      <c r="P921" s="86">
        <v>0</v>
      </c>
      <c r="Q921" s="87">
        <v>5</v>
      </c>
      <c r="R921" s="88">
        <v>100850</v>
      </c>
      <c r="S921" s="88">
        <v>239490</v>
      </c>
      <c r="T921" s="88">
        <v>50000</v>
      </c>
      <c r="U921" s="89">
        <v>390340</v>
      </c>
      <c r="V921" s="97"/>
    </row>
    <row r="922" spans="1:22" ht="25.5" customHeight="1" x14ac:dyDescent="0.15">
      <c r="A922" s="92" t="s">
        <v>3591</v>
      </c>
      <c r="B922" s="93" t="s">
        <v>3592</v>
      </c>
      <c r="C922" s="94" t="s">
        <v>3577</v>
      </c>
      <c r="D922" s="95" t="s">
        <v>51</v>
      </c>
      <c r="E922" s="96" t="s">
        <v>3593</v>
      </c>
      <c r="F922" s="123" t="s">
        <v>5186</v>
      </c>
      <c r="G922" s="79" t="s">
        <v>3587</v>
      </c>
      <c r="H922" s="80">
        <f t="shared" si="14"/>
        <v>1</v>
      </c>
      <c r="I922" s="81">
        <v>45231</v>
      </c>
      <c r="J922" s="82"/>
      <c r="K922" s="82"/>
      <c r="L922" s="83" t="s">
        <v>240</v>
      </c>
      <c r="M922" s="84" t="s">
        <v>377</v>
      </c>
      <c r="N922" s="85">
        <v>5</v>
      </c>
      <c r="O922" s="86">
        <v>0</v>
      </c>
      <c r="P922" s="86">
        <v>0</v>
      </c>
      <c r="Q922" s="87">
        <v>5</v>
      </c>
      <c r="R922" s="88">
        <v>100850</v>
      </c>
      <c r="S922" s="88">
        <v>234810</v>
      </c>
      <c r="T922" s="88">
        <v>50000</v>
      </c>
      <c r="U922" s="89">
        <v>385660</v>
      </c>
      <c r="V922" s="97"/>
    </row>
    <row r="923" spans="1:22" ht="25.5" customHeight="1" x14ac:dyDescent="0.15">
      <c r="A923" s="92" t="s">
        <v>3594</v>
      </c>
      <c r="B923" s="93" t="s">
        <v>3595</v>
      </c>
      <c r="C923" s="94" t="s">
        <v>3577</v>
      </c>
      <c r="D923" s="95" t="s">
        <v>51</v>
      </c>
      <c r="E923" s="96" t="s">
        <v>3596</v>
      </c>
      <c r="F923" s="123" t="s">
        <v>5187</v>
      </c>
      <c r="G923" s="79" t="s">
        <v>3597</v>
      </c>
      <c r="H923" s="80">
        <f t="shared" si="14"/>
        <v>2</v>
      </c>
      <c r="I923" s="81">
        <v>45246</v>
      </c>
      <c r="J923" s="82">
        <v>45247</v>
      </c>
      <c r="K923" s="82"/>
      <c r="L923" s="83" t="s">
        <v>240</v>
      </c>
      <c r="M923" s="84" t="s">
        <v>377</v>
      </c>
      <c r="N923" s="85">
        <v>5</v>
      </c>
      <c r="O923" s="86">
        <v>5</v>
      </c>
      <c r="P923" s="86">
        <v>0</v>
      </c>
      <c r="Q923" s="87">
        <v>10</v>
      </c>
      <c r="R923" s="88">
        <v>201700</v>
      </c>
      <c r="S923" s="88">
        <v>472260</v>
      </c>
      <c r="T923" s="88">
        <v>50000</v>
      </c>
      <c r="U923" s="89">
        <v>723960</v>
      </c>
      <c r="V923" s="97"/>
    </row>
    <row r="924" spans="1:22" ht="25.5" customHeight="1" x14ac:dyDescent="0.15">
      <c r="A924" s="92" t="s">
        <v>3598</v>
      </c>
      <c r="B924" s="93" t="s">
        <v>3599</v>
      </c>
      <c r="C924" s="94" t="s">
        <v>3577</v>
      </c>
      <c r="D924" s="95" t="s">
        <v>51</v>
      </c>
      <c r="E924" s="96" t="s">
        <v>3600</v>
      </c>
      <c r="F924" s="123" t="s">
        <v>5188</v>
      </c>
      <c r="G924" s="79" t="s">
        <v>3597</v>
      </c>
      <c r="H924" s="80">
        <f t="shared" si="14"/>
        <v>2</v>
      </c>
      <c r="I924" s="81">
        <v>45246</v>
      </c>
      <c r="J924" s="82">
        <v>45247</v>
      </c>
      <c r="K924" s="82"/>
      <c r="L924" s="83" t="s">
        <v>240</v>
      </c>
      <c r="M924" s="84" t="s">
        <v>377</v>
      </c>
      <c r="N924" s="85">
        <v>5</v>
      </c>
      <c r="O924" s="86">
        <v>5</v>
      </c>
      <c r="P924" s="86">
        <v>0</v>
      </c>
      <c r="Q924" s="87">
        <v>10</v>
      </c>
      <c r="R924" s="88">
        <v>201700</v>
      </c>
      <c r="S924" s="88">
        <v>465620</v>
      </c>
      <c r="T924" s="88">
        <v>50000</v>
      </c>
      <c r="U924" s="89">
        <v>717320</v>
      </c>
      <c r="V924" s="97"/>
    </row>
    <row r="925" spans="1:22" ht="25.5" customHeight="1" x14ac:dyDescent="0.15">
      <c r="A925" s="92" t="s">
        <v>3601</v>
      </c>
      <c r="B925" s="93" t="s">
        <v>3602</v>
      </c>
      <c r="C925" s="94" t="s">
        <v>3603</v>
      </c>
      <c r="D925" s="95" t="s">
        <v>52</v>
      </c>
      <c r="E925" s="96" t="s">
        <v>3604</v>
      </c>
      <c r="F925" s="123" t="s">
        <v>5189</v>
      </c>
      <c r="G925" s="79" t="s">
        <v>3605</v>
      </c>
      <c r="H925" s="80">
        <f t="shared" si="14"/>
        <v>1</v>
      </c>
      <c r="I925" s="81">
        <v>45113</v>
      </c>
      <c r="J925" s="82"/>
      <c r="K925" s="82"/>
      <c r="L925" s="83" t="s">
        <v>414</v>
      </c>
      <c r="M925" s="84" t="s">
        <v>420</v>
      </c>
      <c r="N925" s="85">
        <v>2</v>
      </c>
      <c r="O925" s="86">
        <v>0</v>
      </c>
      <c r="P925" s="86">
        <v>0</v>
      </c>
      <c r="Q925" s="87">
        <v>2</v>
      </c>
      <c r="R925" s="88">
        <v>52970</v>
      </c>
      <c r="S925" s="88">
        <v>71659</v>
      </c>
      <c r="T925" s="88">
        <v>48400</v>
      </c>
      <c r="U925" s="89">
        <v>173029</v>
      </c>
      <c r="V925" s="97"/>
    </row>
    <row r="926" spans="1:22" ht="25.5" customHeight="1" x14ac:dyDescent="0.15">
      <c r="A926" s="92" t="s">
        <v>3606</v>
      </c>
      <c r="B926" s="93" t="s">
        <v>3607</v>
      </c>
      <c r="C926" s="94" t="s">
        <v>3603</v>
      </c>
      <c r="D926" s="95" t="s">
        <v>52</v>
      </c>
      <c r="E926" s="96" t="s">
        <v>3608</v>
      </c>
      <c r="F926" s="123" t="s">
        <v>5190</v>
      </c>
      <c r="G926" s="79" t="s">
        <v>3609</v>
      </c>
      <c r="H926" s="80">
        <f t="shared" si="14"/>
        <v>3</v>
      </c>
      <c r="I926" s="81">
        <v>45177</v>
      </c>
      <c r="J926" s="82">
        <v>45184</v>
      </c>
      <c r="K926" s="82">
        <v>45198</v>
      </c>
      <c r="L926" s="83" t="s">
        <v>550</v>
      </c>
      <c r="M926" s="84" t="s">
        <v>551</v>
      </c>
      <c r="N926" s="85">
        <v>2</v>
      </c>
      <c r="O926" s="86">
        <v>2</v>
      </c>
      <c r="P926" s="86">
        <v>2</v>
      </c>
      <c r="Q926" s="87">
        <v>6</v>
      </c>
      <c r="R926" s="88">
        <v>200550</v>
      </c>
      <c r="S926" s="88">
        <v>9553</v>
      </c>
      <c r="T926" s="88">
        <v>3300</v>
      </c>
      <c r="U926" s="89">
        <v>213403</v>
      </c>
      <c r="V926" s="97"/>
    </row>
    <row r="927" spans="1:22" ht="25.5" customHeight="1" x14ac:dyDescent="0.15">
      <c r="A927" s="92" t="s">
        <v>3610</v>
      </c>
      <c r="B927" s="93" t="s">
        <v>3611</v>
      </c>
      <c r="C927" s="94" t="s">
        <v>3603</v>
      </c>
      <c r="D927" s="95" t="s">
        <v>52</v>
      </c>
      <c r="E927" s="96" t="s">
        <v>3612</v>
      </c>
      <c r="F927" s="123" t="s">
        <v>5191</v>
      </c>
      <c r="G927" s="79" t="s">
        <v>3529</v>
      </c>
      <c r="H927" s="80">
        <f t="shared" si="14"/>
        <v>3</v>
      </c>
      <c r="I927" s="81">
        <v>45084</v>
      </c>
      <c r="J927" s="82">
        <v>45126</v>
      </c>
      <c r="K927" s="82">
        <v>45239</v>
      </c>
      <c r="L927" s="83" t="s">
        <v>1082</v>
      </c>
      <c r="M927" s="84" t="s">
        <v>2603</v>
      </c>
      <c r="N927" s="85">
        <v>2</v>
      </c>
      <c r="O927" s="86">
        <v>2</v>
      </c>
      <c r="P927" s="86">
        <v>2</v>
      </c>
      <c r="Q927" s="87">
        <v>6</v>
      </c>
      <c r="R927" s="88">
        <v>169350</v>
      </c>
      <c r="S927" s="88">
        <v>229962</v>
      </c>
      <c r="T927" s="88">
        <v>3300</v>
      </c>
      <c r="U927" s="89">
        <v>402612</v>
      </c>
      <c r="V927" s="97"/>
    </row>
    <row r="928" spans="1:22" ht="25.5" customHeight="1" x14ac:dyDescent="0.15">
      <c r="A928" s="92" t="s">
        <v>3613</v>
      </c>
      <c r="B928" s="93" t="s">
        <v>3614</v>
      </c>
      <c r="C928" s="94" t="s">
        <v>3603</v>
      </c>
      <c r="D928" s="95" t="s">
        <v>52</v>
      </c>
      <c r="E928" s="96" t="s">
        <v>3615</v>
      </c>
      <c r="F928" s="123" t="s">
        <v>5192</v>
      </c>
      <c r="G928" s="79" t="s">
        <v>3529</v>
      </c>
      <c r="H928" s="80">
        <f t="shared" si="14"/>
        <v>3</v>
      </c>
      <c r="I928" s="81">
        <v>45266</v>
      </c>
      <c r="J928" s="82">
        <v>45267</v>
      </c>
      <c r="K928" s="82">
        <v>45268</v>
      </c>
      <c r="L928" s="83" t="s">
        <v>1082</v>
      </c>
      <c r="M928" s="84" t="s">
        <v>2603</v>
      </c>
      <c r="N928" s="85">
        <v>2</v>
      </c>
      <c r="O928" s="86">
        <v>2</v>
      </c>
      <c r="P928" s="86">
        <v>2</v>
      </c>
      <c r="Q928" s="87">
        <v>6</v>
      </c>
      <c r="R928" s="88">
        <v>200550</v>
      </c>
      <c r="S928" s="88">
        <v>107886</v>
      </c>
      <c r="T928" s="88">
        <v>0</v>
      </c>
      <c r="U928" s="89">
        <v>308436</v>
      </c>
      <c r="V928" s="97"/>
    </row>
    <row r="929" spans="1:22" ht="25.5" customHeight="1" x14ac:dyDescent="0.15">
      <c r="A929" s="92" t="s">
        <v>3616</v>
      </c>
      <c r="B929" s="93" t="s">
        <v>3617</v>
      </c>
      <c r="C929" s="94" t="s">
        <v>3603</v>
      </c>
      <c r="D929" s="95" t="s">
        <v>52</v>
      </c>
      <c r="E929" s="96" t="s">
        <v>3618</v>
      </c>
      <c r="F929" s="123" t="s">
        <v>5193</v>
      </c>
      <c r="G929" s="79" t="s">
        <v>1483</v>
      </c>
      <c r="H929" s="80">
        <f t="shared" si="14"/>
        <v>1</v>
      </c>
      <c r="I929" s="81">
        <v>45195</v>
      </c>
      <c r="J929" s="82"/>
      <c r="K929" s="82"/>
      <c r="L929" s="83" t="s">
        <v>776</v>
      </c>
      <c r="M929" s="84" t="s">
        <v>1484</v>
      </c>
      <c r="N929" s="85">
        <v>5</v>
      </c>
      <c r="O929" s="86">
        <v>0</v>
      </c>
      <c r="P929" s="86">
        <v>0</v>
      </c>
      <c r="Q929" s="87">
        <v>5</v>
      </c>
      <c r="R929" s="88">
        <v>111550</v>
      </c>
      <c r="S929" s="88">
        <v>375028</v>
      </c>
      <c r="T929" s="88">
        <v>50000</v>
      </c>
      <c r="U929" s="89">
        <v>536578</v>
      </c>
      <c r="V929" s="97" t="s">
        <v>3619</v>
      </c>
    </row>
    <row r="930" spans="1:22" ht="25.5" customHeight="1" x14ac:dyDescent="0.15">
      <c r="A930" s="92" t="s">
        <v>3620</v>
      </c>
      <c r="B930" s="93" t="s">
        <v>3621</v>
      </c>
      <c r="C930" s="94" t="s">
        <v>3603</v>
      </c>
      <c r="D930" s="95" t="s">
        <v>52</v>
      </c>
      <c r="E930" s="96" t="s">
        <v>3622</v>
      </c>
      <c r="F930" s="123" t="s">
        <v>5194</v>
      </c>
      <c r="G930" s="79" t="s">
        <v>1483</v>
      </c>
      <c r="H930" s="80">
        <f t="shared" si="14"/>
        <v>1</v>
      </c>
      <c r="I930" s="81">
        <v>45195</v>
      </c>
      <c r="J930" s="82"/>
      <c r="K930" s="82"/>
      <c r="L930" s="83" t="s">
        <v>776</v>
      </c>
      <c r="M930" s="84" t="s">
        <v>1484</v>
      </c>
      <c r="N930" s="85">
        <v>5</v>
      </c>
      <c r="O930" s="86">
        <v>0</v>
      </c>
      <c r="P930" s="86">
        <v>0</v>
      </c>
      <c r="Q930" s="87">
        <v>5</v>
      </c>
      <c r="R930" s="88">
        <v>73600</v>
      </c>
      <c r="S930" s="88">
        <v>0</v>
      </c>
      <c r="T930" s="88">
        <v>50000</v>
      </c>
      <c r="U930" s="89">
        <v>123600</v>
      </c>
      <c r="V930" s="97"/>
    </row>
    <row r="931" spans="1:22" ht="25.5" customHeight="1" x14ac:dyDescent="0.15">
      <c r="A931" s="92" t="s">
        <v>3623</v>
      </c>
      <c r="B931" s="93" t="s">
        <v>3624</v>
      </c>
      <c r="C931" s="94" t="s">
        <v>3603</v>
      </c>
      <c r="D931" s="95" t="s">
        <v>52</v>
      </c>
      <c r="E931" s="96" t="s">
        <v>3625</v>
      </c>
      <c r="F931" s="123" t="s">
        <v>5195</v>
      </c>
      <c r="G931" s="79" t="s">
        <v>1099</v>
      </c>
      <c r="H931" s="80">
        <f t="shared" si="14"/>
        <v>2</v>
      </c>
      <c r="I931" s="81">
        <v>45259</v>
      </c>
      <c r="J931" s="82">
        <v>45260</v>
      </c>
      <c r="K931" s="82"/>
      <c r="L931" s="83" t="s">
        <v>240</v>
      </c>
      <c r="M931" s="84" t="s">
        <v>426</v>
      </c>
      <c r="N931" s="85">
        <v>3</v>
      </c>
      <c r="O931" s="86">
        <v>3</v>
      </c>
      <c r="P931" s="86">
        <v>0</v>
      </c>
      <c r="Q931" s="87">
        <v>6</v>
      </c>
      <c r="R931" s="88">
        <v>149540</v>
      </c>
      <c r="S931" s="88">
        <v>466740</v>
      </c>
      <c r="T931" s="88">
        <v>49500</v>
      </c>
      <c r="U931" s="89">
        <v>665780</v>
      </c>
      <c r="V931" s="97"/>
    </row>
    <row r="932" spans="1:22" ht="25.5" customHeight="1" x14ac:dyDescent="0.15">
      <c r="A932" s="92" t="s">
        <v>3626</v>
      </c>
      <c r="B932" s="93" t="s">
        <v>3627</v>
      </c>
      <c r="C932" s="94" t="s">
        <v>3603</v>
      </c>
      <c r="D932" s="95" t="s">
        <v>52</v>
      </c>
      <c r="E932" s="96" t="s">
        <v>3628</v>
      </c>
      <c r="F932" s="123" t="s">
        <v>5196</v>
      </c>
      <c r="G932" s="79" t="s">
        <v>1099</v>
      </c>
      <c r="H932" s="80">
        <f t="shared" si="14"/>
        <v>2</v>
      </c>
      <c r="I932" s="81">
        <v>45260</v>
      </c>
      <c r="J932" s="82">
        <v>45261</v>
      </c>
      <c r="K932" s="82"/>
      <c r="L932" s="83" t="s">
        <v>240</v>
      </c>
      <c r="M932" s="84" t="s">
        <v>426</v>
      </c>
      <c r="N932" s="85">
        <v>3</v>
      </c>
      <c r="O932" s="86">
        <v>3</v>
      </c>
      <c r="P932" s="86">
        <v>0</v>
      </c>
      <c r="Q932" s="87">
        <v>6</v>
      </c>
      <c r="R932" s="88">
        <v>188660</v>
      </c>
      <c r="S932" s="88">
        <v>0</v>
      </c>
      <c r="T932" s="88">
        <v>49500</v>
      </c>
      <c r="U932" s="89">
        <v>238160</v>
      </c>
      <c r="V932" s="97"/>
    </row>
    <row r="933" spans="1:22" ht="25.5" customHeight="1" x14ac:dyDescent="0.15">
      <c r="A933" s="92" t="s">
        <v>3629</v>
      </c>
      <c r="B933" s="93" t="s">
        <v>3630</v>
      </c>
      <c r="C933" s="94" t="s">
        <v>3603</v>
      </c>
      <c r="D933" s="95" t="s">
        <v>52</v>
      </c>
      <c r="E933" s="96" t="s">
        <v>3631</v>
      </c>
      <c r="F933" s="123" t="s">
        <v>5197</v>
      </c>
      <c r="G933" s="79" t="s">
        <v>3632</v>
      </c>
      <c r="H933" s="80">
        <f t="shared" si="14"/>
        <v>3</v>
      </c>
      <c r="I933" s="81">
        <v>45091</v>
      </c>
      <c r="J933" s="82">
        <v>45092</v>
      </c>
      <c r="K933" s="82">
        <v>45105</v>
      </c>
      <c r="L933" s="83" t="s">
        <v>414</v>
      </c>
      <c r="M933" s="84" t="s">
        <v>477</v>
      </c>
      <c r="N933" s="85">
        <v>2</v>
      </c>
      <c r="O933" s="86">
        <v>2</v>
      </c>
      <c r="P933" s="86">
        <v>2</v>
      </c>
      <c r="Q933" s="87">
        <v>6</v>
      </c>
      <c r="R933" s="88">
        <v>169350</v>
      </c>
      <c r="S933" s="88">
        <v>20556</v>
      </c>
      <c r="T933" s="88">
        <v>3300</v>
      </c>
      <c r="U933" s="89">
        <v>193206</v>
      </c>
      <c r="V933" s="97"/>
    </row>
    <row r="934" spans="1:22" ht="25.5" customHeight="1" x14ac:dyDescent="0.15">
      <c r="A934" s="92" t="s">
        <v>3633</v>
      </c>
      <c r="B934" s="93" t="s">
        <v>3634</v>
      </c>
      <c r="C934" s="94" t="s">
        <v>3603</v>
      </c>
      <c r="D934" s="95" t="s">
        <v>52</v>
      </c>
      <c r="E934" s="96" t="s">
        <v>3628</v>
      </c>
      <c r="F934" s="123" t="s">
        <v>5198</v>
      </c>
      <c r="G934" s="79" t="s">
        <v>3632</v>
      </c>
      <c r="H934" s="80">
        <f t="shared" si="14"/>
        <v>3</v>
      </c>
      <c r="I934" s="81">
        <v>45176</v>
      </c>
      <c r="J934" s="82">
        <v>45183</v>
      </c>
      <c r="K934" s="82">
        <v>45184</v>
      </c>
      <c r="L934" s="83" t="s">
        <v>414</v>
      </c>
      <c r="M934" s="84" t="s">
        <v>477</v>
      </c>
      <c r="N934" s="85">
        <v>2</v>
      </c>
      <c r="O934" s="86">
        <v>2</v>
      </c>
      <c r="P934" s="86">
        <v>2</v>
      </c>
      <c r="Q934" s="87">
        <v>6</v>
      </c>
      <c r="R934" s="88">
        <v>169350</v>
      </c>
      <c r="S934" s="88">
        <v>5439</v>
      </c>
      <c r="T934" s="88">
        <v>0</v>
      </c>
      <c r="U934" s="89">
        <v>174789</v>
      </c>
      <c r="V934" s="97"/>
    </row>
    <row r="935" spans="1:22" ht="25.5" customHeight="1" x14ac:dyDescent="0.15">
      <c r="A935" s="92" t="s">
        <v>3635</v>
      </c>
      <c r="B935" s="93" t="s">
        <v>3636</v>
      </c>
      <c r="C935" s="94" t="s">
        <v>3603</v>
      </c>
      <c r="D935" s="95" t="s">
        <v>52</v>
      </c>
      <c r="E935" s="96" t="s">
        <v>3637</v>
      </c>
      <c r="F935" s="123" t="s">
        <v>5199</v>
      </c>
      <c r="G935" s="79" t="s">
        <v>3632</v>
      </c>
      <c r="H935" s="80">
        <f t="shared" si="14"/>
        <v>3</v>
      </c>
      <c r="I935" s="81">
        <v>45302</v>
      </c>
      <c r="J935" s="82">
        <v>45303</v>
      </c>
      <c r="K935" s="82">
        <v>45309</v>
      </c>
      <c r="L935" s="83" t="s">
        <v>414</v>
      </c>
      <c r="M935" s="84" t="s">
        <v>477</v>
      </c>
      <c r="N935" s="85">
        <v>2</v>
      </c>
      <c r="O935" s="86">
        <v>2</v>
      </c>
      <c r="P935" s="86">
        <v>2</v>
      </c>
      <c r="Q935" s="87">
        <v>6</v>
      </c>
      <c r="R935" s="88">
        <v>169350</v>
      </c>
      <c r="S935" s="88">
        <v>3108</v>
      </c>
      <c r="T935" s="88">
        <v>0</v>
      </c>
      <c r="U935" s="89">
        <v>172458</v>
      </c>
      <c r="V935" s="97"/>
    </row>
    <row r="936" spans="1:22" ht="25.5" customHeight="1" x14ac:dyDescent="0.15">
      <c r="A936" s="92" t="s">
        <v>3638</v>
      </c>
      <c r="B936" s="93" t="s">
        <v>3639</v>
      </c>
      <c r="C936" s="94" t="s">
        <v>3603</v>
      </c>
      <c r="D936" s="95" t="s">
        <v>52</v>
      </c>
      <c r="E936" s="96" t="s">
        <v>3640</v>
      </c>
      <c r="F936" s="123" t="s">
        <v>5200</v>
      </c>
      <c r="G936" s="79" t="s">
        <v>2034</v>
      </c>
      <c r="H936" s="80">
        <f t="shared" si="14"/>
        <v>3</v>
      </c>
      <c r="I936" s="81">
        <v>45201</v>
      </c>
      <c r="J936" s="82">
        <v>45216</v>
      </c>
      <c r="K936" s="82">
        <v>45219</v>
      </c>
      <c r="L936" s="83" t="s">
        <v>550</v>
      </c>
      <c r="M936" s="84" t="s">
        <v>551</v>
      </c>
      <c r="N936" s="85">
        <v>2</v>
      </c>
      <c r="O936" s="86">
        <v>2</v>
      </c>
      <c r="P936" s="86">
        <v>2</v>
      </c>
      <c r="Q936" s="87">
        <v>6</v>
      </c>
      <c r="R936" s="88">
        <v>200550</v>
      </c>
      <c r="S936" s="88">
        <v>25884</v>
      </c>
      <c r="T936" s="88">
        <v>3300</v>
      </c>
      <c r="U936" s="89">
        <v>229734</v>
      </c>
      <c r="V936" s="97"/>
    </row>
    <row r="937" spans="1:22" ht="25.5" customHeight="1" x14ac:dyDescent="0.15">
      <c r="A937" s="92" t="s">
        <v>3641</v>
      </c>
      <c r="B937" s="93" t="s">
        <v>3642</v>
      </c>
      <c r="C937" s="94" t="s">
        <v>3603</v>
      </c>
      <c r="D937" s="95" t="s">
        <v>52</v>
      </c>
      <c r="E937" s="96" t="s">
        <v>3643</v>
      </c>
      <c r="F937" s="123" t="s">
        <v>5201</v>
      </c>
      <c r="G937" s="79" t="s">
        <v>549</v>
      </c>
      <c r="H937" s="80">
        <f t="shared" si="14"/>
        <v>3</v>
      </c>
      <c r="I937" s="81">
        <v>45173</v>
      </c>
      <c r="J937" s="82">
        <v>45181</v>
      </c>
      <c r="K937" s="82">
        <v>45189</v>
      </c>
      <c r="L937" s="83" t="s">
        <v>550</v>
      </c>
      <c r="M937" s="84" t="s">
        <v>551</v>
      </c>
      <c r="N937" s="85">
        <v>2</v>
      </c>
      <c r="O937" s="86">
        <v>2</v>
      </c>
      <c r="P937" s="86">
        <v>2</v>
      </c>
      <c r="Q937" s="87">
        <v>6</v>
      </c>
      <c r="R937" s="88">
        <v>169350</v>
      </c>
      <c r="S937" s="88">
        <v>10848</v>
      </c>
      <c r="T937" s="88">
        <v>3300</v>
      </c>
      <c r="U937" s="89">
        <v>183498</v>
      </c>
      <c r="V937" s="97"/>
    </row>
    <row r="938" spans="1:22" ht="25.5" customHeight="1" x14ac:dyDescent="0.15">
      <c r="A938" s="92" t="s">
        <v>3644</v>
      </c>
      <c r="B938" s="93" t="s">
        <v>3645</v>
      </c>
      <c r="C938" s="94" t="s">
        <v>3646</v>
      </c>
      <c r="D938" s="95" t="s">
        <v>53</v>
      </c>
      <c r="E938" s="96" t="s">
        <v>3647</v>
      </c>
      <c r="F938" s="123" t="s">
        <v>5202</v>
      </c>
      <c r="G938" s="79" t="s">
        <v>3648</v>
      </c>
      <c r="H938" s="80">
        <f t="shared" si="14"/>
        <v>1</v>
      </c>
      <c r="I938" s="81">
        <v>45219</v>
      </c>
      <c r="J938" s="82"/>
      <c r="K938" s="82"/>
      <c r="L938" s="83" t="s">
        <v>240</v>
      </c>
      <c r="M938" s="84" t="s">
        <v>377</v>
      </c>
      <c r="N938" s="85">
        <v>5</v>
      </c>
      <c r="O938" s="86">
        <v>0</v>
      </c>
      <c r="P938" s="86">
        <v>0</v>
      </c>
      <c r="Q938" s="87">
        <v>5</v>
      </c>
      <c r="R938" s="88">
        <v>100850</v>
      </c>
      <c r="S938" s="88">
        <v>500000</v>
      </c>
      <c r="T938" s="88">
        <v>50000</v>
      </c>
      <c r="U938" s="89">
        <v>650850</v>
      </c>
      <c r="V938" s="97" t="s">
        <v>3649</v>
      </c>
    </row>
    <row r="939" spans="1:22" ht="25.5" customHeight="1" x14ac:dyDescent="0.15">
      <c r="A939" s="92" t="s">
        <v>3650</v>
      </c>
      <c r="B939" s="93" t="s">
        <v>3651</v>
      </c>
      <c r="C939" s="94" t="s">
        <v>3646</v>
      </c>
      <c r="D939" s="95" t="s">
        <v>53</v>
      </c>
      <c r="E939" s="96" t="s">
        <v>3652</v>
      </c>
      <c r="F939" s="123" t="s">
        <v>5203</v>
      </c>
      <c r="G939" s="79" t="s">
        <v>3648</v>
      </c>
      <c r="H939" s="80">
        <f t="shared" si="14"/>
        <v>1</v>
      </c>
      <c r="I939" s="81">
        <v>45219</v>
      </c>
      <c r="J939" s="82"/>
      <c r="K939" s="82"/>
      <c r="L939" s="83" t="s">
        <v>240</v>
      </c>
      <c r="M939" s="84" t="s">
        <v>377</v>
      </c>
      <c r="N939" s="85">
        <v>5</v>
      </c>
      <c r="O939" s="86">
        <v>0</v>
      </c>
      <c r="P939" s="86">
        <v>0</v>
      </c>
      <c r="Q939" s="87">
        <v>5</v>
      </c>
      <c r="R939" s="88">
        <v>100850</v>
      </c>
      <c r="S939" s="88">
        <v>0</v>
      </c>
      <c r="T939" s="88">
        <v>50000</v>
      </c>
      <c r="U939" s="89">
        <v>150850</v>
      </c>
      <c r="V939" s="97"/>
    </row>
    <row r="940" spans="1:22" ht="25.5" customHeight="1" x14ac:dyDescent="0.15">
      <c r="A940" s="92" t="s">
        <v>3653</v>
      </c>
      <c r="B940" s="93" t="s">
        <v>3654</v>
      </c>
      <c r="C940" s="94" t="s">
        <v>3646</v>
      </c>
      <c r="D940" s="95" t="s">
        <v>53</v>
      </c>
      <c r="E940" s="96" t="s">
        <v>3655</v>
      </c>
      <c r="F940" s="123" t="s">
        <v>5204</v>
      </c>
      <c r="G940" s="79" t="s">
        <v>3656</v>
      </c>
      <c r="H940" s="80">
        <f t="shared" si="14"/>
        <v>3</v>
      </c>
      <c r="I940" s="81">
        <v>45267</v>
      </c>
      <c r="J940" s="82">
        <v>45274</v>
      </c>
      <c r="K940" s="82">
        <v>45281</v>
      </c>
      <c r="L940" s="83" t="s">
        <v>414</v>
      </c>
      <c r="M940" s="84" t="s">
        <v>2388</v>
      </c>
      <c r="N940" s="85">
        <v>2</v>
      </c>
      <c r="O940" s="86">
        <v>2</v>
      </c>
      <c r="P940" s="86">
        <v>2</v>
      </c>
      <c r="Q940" s="87">
        <v>6</v>
      </c>
      <c r="R940" s="88">
        <v>169350</v>
      </c>
      <c r="S940" s="88">
        <v>32280</v>
      </c>
      <c r="T940" s="88">
        <v>0</v>
      </c>
      <c r="U940" s="89">
        <v>201630</v>
      </c>
      <c r="V940" s="97"/>
    </row>
    <row r="941" spans="1:22" ht="25.5" customHeight="1" x14ac:dyDescent="0.15">
      <c r="A941" s="92" t="s">
        <v>3657</v>
      </c>
      <c r="B941" s="93" t="s">
        <v>3658</v>
      </c>
      <c r="C941" s="94" t="s">
        <v>3646</v>
      </c>
      <c r="D941" s="95" t="s">
        <v>53</v>
      </c>
      <c r="E941" s="96" t="s">
        <v>3659</v>
      </c>
      <c r="F941" s="123" t="s">
        <v>5205</v>
      </c>
      <c r="G941" s="79" t="s">
        <v>3660</v>
      </c>
      <c r="H941" s="80">
        <f t="shared" si="14"/>
        <v>2</v>
      </c>
      <c r="I941" s="81">
        <v>45244</v>
      </c>
      <c r="J941" s="82">
        <v>45251</v>
      </c>
      <c r="K941" s="82"/>
      <c r="L941" s="83" t="s">
        <v>240</v>
      </c>
      <c r="M941" s="84" t="s">
        <v>504</v>
      </c>
      <c r="N941" s="85">
        <v>3</v>
      </c>
      <c r="O941" s="86">
        <v>3</v>
      </c>
      <c r="P941" s="86">
        <v>0</v>
      </c>
      <c r="Q941" s="87">
        <v>6</v>
      </c>
      <c r="R941" s="88">
        <v>169100</v>
      </c>
      <c r="S941" s="88">
        <v>22254</v>
      </c>
      <c r="T941" s="88">
        <v>0</v>
      </c>
      <c r="U941" s="89">
        <v>191354</v>
      </c>
      <c r="V941" s="97"/>
    </row>
    <row r="942" spans="1:22" ht="25.5" customHeight="1" x14ac:dyDescent="0.15">
      <c r="A942" s="92" t="s">
        <v>3661</v>
      </c>
      <c r="B942" s="93" t="s">
        <v>3662</v>
      </c>
      <c r="C942" s="94" t="s">
        <v>3646</v>
      </c>
      <c r="D942" s="95" t="s">
        <v>53</v>
      </c>
      <c r="E942" s="96" t="s">
        <v>3663</v>
      </c>
      <c r="F942" s="123" t="s">
        <v>5206</v>
      </c>
      <c r="G942" s="79" t="s">
        <v>3664</v>
      </c>
      <c r="H942" s="80">
        <f t="shared" si="14"/>
        <v>1</v>
      </c>
      <c r="I942" s="81">
        <v>45118</v>
      </c>
      <c r="J942" s="82"/>
      <c r="K942" s="82"/>
      <c r="L942" s="83" t="s">
        <v>402</v>
      </c>
      <c r="M942" s="84" t="s">
        <v>657</v>
      </c>
      <c r="N942" s="85">
        <v>2</v>
      </c>
      <c r="O942" s="86">
        <v>0</v>
      </c>
      <c r="P942" s="86">
        <v>0</v>
      </c>
      <c r="Q942" s="87">
        <v>2</v>
      </c>
      <c r="R942" s="88">
        <v>59090</v>
      </c>
      <c r="S942" s="88">
        <v>245825</v>
      </c>
      <c r="T942" s="88">
        <v>24520</v>
      </c>
      <c r="U942" s="89">
        <v>329435</v>
      </c>
      <c r="V942" s="97"/>
    </row>
    <row r="943" spans="1:22" ht="25.5" customHeight="1" x14ac:dyDescent="0.15">
      <c r="A943" s="92" t="s">
        <v>3665</v>
      </c>
      <c r="B943" s="93" t="s">
        <v>3666</v>
      </c>
      <c r="C943" s="94" t="s">
        <v>3646</v>
      </c>
      <c r="D943" s="95" t="s">
        <v>53</v>
      </c>
      <c r="E943" s="96" t="s">
        <v>3667</v>
      </c>
      <c r="F943" s="123" t="s">
        <v>5207</v>
      </c>
      <c r="G943" s="79" t="s">
        <v>3664</v>
      </c>
      <c r="H943" s="80">
        <f t="shared" si="14"/>
        <v>1</v>
      </c>
      <c r="I943" s="81">
        <v>45119</v>
      </c>
      <c r="J943" s="82"/>
      <c r="K943" s="82"/>
      <c r="L943" s="83" t="s">
        <v>402</v>
      </c>
      <c r="M943" s="84" t="s">
        <v>657</v>
      </c>
      <c r="N943" s="85">
        <v>2</v>
      </c>
      <c r="O943" s="86">
        <v>0</v>
      </c>
      <c r="P943" s="86">
        <v>0</v>
      </c>
      <c r="Q943" s="87">
        <v>2</v>
      </c>
      <c r="R943" s="88">
        <v>59090</v>
      </c>
      <c r="S943" s="88">
        <v>0</v>
      </c>
      <c r="T943" s="88">
        <v>0</v>
      </c>
      <c r="U943" s="89">
        <v>59090</v>
      </c>
      <c r="V943" s="97"/>
    </row>
    <row r="944" spans="1:22" ht="25.5" customHeight="1" x14ac:dyDescent="0.15">
      <c r="A944" s="92" t="s">
        <v>3668</v>
      </c>
      <c r="B944" s="93" t="s">
        <v>3669</v>
      </c>
      <c r="C944" s="94" t="s">
        <v>3646</v>
      </c>
      <c r="D944" s="95" t="s">
        <v>53</v>
      </c>
      <c r="E944" s="96" t="s">
        <v>3670</v>
      </c>
      <c r="F944" s="123" t="s">
        <v>5208</v>
      </c>
      <c r="G944" s="79" t="s">
        <v>3671</v>
      </c>
      <c r="H944" s="80">
        <f t="shared" si="14"/>
        <v>1</v>
      </c>
      <c r="I944" s="81">
        <v>45275</v>
      </c>
      <c r="J944" s="82"/>
      <c r="K944" s="82"/>
      <c r="L944" s="83" t="s">
        <v>240</v>
      </c>
      <c r="M944" s="84" t="s">
        <v>377</v>
      </c>
      <c r="N944" s="85">
        <v>0</v>
      </c>
      <c r="O944" s="86">
        <v>0</v>
      </c>
      <c r="P944" s="86">
        <v>0</v>
      </c>
      <c r="Q944" s="87">
        <v>0</v>
      </c>
      <c r="R944" s="88">
        <v>35650</v>
      </c>
      <c r="S944" s="88">
        <v>12808</v>
      </c>
      <c r="T944" s="88">
        <v>0</v>
      </c>
      <c r="U944" s="89">
        <v>48458</v>
      </c>
      <c r="V944" s="97"/>
    </row>
    <row r="945" spans="1:22" ht="25.5" customHeight="1" x14ac:dyDescent="0.15">
      <c r="A945" s="92" t="s">
        <v>3672</v>
      </c>
      <c r="B945" s="93" t="s">
        <v>3673</v>
      </c>
      <c r="C945" s="94" t="s">
        <v>3674</v>
      </c>
      <c r="D945" s="95" t="s">
        <v>54</v>
      </c>
      <c r="E945" s="96" t="s">
        <v>3675</v>
      </c>
      <c r="F945" s="123" t="s">
        <v>5209</v>
      </c>
      <c r="G945" s="79" t="s">
        <v>2491</v>
      </c>
      <c r="H945" s="80">
        <f t="shared" si="14"/>
        <v>1</v>
      </c>
      <c r="I945" s="81">
        <v>45239</v>
      </c>
      <c r="J945" s="82"/>
      <c r="K945" s="82"/>
      <c r="L945" s="83" t="s">
        <v>471</v>
      </c>
      <c r="M945" s="84" t="s">
        <v>420</v>
      </c>
      <c r="N945" s="85">
        <v>5</v>
      </c>
      <c r="O945" s="86">
        <v>0</v>
      </c>
      <c r="P945" s="86">
        <v>0</v>
      </c>
      <c r="Q945" s="87">
        <v>5</v>
      </c>
      <c r="R945" s="88">
        <v>133450</v>
      </c>
      <c r="S945" s="88">
        <v>459422</v>
      </c>
      <c r="T945" s="88">
        <v>36740</v>
      </c>
      <c r="U945" s="89">
        <v>629612</v>
      </c>
      <c r="V945" s="97" t="s">
        <v>3676</v>
      </c>
    </row>
    <row r="946" spans="1:22" ht="25.5" customHeight="1" x14ac:dyDescent="0.15">
      <c r="A946" s="92" t="s">
        <v>3677</v>
      </c>
      <c r="B946" s="93" t="s">
        <v>3678</v>
      </c>
      <c r="C946" s="94" t="s">
        <v>3674</v>
      </c>
      <c r="D946" s="95" t="s">
        <v>54</v>
      </c>
      <c r="E946" s="96" t="s">
        <v>3679</v>
      </c>
      <c r="F946" s="123" t="s">
        <v>5210</v>
      </c>
      <c r="G946" s="79" t="s">
        <v>2491</v>
      </c>
      <c r="H946" s="80">
        <f t="shared" si="14"/>
        <v>1</v>
      </c>
      <c r="I946" s="81">
        <v>45240</v>
      </c>
      <c r="J946" s="82"/>
      <c r="K946" s="82"/>
      <c r="L946" s="83" t="s">
        <v>471</v>
      </c>
      <c r="M946" s="84" t="s">
        <v>420</v>
      </c>
      <c r="N946" s="85">
        <v>5</v>
      </c>
      <c r="O946" s="86">
        <v>0</v>
      </c>
      <c r="P946" s="86">
        <v>0</v>
      </c>
      <c r="Q946" s="87">
        <v>5</v>
      </c>
      <c r="R946" s="88">
        <v>100850</v>
      </c>
      <c r="S946" s="88">
        <v>0</v>
      </c>
      <c r="T946" s="88">
        <v>36080</v>
      </c>
      <c r="U946" s="89">
        <v>136930</v>
      </c>
      <c r="V946" s="97"/>
    </row>
    <row r="947" spans="1:22" ht="25.5" customHeight="1" x14ac:dyDescent="0.15">
      <c r="A947" s="92" t="s">
        <v>3680</v>
      </c>
      <c r="B947" s="93" t="s">
        <v>3681</v>
      </c>
      <c r="C947" s="94" t="s">
        <v>3674</v>
      </c>
      <c r="D947" s="95" t="s">
        <v>54</v>
      </c>
      <c r="E947" s="96" t="s">
        <v>3682</v>
      </c>
      <c r="F947" s="123" t="s">
        <v>5211</v>
      </c>
      <c r="G947" s="79" t="s">
        <v>2491</v>
      </c>
      <c r="H947" s="80">
        <f t="shared" si="14"/>
        <v>1</v>
      </c>
      <c r="I947" s="81">
        <v>45244</v>
      </c>
      <c r="J947" s="82"/>
      <c r="K947" s="82"/>
      <c r="L947" s="83" t="s">
        <v>471</v>
      </c>
      <c r="M947" s="84" t="s">
        <v>420</v>
      </c>
      <c r="N947" s="85">
        <v>5</v>
      </c>
      <c r="O947" s="86">
        <v>0</v>
      </c>
      <c r="P947" s="86">
        <v>0</v>
      </c>
      <c r="Q947" s="87">
        <v>5</v>
      </c>
      <c r="R947" s="88">
        <v>133450</v>
      </c>
      <c r="S947" s="88">
        <v>250000</v>
      </c>
      <c r="T947" s="88">
        <v>26300</v>
      </c>
      <c r="U947" s="89">
        <v>409750</v>
      </c>
      <c r="V947" s="97"/>
    </row>
    <row r="948" spans="1:22" ht="25.5" customHeight="1" x14ac:dyDescent="0.15">
      <c r="A948" s="92" t="s">
        <v>3683</v>
      </c>
      <c r="B948" s="93" t="s">
        <v>3684</v>
      </c>
      <c r="C948" s="94" t="s">
        <v>3674</v>
      </c>
      <c r="D948" s="95" t="s">
        <v>54</v>
      </c>
      <c r="E948" s="96" t="s">
        <v>3685</v>
      </c>
      <c r="F948" s="123" t="s">
        <v>5212</v>
      </c>
      <c r="G948" s="79" t="s">
        <v>2491</v>
      </c>
      <c r="H948" s="80">
        <f t="shared" si="14"/>
        <v>2</v>
      </c>
      <c r="I948" s="81">
        <v>45251</v>
      </c>
      <c r="J948" s="82">
        <v>45252</v>
      </c>
      <c r="K948" s="82"/>
      <c r="L948" s="83" t="s">
        <v>471</v>
      </c>
      <c r="M948" s="84" t="s">
        <v>420</v>
      </c>
      <c r="N948" s="85">
        <v>5</v>
      </c>
      <c r="O948" s="86">
        <v>5</v>
      </c>
      <c r="P948" s="86">
        <v>0</v>
      </c>
      <c r="Q948" s="87">
        <v>10</v>
      </c>
      <c r="R948" s="88">
        <v>234300</v>
      </c>
      <c r="S948" s="88">
        <v>496426</v>
      </c>
      <c r="T948" s="88">
        <v>49560</v>
      </c>
      <c r="U948" s="89">
        <v>780286</v>
      </c>
      <c r="V948" s="97"/>
    </row>
    <row r="949" spans="1:22" ht="25.5" customHeight="1" x14ac:dyDescent="0.15">
      <c r="A949" s="92" t="s">
        <v>3686</v>
      </c>
      <c r="B949" s="93" t="s">
        <v>3687</v>
      </c>
      <c r="C949" s="94" t="s">
        <v>3674</v>
      </c>
      <c r="D949" s="95" t="s">
        <v>54</v>
      </c>
      <c r="E949" s="96" t="s">
        <v>3688</v>
      </c>
      <c r="F949" s="123" t="s">
        <v>5213</v>
      </c>
      <c r="G949" s="79" t="s">
        <v>2491</v>
      </c>
      <c r="H949" s="80">
        <f t="shared" si="14"/>
        <v>2</v>
      </c>
      <c r="I949" s="81">
        <v>45265</v>
      </c>
      <c r="J949" s="82">
        <v>45266</v>
      </c>
      <c r="K949" s="82"/>
      <c r="L949" s="83" t="s">
        <v>471</v>
      </c>
      <c r="M949" s="84" t="s">
        <v>420</v>
      </c>
      <c r="N949" s="85">
        <v>5</v>
      </c>
      <c r="O949" s="86">
        <v>5</v>
      </c>
      <c r="P949" s="86">
        <v>0</v>
      </c>
      <c r="Q949" s="87">
        <v>10</v>
      </c>
      <c r="R949" s="88">
        <v>201700</v>
      </c>
      <c r="S949" s="88">
        <v>500000</v>
      </c>
      <c r="T949" s="88">
        <v>46300</v>
      </c>
      <c r="U949" s="89">
        <v>748000</v>
      </c>
      <c r="V949" s="97"/>
    </row>
    <row r="950" spans="1:22" ht="25.5" customHeight="1" x14ac:dyDescent="0.15">
      <c r="A950" s="92" t="s">
        <v>3689</v>
      </c>
      <c r="B950" s="93" t="s">
        <v>3690</v>
      </c>
      <c r="C950" s="94" t="s">
        <v>3674</v>
      </c>
      <c r="D950" s="95" t="s">
        <v>54</v>
      </c>
      <c r="E950" s="96" t="s">
        <v>3691</v>
      </c>
      <c r="F950" s="123" t="s">
        <v>5214</v>
      </c>
      <c r="G950" s="79" t="s">
        <v>3692</v>
      </c>
      <c r="H950" s="80">
        <f t="shared" si="14"/>
        <v>3</v>
      </c>
      <c r="I950" s="81">
        <v>45083</v>
      </c>
      <c r="J950" s="82">
        <v>45084</v>
      </c>
      <c r="K950" s="82">
        <v>45085</v>
      </c>
      <c r="L950" s="83" t="s">
        <v>240</v>
      </c>
      <c r="M950" s="84" t="s">
        <v>624</v>
      </c>
      <c r="N950" s="85">
        <v>3</v>
      </c>
      <c r="O950" s="86">
        <v>3</v>
      </c>
      <c r="P950" s="86">
        <v>3</v>
      </c>
      <c r="Q950" s="87">
        <v>9</v>
      </c>
      <c r="R950" s="88">
        <v>243870</v>
      </c>
      <c r="S950" s="88">
        <v>357230</v>
      </c>
      <c r="T950" s="88">
        <v>0</v>
      </c>
      <c r="U950" s="89">
        <v>601100</v>
      </c>
      <c r="V950" s="97"/>
    </row>
    <row r="951" spans="1:22" ht="25.5" customHeight="1" x14ac:dyDescent="0.15">
      <c r="A951" s="92" t="s">
        <v>3693</v>
      </c>
      <c r="B951" s="93" t="s">
        <v>3694</v>
      </c>
      <c r="C951" s="94" t="s">
        <v>3674</v>
      </c>
      <c r="D951" s="95" t="s">
        <v>54</v>
      </c>
      <c r="E951" s="96" t="s">
        <v>3695</v>
      </c>
      <c r="F951" s="123" t="s">
        <v>5215</v>
      </c>
      <c r="G951" s="79" t="s">
        <v>3692</v>
      </c>
      <c r="H951" s="80">
        <f t="shared" si="14"/>
        <v>3</v>
      </c>
      <c r="I951" s="81">
        <v>45167</v>
      </c>
      <c r="J951" s="82">
        <v>45168</v>
      </c>
      <c r="K951" s="82">
        <v>45169</v>
      </c>
      <c r="L951" s="83" t="s">
        <v>240</v>
      </c>
      <c r="M951" s="84" t="s">
        <v>624</v>
      </c>
      <c r="N951" s="85">
        <v>2</v>
      </c>
      <c r="O951" s="86">
        <v>2</v>
      </c>
      <c r="P951" s="86">
        <v>2</v>
      </c>
      <c r="Q951" s="87">
        <v>6</v>
      </c>
      <c r="R951" s="88" t="s">
        <v>3696</v>
      </c>
      <c r="S951" s="88">
        <v>354440</v>
      </c>
      <c r="T951" s="88">
        <v>0</v>
      </c>
      <c r="U951" s="89">
        <v>578750</v>
      </c>
      <c r="V951" s="97"/>
    </row>
    <row r="952" spans="1:22" ht="25.5" customHeight="1" x14ac:dyDescent="0.15">
      <c r="A952" s="92" t="s">
        <v>3697</v>
      </c>
      <c r="B952" s="93" t="s">
        <v>3698</v>
      </c>
      <c r="C952" s="94" t="s">
        <v>3674</v>
      </c>
      <c r="D952" s="95" t="s">
        <v>54</v>
      </c>
      <c r="E952" s="96" t="s">
        <v>3699</v>
      </c>
      <c r="F952" s="123" t="s">
        <v>5216</v>
      </c>
      <c r="G952" s="79" t="s">
        <v>3700</v>
      </c>
      <c r="H952" s="80">
        <f t="shared" si="14"/>
        <v>3</v>
      </c>
      <c r="I952" s="81">
        <v>45114</v>
      </c>
      <c r="J952" s="82">
        <v>45120</v>
      </c>
      <c r="K952" s="82">
        <v>45121</v>
      </c>
      <c r="L952" s="83" t="s">
        <v>414</v>
      </c>
      <c r="M952" s="84" t="s">
        <v>477</v>
      </c>
      <c r="N952" s="85">
        <v>5</v>
      </c>
      <c r="O952" s="86">
        <v>5</v>
      </c>
      <c r="P952" s="86">
        <v>5</v>
      </c>
      <c r="Q952" s="87">
        <v>15</v>
      </c>
      <c r="R952" s="88">
        <v>340950</v>
      </c>
      <c r="S952" s="88">
        <v>40320</v>
      </c>
      <c r="T952" s="88">
        <v>0</v>
      </c>
      <c r="U952" s="89">
        <v>381270</v>
      </c>
      <c r="V952" s="97"/>
    </row>
    <row r="953" spans="1:22" ht="25.5" customHeight="1" x14ac:dyDescent="0.15">
      <c r="A953" s="92" t="s">
        <v>3701</v>
      </c>
      <c r="B953" s="93" t="s">
        <v>3702</v>
      </c>
      <c r="C953" s="94" t="s">
        <v>3674</v>
      </c>
      <c r="D953" s="95" t="s">
        <v>54</v>
      </c>
      <c r="E953" s="96" t="s">
        <v>3703</v>
      </c>
      <c r="F953" s="123" t="s">
        <v>5217</v>
      </c>
      <c r="G953" s="79" t="s">
        <v>3700</v>
      </c>
      <c r="H953" s="80">
        <f t="shared" si="14"/>
        <v>3</v>
      </c>
      <c r="I953" s="81">
        <v>45175</v>
      </c>
      <c r="J953" s="82">
        <v>45176</v>
      </c>
      <c r="K953" s="82">
        <v>45177</v>
      </c>
      <c r="L953" s="83" t="s">
        <v>414</v>
      </c>
      <c r="M953" s="84" t="s">
        <v>477</v>
      </c>
      <c r="N953" s="85">
        <v>5</v>
      </c>
      <c r="O953" s="86">
        <v>5</v>
      </c>
      <c r="P953" s="86">
        <v>5</v>
      </c>
      <c r="Q953" s="87">
        <v>15</v>
      </c>
      <c r="R953" s="88">
        <v>340950</v>
      </c>
      <c r="S953" s="88">
        <v>40320</v>
      </c>
      <c r="T953" s="88">
        <v>0</v>
      </c>
      <c r="U953" s="89">
        <v>381270</v>
      </c>
      <c r="V953" s="97"/>
    </row>
    <row r="954" spans="1:22" ht="25.5" customHeight="1" x14ac:dyDescent="0.15">
      <c r="A954" s="92" t="s">
        <v>3704</v>
      </c>
      <c r="B954" s="93" t="s">
        <v>3705</v>
      </c>
      <c r="C954" s="94" t="s">
        <v>3674</v>
      </c>
      <c r="D954" s="95" t="s">
        <v>54</v>
      </c>
      <c r="E954" s="96" t="s">
        <v>3706</v>
      </c>
      <c r="F954" s="123" t="s">
        <v>5218</v>
      </c>
      <c r="G954" s="79" t="s">
        <v>3700</v>
      </c>
      <c r="H954" s="80">
        <f t="shared" si="14"/>
        <v>3</v>
      </c>
      <c r="I954" s="81">
        <v>45194</v>
      </c>
      <c r="J954" s="82">
        <v>45195</v>
      </c>
      <c r="K954" s="82">
        <v>45196</v>
      </c>
      <c r="L954" s="83" t="s">
        <v>414</v>
      </c>
      <c r="M954" s="84" t="s">
        <v>477</v>
      </c>
      <c r="N954" s="85">
        <v>5</v>
      </c>
      <c r="O954" s="86">
        <v>5</v>
      </c>
      <c r="P954" s="86">
        <v>5</v>
      </c>
      <c r="Q954" s="87">
        <v>15</v>
      </c>
      <c r="R954" s="88">
        <v>340950</v>
      </c>
      <c r="S954" s="88">
        <v>46440</v>
      </c>
      <c r="T954" s="88">
        <v>0</v>
      </c>
      <c r="U954" s="89">
        <v>387390</v>
      </c>
      <c r="V954" s="97"/>
    </row>
    <row r="955" spans="1:22" ht="25.5" customHeight="1" x14ac:dyDescent="0.15">
      <c r="A955" s="92" t="s">
        <v>3707</v>
      </c>
      <c r="B955" s="93" t="s">
        <v>3708</v>
      </c>
      <c r="C955" s="94" t="s">
        <v>3674</v>
      </c>
      <c r="D955" s="95" t="s">
        <v>54</v>
      </c>
      <c r="E955" s="96" t="s">
        <v>3709</v>
      </c>
      <c r="F955" s="123" t="s">
        <v>5219</v>
      </c>
      <c r="G955" s="79" t="s">
        <v>3700</v>
      </c>
      <c r="H955" s="80">
        <f t="shared" si="14"/>
        <v>3</v>
      </c>
      <c r="I955" s="81">
        <v>45210</v>
      </c>
      <c r="J955" s="82">
        <v>45211</v>
      </c>
      <c r="K955" s="82">
        <v>45212</v>
      </c>
      <c r="L955" s="83" t="s">
        <v>414</v>
      </c>
      <c r="M955" s="84" t="s">
        <v>477</v>
      </c>
      <c r="N955" s="85">
        <v>5</v>
      </c>
      <c r="O955" s="86">
        <v>5</v>
      </c>
      <c r="P955" s="86">
        <v>5</v>
      </c>
      <c r="Q955" s="87">
        <v>15</v>
      </c>
      <c r="R955" s="88">
        <v>340950</v>
      </c>
      <c r="S955" s="88">
        <v>11160</v>
      </c>
      <c r="T955" s="88">
        <v>0</v>
      </c>
      <c r="U955" s="89">
        <v>352110</v>
      </c>
      <c r="V955" s="97"/>
    </row>
    <row r="956" spans="1:22" ht="25.5" customHeight="1" x14ac:dyDescent="0.15">
      <c r="A956" s="92" t="s">
        <v>3710</v>
      </c>
      <c r="B956" s="93" t="s">
        <v>3711</v>
      </c>
      <c r="C956" s="94" t="s">
        <v>3674</v>
      </c>
      <c r="D956" s="95" t="s">
        <v>54</v>
      </c>
      <c r="E956" s="96" t="s">
        <v>3712</v>
      </c>
      <c r="F956" s="123" t="s">
        <v>5220</v>
      </c>
      <c r="G956" s="79" t="s">
        <v>3713</v>
      </c>
      <c r="H956" s="80">
        <f t="shared" si="14"/>
        <v>2</v>
      </c>
      <c r="I956" s="81">
        <v>45106</v>
      </c>
      <c r="J956" s="82">
        <v>45107</v>
      </c>
      <c r="K956" s="82"/>
      <c r="L956" s="83" t="s">
        <v>240</v>
      </c>
      <c r="M956" s="84" t="s">
        <v>426</v>
      </c>
      <c r="N956" s="85">
        <v>2</v>
      </c>
      <c r="O956" s="86">
        <v>2</v>
      </c>
      <c r="P956" s="86">
        <v>0</v>
      </c>
      <c r="Q956" s="87">
        <v>4</v>
      </c>
      <c r="R956" s="88">
        <v>136500</v>
      </c>
      <c r="S956" s="88">
        <v>6400</v>
      </c>
      <c r="T956" s="88">
        <v>0</v>
      </c>
      <c r="U956" s="89">
        <v>142900</v>
      </c>
      <c r="V956" s="97"/>
    </row>
    <row r="957" spans="1:22" ht="25.5" customHeight="1" x14ac:dyDescent="0.15">
      <c r="A957" s="92" t="s">
        <v>3714</v>
      </c>
      <c r="B957" s="93" t="s">
        <v>3715</v>
      </c>
      <c r="C957" s="94" t="s">
        <v>3674</v>
      </c>
      <c r="D957" s="95" t="s">
        <v>54</v>
      </c>
      <c r="E957" s="96" t="s">
        <v>3716</v>
      </c>
      <c r="F957" s="123" t="s">
        <v>5221</v>
      </c>
      <c r="G957" s="79" t="s">
        <v>3713</v>
      </c>
      <c r="H957" s="80">
        <f t="shared" si="14"/>
        <v>3</v>
      </c>
      <c r="I957" s="81">
        <v>45236</v>
      </c>
      <c r="J957" s="82">
        <v>45237</v>
      </c>
      <c r="K957" s="82">
        <v>45238</v>
      </c>
      <c r="L957" s="83" t="s">
        <v>240</v>
      </c>
      <c r="M957" s="84" t="s">
        <v>426</v>
      </c>
      <c r="N957" s="85">
        <v>2</v>
      </c>
      <c r="O957" s="86">
        <v>2</v>
      </c>
      <c r="P957" s="86">
        <v>2</v>
      </c>
      <c r="Q957" s="87">
        <v>6</v>
      </c>
      <c r="R957" s="88">
        <v>185190</v>
      </c>
      <c r="S957" s="88">
        <v>9600</v>
      </c>
      <c r="T957" s="88">
        <v>0</v>
      </c>
      <c r="U957" s="89">
        <v>194790</v>
      </c>
      <c r="V957" s="97"/>
    </row>
    <row r="958" spans="1:22" ht="25.5" customHeight="1" x14ac:dyDescent="0.15">
      <c r="A958" s="92" t="s">
        <v>3717</v>
      </c>
      <c r="B958" s="93" t="s">
        <v>3718</v>
      </c>
      <c r="C958" s="94" t="s">
        <v>3674</v>
      </c>
      <c r="D958" s="95" t="s">
        <v>54</v>
      </c>
      <c r="E958" s="96" t="s">
        <v>3719</v>
      </c>
      <c r="F958" s="123" t="s">
        <v>5222</v>
      </c>
      <c r="G958" s="79" t="s">
        <v>3498</v>
      </c>
      <c r="H958" s="80">
        <f t="shared" si="14"/>
        <v>2</v>
      </c>
      <c r="I958" s="81">
        <v>45092</v>
      </c>
      <c r="J958" s="82">
        <v>45093</v>
      </c>
      <c r="K958" s="82"/>
      <c r="L958" s="83" t="s">
        <v>240</v>
      </c>
      <c r="M958" s="84" t="s">
        <v>624</v>
      </c>
      <c r="N958" s="85">
        <v>1</v>
      </c>
      <c r="O958" s="86">
        <v>1</v>
      </c>
      <c r="P958" s="86">
        <v>0</v>
      </c>
      <c r="Q958" s="87">
        <v>2</v>
      </c>
      <c r="R958" s="88">
        <v>97300</v>
      </c>
      <c r="S958" s="88">
        <v>263900</v>
      </c>
      <c r="T958" s="88">
        <v>31005</v>
      </c>
      <c r="U958" s="89">
        <v>392205</v>
      </c>
      <c r="V958" s="97"/>
    </row>
    <row r="959" spans="1:22" ht="25.5" customHeight="1" x14ac:dyDescent="0.15">
      <c r="A959" s="92" t="s">
        <v>3720</v>
      </c>
      <c r="B959" s="93" t="s">
        <v>3721</v>
      </c>
      <c r="C959" s="94" t="s">
        <v>3674</v>
      </c>
      <c r="D959" s="95" t="s">
        <v>54</v>
      </c>
      <c r="E959" s="96" t="s">
        <v>3722</v>
      </c>
      <c r="F959" s="123" t="s">
        <v>5223</v>
      </c>
      <c r="G959" s="79" t="s">
        <v>3723</v>
      </c>
      <c r="H959" s="80">
        <f t="shared" si="14"/>
        <v>3</v>
      </c>
      <c r="I959" s="104">
        <v>45182</v>
      </c>
      <c r="J959" s="105">
        <v>45182</v>
      </c>
      <c r="K959" s="82">
        <v>45183</v>
      </c>
      <c r="L959" s="83" t="s">
        <v>240</v>
      </c>
      <c r="M959" s="84" t="s">
        <v>862</v>
      </c>
      <c r="N959" s="85">
        <v>3</v>
      </c>
      <c r="O959" s="86">
        <v>3</v>
      </c>
      <c r="P959" s="86">
        <v>3</v>
      </c>
      <c r="Q959" s="87">
        <v>9</v>
      </c>
      <c r="R959" s="88">
        <v>231990</v>
      </c>
      <c r="S959" s="88">
        <v>486360</v>
      </c>
      <c r="T959" s="88">
        <v>4950</v>
      </c>
      <c r="U959" s="89">
        <v>723300</v>
      </c>
      <c r="V959" s="97"/>
    </row>
    <row r="960" spans="1:22" ht="25.5" customHeight="1" x14ac:dyDescent="0.15">
      <c r="A960" s="92" t="s">
        <v>3724</v>
      </c>
      <c r="B960" s="93" t="s">
        <v>3725</v>
      </c>
      <c r="C960" s="94" t="s">
        <v>3674</v>
      </c>
      <c r="D960" s="95" t="s">
        <v>54</v>
      </c>
      <c r="E960" s="96" t="s">
        <v>3726</v>
      </c>
      <c r="F960" s="123" t="s">
        <v>5224</v>
      </c>
      <c r="G960" s="79" t="s">
        <v>2074</v>
      </c>
      <c r="H960" s="80">
        <f t="shared" si="14"/>
        <v>2</v>
      </c>
      <c r="I960" s="81">
        <v>45309</v>
      </c>
      <c r="J960" s="82">
        <v>45310</v>
      </c>
      <c r="K960" s="82"/>
      <c r="L960" s="83" t="s">
        <v>414</v>
      </c>
      <c r="M960" s="84" t="s">
        <v>420</v>
      </c>
      <c r="N960" s="85">
        <v>5</v>
      </c>
      <c r="O960" s="86">
        <v>5</v>
      </c>
      <c r="P960" s="86">
        <v>0</v>
      </c>
      <c r="Q960" s="87">
        <v>10</v>
      </c>
      <c r="R960" s="88">
        <v>266900</v>
      </c>
      <c r="S960" s="88">
        <v>449400</v>
      </c>
      <c r="T960" s="88">
        <v>50000</v>
      </c>
      <c r="U960" s="89">
        <v>766300</v>
      </c>
      <c r="V960" s="97"/>
    </row>
    <row r="961" spans="1:22" ht="25.5" customHeight="1" x14ac:dyDescent="0.15">
      <c r="A961" s="92" t="s">
        <v>3727</v>
      </c>
      <c r="B961" s="93" t="s">
        <v>3728</v>
      </c>
      <c r="C961" s="94" t="s">
        <v>3674</v>
      </c>
      <c r="D961" s="95" t="s">
        <v>54</v>
      </c>
      <c r="E961" s="96" t="s">
        <v>3729</v>
      </c>
      <c r="F961" s="123" t="s">
        <v>5225</v>
      </c>
      <c r="G961" s="79" t="s">
        <v>3730</v>
      </c>
      <c r="H961" s="80">
        <f t="shared" si="14"/>
        <v>3</v>
      </c>
      <c r="I961" s="81">
        <v>45195</v>
      </c>
      <c r="J961" s="82">
        <v>45196</v>
      </c>
      <c r="K961" s="82">
        <v>45197</v>
      </c>
      <c r="L961" s="83" t="s">
        <v>240</v>
      </c>
      <c r="M961" s="84" t="s">
        <v>426</v>
      </c>
      <c r="N961" s="85">
        <v>2</v>
      </c>
      <c r="O961" s="86">
        <v>2</v>
      </c>
      <c r="P961" s="86">
        <v>2</v>
      </c>
      <c r="Q961" s="87">
        <v>6</v>
      </c>
      <c r="R961" s="88">
        <v>224310</v>
      </c>
      <c r="S961" s="88">
        <v>16080</v>
      </c>
      <c r="T961" s="88">
        <v>46200</v>
      </c>
      <c r="U961" s="89">
        <v>286590</v>
      </c>
      <c r="V961" s="97"/>
    </row>
    <row r="962" spans="1:22" ht="25.5" customHeight="1" x14ac:dyDescent="0.15">
      <c r="A962" s="92" t="s">
        <v>3731</v>
      </c>
      <c r="B962" s="93" t="s">
        <v>3732</v>
      </c>
      <c r="C962" s="94" t="s">
        <v>3674</v>
      </c>
      <c r="D962" s="95" t="s">
        <v>54</v>
      </c>
      <c r="E962" s="96" t="s">
        <v>3733</v>
      </c>
      <c r="F962" s="123" t="s">
        <v>5226</v>
      </c>
      <c r="G962" s="79" t="s">
        <v>1634</v>
      </c>
      <c r="H962" s="80">
        <f t="shared" si="14"/>
        <v>3</v>
      </c>
      <c r="I962" s="81">
        <v>45251</v>
      </c>
      <c r="J962" s="82">
        <v>45252</v>
      </c>
      <c r="K962" s="82">
        <v>45254</v>
      </c>
      <c r="L962" s="83" t="s">
        <v>550</v>
      </c>
      <c r="M962" s="84" t="s">
        <v>672</v>
      </c>
      <c r="N962" s="85">
        <v>3</v>
      </c>
      <c r="O962" s="86">
        <v>3</v>
      </c>
      <c r="P962" s="86">
        <v>3</v>
      </c>
      <c r="Q962" s="87">
        <v>9</v>
      </c>
      <c r="R962" s="88">
        <v>282990</v>
      </c>
      <c r="S962" s="88">
        <v>485920</v>
      </c>
      <c r="T962" s="88">
        <v>0</v>
      </c>
      <c r="U962" s="89">
        <v>768910</v>
      </c>
      <c r="V962" s="97"/>
    </row>
    <row r="963" spans="1:22" ht="25.5" customHeight="1" x14ac:dyDescent="0.15">
      <c r="A963" s="92" t="s">
        <v>3734</v>
      </c>
      <c r="B963" s="93" t="s">
        <v>3735</v>
      </c>
      <c r="C963" s="94" t="s">
        <v>3674</v>
      </c>
      <c r="D963" s="95" t="s">
        <v>54</v>
      </c>
      <c r="E963" s="96" t="s">
        <v>3736</v>
      </c>
      <c r="F963" s="123" t="s">
        <v>5227</v>
      </c>
      <c r="G963" s="79" t="s">
        <v>3737</v>
      </c>
      <c r="H963" s="80">
        <f t="shared" si="14"/>
        <v>3</v>
      </c>
      <c r="I963" s="81">
        <v>45090</v>
      </c>
      <c r="J963" s="82">
        <v>45091</v>
      </c>
      <c r="K963" s="82">
        <v>45092</v>
      </c>
      <c r="L963" s="83" t="s">
        <v>414</v>
      </c>
      <c r="M963" s="84" t="s">
        <v>477</v>
      </c>
      <c r="N963" s="85">
        <v>5</v>
      </c>
      <c r="O963" s="86">
        <v>5</v>
      </c>
      <c r="P963" s="86">
        <v>5</v>
      </c>
      <c r="Q963" s="87">
        <v>15</v>
      </c>
      <c r="R963" s="88">
        <v>340950</v>
      </c>
      <c r="S963" s="88">
        <v>0</v>
      </c>
      <c r="T963" s="88">
        <v>0</v>
      </c>
      <c r="U963" s="89">
        <v>340950</v>
      </c>
      <c r="V963" s="97"/>
    </row>
    <row r="964" spans="1:22" ht="25.5" customHeight="1" x14ac:dyDescent="0.15">
      <c r="A964" s="92" t="s">
        <v>3738</v>
      </c>
      <c r="B964" s="93" t="s">
        <v>3739</v>
      </c>
      <c r="C964" s="94" t="s">
        <v>3674</v>
      </c>
      <c r="D964" s="95" t="s">
        <v>54</v>
      </c>
      <c r="E964" s="96" t="s">
        <v>3740</v>
      </c>
      <c r="F964" s="123" t="s">
        <v>5228</v>
      </c>
      <c r="G964" s="79" t="s">
        <v>3737</v>
      </c>
      <c r="H964" s="80">
        <f t="shared" si="14"/>
        <v>3</v>
      </c>
      <c r="I964" s="81">
        <v>45096</v>
      </c>
      <c r="J964" s="82">
        <v>45097</v>
      </c>
      <c r="K964" s="82">
        <v>45098</v>
      </c>
      <c r="L964" s="83" t="s">
        <v>414</v>
      </c>
      <c r="M964" s="84" t="s">
        <v>477</v>
      </c>
      <c r="N964" s="85">
        <v>5</v>
      </c>
      <c r="O964" s="86">
        <v>5</v>
      </c>
      <c r="P964" s="86">
        <v>5</v>
      </c>
      <c r="Q964" s="87">
        <v>15</v>
      </c>
      <c r="R964" s="88">
        <v>340950</v>
      </c>
      <c r="S964" s="88">
        <v>47520</v>
      </c>
      <c r="T964" s="88">
        <v>0</v>
      </c>
      <c r="U964" s="89">
        <v>388470</v>
      </c>
      <c r="V964" s="97"/>
    </row>
    <row r="965" spans="1:22" ht="25.5" customHeight="1" x14ac:dyDescent="0.15">
      <c r="A965" s="92" t="s">
        <v>3741</v>
      </c>
      <c r="B965" s="93" t="s">
        <v>3742</v>
      </c>
      <c r="C965" s="94" t="s">
        <v>3674</v>
      </c>
      <c r="D965" s="95" t="s">
        <v>54</v>
      </c>
      <c r="E965" s="96" t="s">
        <v>3743</v>
      </c>
      <c r="F965" s="123" t="s">
        <v>5229</v>
      </c>
      <c r="G965" s="79" t="s">
        <v>3737</v>
      </c>
      <c r="H965" s="80">
        <f t="shared" ref="H965:H1028" si="15">COUNTA(I965:K965)</f>
        <v>3</v>
      </c>
      <c r="I965" s="81">
        <v>45110</v>
      </c>
      <c r="J965" s="82">
        <v>45111</v>
      </c>
      <c r="K965" s="82">
        <v>45112</v>
      </c>
      <c r="L965" s="83" t="s">
        <v>414</v>
      </c>
      <c r="M965" s="84" t="s">
        <v>477</v>
      </c>
      <c r="N965" s="85">
        <v>5</v>
      </c>
      <c r="O965" s="86">
        <v>5</v>
      </c>
      <c r="P965" s="86">
        <v>5</v>
      </c>
      <c r="Q965" s="87">
        <v>15</v>
      </c>
      <c r="R965" s="88">
        <v>340950</v>
      </c>
      <c r="S965" s="88">
        <v>42840</v>
      </c>
      <c r="T965" s="88">
        <v>0</v>
      </c>
      <c r="U965" s="89">
        <v>383790</v>
      </c>
      <c r="V965" s="97"/>
    </row>
    <row r="966" spans="1:22" ht="25.5" customHeight="1" x14ac:dyDescent="0.15">
      <c r="A966" s="92" t="s">
        <v>3744</v>
      </c>
      <c r="B966" s="93" t="s">
        <v>3745</v>
      </c>
      <c r="C966" s="94" t="s">
        <v>3674</v>
      </c>
      <c r="D966" s="95" t="s">
        <v>54</v>
      </c>
      <c r="E966" s="96" t="s">
        <v>3746</v>
      </c>
      <c r="F966" s="123" t="s">
        <v>5230</v>
      </c>
      <c r="G966" s="79" t="s">
        <v>3737</v>
      </c>
      <c r="H966" s="80">
        <f t="shared" si="15"/>
        <v>3</v>
      </c>
      <c r="I966" s="81">
        <v>45201</v>
      </c>
      <c r="J966" s="82">
        <v>45202</v>
      </c>
      <c r="K966" s="82">
        <v>45203</v>
      </c>
      <c r="L966" s="83" t="s">
        <v>414</v>
      </c>
      <c r="M966" s="84" t="s">
        <v>477</v>
      </c>
      <c r="N966" s="85">
        <v>5</v>
      </c>
      <c r="O966" s="86">
        <v>5</v>
      </c>
      <c r="P966" s="86">
        <v>5</v>
      </c>
      <c r="Q966" s="87">
        <v>15</v>
      </c>
      <c r="R966" s="88">
        <v>340950</v>
      </c>
      <c r="S966" s="88">
        <v>41040</v>
      </c>
      <c r="T966" s="88">
        <v>0</v>
      </c>
      <c r="U966" s="89">
        <v>381990</v>
      </c>
      <c r="V966" s="97"/>
    </row>
    <row r="967" spans="1:22" ht="25.5" customHeight="1" x14ac:dyDescent="0.15">
      <c r="A967" s="92" t="s">
        <v>3747</v>
      </c>
      <c r="B967" s="93" t="s">
        <v>3748</v>
      </c>
      <c r="C967" s="94" t="s">
        <v>3674</v>
      </c>
      <c r="D967" s="95" t="s">
        <v>54</v>
      </c>
      <c r="E967" s="96" t="s">
        <v>3749</v>
      </c>
      <c r="F967" s="123" t="s">
        <v>5231</v>
      </c>
      <c r="G967" s="79" t="s">
        <v>2005</v>
      </c>
      <c r="H967" s="80">
        <f t="shared" si="15"/>
        <v>3</v>
      </c>
      <c r="I967" s="81">
        <v>45265</v>
      </c>
      <c r="J967" s="82">
        <v>45266</v>
      </c>
      <c r="K967" s="82">
        <v>45267</v>
      </c>
      <c r="L967" s="83" t="s">
        <v>240</v>
      </c>
      <c r="M967" s="84" t="s">
        <v>426</v>
      </c>
      <c r="N967" s="85">
        <v>3</v>
      </c>
      <c r="O967" s="86">
        <v>3</v>
      </c>
      <c r="P967" s="86">
        <v>3</v>
      </c>
      <c r="Q967" s="87">
        <v>9</v>
      </c>
      <c r="R967" s="88">
        <v>273060</v>
      </c>
      <c r="S967" s="88">
        <v>385440</v>
      </c>
      <c r="T967" s="88">
        <v>44500</v>
      </c>
      <c r="U967" s="89">
        <v>703000</v>
      </c>
      <c r="V967" s="97"/>
    </row>
    <row r="968" spans="1:22" ht="25.5" customHeight="1" x14ac:dyDescent="0.15">
      <c r="A968" s="92" t="s">
        <v>3750</v>
      </c>
      <c r="B968" s="93" t="s">
        <v>3751</v>
      </c>
      <c r="C968" s="94" t="s">
        <v>3674</v>
      </c>
      <c r="D968" s="95" t="s">
        <v>54</v>
      </c>
      <c r="E968" s="96" t="s">
        <v>3752</v>
      </c>
      <c r="F968" s="123" t="s">
        <v>5232</v>
      </c>
      <c r="G968" s="79" t="s">
        <v>3753</v>
      </c>
      <c r="H968" s="80">
        <f t="shared" si="15"/>
        <v>1</v>
      </c>
      <c r="I968" s="81">
        <v>45086</v>
      </c>
      <c r="J968" s="82"/>
      <c r="K968" s="82"/>
      <c r="L968" s="83" t="s">
        <v>240</v>
      </c>
      <c r="M968" s="84" t="s">
        <v>426</v>
      </c>
      <c r="N968" s="85">
        <v>2</v>
      </c>
      <c r="O968" s="86">
        <v>0</v>
      </c>
      <c r="P968" s="86">
        <v>0</v>
      </c>
      <c r="Q968" s="87">
        <v>2</v>
      </c>
      <c r="R968" s="88">
        <v>74770</v>
      </c>
      <c r="S968" s="88">
        <v>195250</v>
      </c>
      <c r="T968" s="88">
        <v>0</v>
      </c>
      <c r="U968" s="89">
        <v>270020</v>
      </c>
      <c r="V968" s="97"/>
    </row>
    <row r="969" spans="1:22" ht="25.5" customHeight="1" x14ac:dyDescent="0.15">
      <c r="A969" s="92" t="s">
        <v>3754</v>
      </c>
      <c r="B969" s="93" t="s">
        <v>3755</v>
      </c>
      <c r="C969" s="94" t="s">
        <v>3674</v>
      </c>
      <c r="D969" s="95" t="s">
        <v>54</v>
      </c>
      <c r="E969" s="96" t="s">
        <v>3756</v>
      </c>
      <c r="F969" s="123" t="s">
        <v>5233</v>
      </c>
      <c r="G969" s="79" t="s">
        <v>3753</v>
      </c>
      <c r="H969" s="80">
        <f t="shared" si="15"/>
        <v>2</v>
      </c>
      <c r="I969" s="81">
        <v>45251</v>
      </c>
      <c r="J969" s="82">
        <v>45252</v>
      </c>
      <c r="K969" s="82"/>
      <c r="L969" s="83" t="s">
        <v>240</v>
      </c>
      <c r="M969" s="84" t="s">
        <v>426</v>
      </c>
      <c r="N969" s="85">
        <v>2</v>
      </c>
      <c r="O969" s="86">
        <v>2</v>
      </c>
      <c r="P969" s="86">
        <v>0</v>
      </c>
      <c r="Q969" s="87">
        <v>4</v>
      </c>
      <c r="R969" s="88">
        <v>149540</v>
      </c>
      <c r="S969" s="88">
        <v>217090</v>
      </c>
      <c r="T969" s="88">
        <v>0</v>
      </c>
      <c r="U969" s="89">
        <v>366630</v>
      </c>
      <c r="V969" s="97"/>
    </row>
    <row r="970" spans="1:22" ht="25.5" customHeight="1" x14ac:dyDescent="0.15">
      <c r="A970" s="92" t="s">
        <v>3757</v>
      </c>
      <c r="B970" s="93" t="s">
        <v>3758</v>
      </c>
      <c r="C970" s="94" t="s">
        <v>3674</v>
      </c>
      <c r="D970" s="95" t="s">
        <v>54</v>
      </c>
      <c r="E970" s="96" t="s">
        <v>3759</v>
      </c>
      <c r="F970" s="123" t="s">
        <v>5234</v>
      </c>
      <c r="G970" s="79" t="s">
        <v>3753</v>
      </c>
      <c r="H970" s="80">
        <f t="shared" si="15"/>
        <v>2</v>
      </c>
      <c r="I970" s="81">
        <v>45273</v>
      </c>
      <c r="J970" s="82">
        <v>45274</v>
      </c>
      <c r="K970" s="82"/>
      <c r="L970" s="83" t="s">
        <v>240</v>
      </c>
      <c r="M970" s="84" t="s">
        <v>426</v>
      </c>
      <c r="N970" s="85">
        <v>2</v>
      </c>
      <c r="O970" s="86">
        <v>2</v>
      </c>
      <c r="P970" s="86">
        <v>0</v>
      </c>
      <c r="Q970" s="87">
        <v>4</v>
      </c>
      <c r="R970" s="88">
        <v>123460</v>
      </c>
      <c r="S970" s="88">
        <v>180360</v>
      </c>
      <c r="T970" s="88">
        <v>0</v>
      </c>
      <c r="U970" s="89">
        <v>303820</v>
      </c>
      <c r="V970" s="97"/>
    </row>
    <row r="971" spans="1:22" ht="25.5" customHeight="1" x14ac:dyDescent="0.15">
      <c r="A971" s="92" t="s">
        <v>3760</v>
      </c>
      <c r="B971" s="93" t="s">
        <v>3761</v>
      </c>
      <c r="C971" s="94" t="s">
        <v>3674</v>
      </c>
      <c r="D971" s="95" t="s">
        <v>54</v>
      </c>
      <c r="E971" s="96" t="s">
        <v>3762</v>
      </c>
      <c r="F971" s="123" t="s">
        <v>5235</v>
      </c>
      <c r="G971" s="79" t="s">
        <v>3763</v>
      </c>
      <c r="H971" s="80">
        <f t="shared" si="15"/>
        <v>3</v>
      </c>
      <c r="I971" s="81">
        <v>45119</v>
      </c>
      <c r="J971" s="82">
        <v>45120</v>
      </c>
      <c r="K971" s="82">
        <v>45121</v>
      </c>
      <c r="L971" s="83" t="s">
        <v>240</v>
      </c>
      <c r="M971" s="84" t="s">
        <v>624</v>
      </c>
      <c r="N971" s="85">
        <v>2</v>
      </c>
      <c r="O971" s="86">
        <v>2</v>
      </c>
      <c r="P971" s="86">
        <v>2</v>
      </c>
      <c r="Q971" s="87">
        <v>6</v>
      </c>
      <c r="R971" s="88">
        <v>198230</v>
      </c>
      <c r="S971" s="88">
        <v>225530</v>
      </c>
      <c r="T971" s="88">
        <v>0</v>
      </c>
      <c r="U971" s="89">
        <v>423760</v>
      </c>
      <c r="V971" s="97"/>
    </row>
    <row r="972" spans="1:22" ht="25.5" customHeight="1" x14ac:dyDescent="0.15">
      <c r="A972" s="92" t="s">
        <v>3764</v>
      </c>
      <c r="B972" s="93" t="s">
        <v>3765</v>
      </c>
      <c r="C972" s="94" t="s">
        <v>3674</v>
      </c>
      <c r="D972" s="95" t="s">
        <v>54</v>
      </c>
      <c r="E972" s="96" t="s">
        <v>3766</v>
      </c>
      <c r="F972" s="123" t="s">
        <v>5236</v>
      </c>
      <c r="G972" s="79" t="s">
        <v>3763</v>
      </c>
      <c r="H972" s="80">
        <f t="shared" si="15"/>
        <v>3</v>
      </c>
      <c r="I972" s="81">
        <v>45224</v>
      </c>
      <c r="J972" s="82">
        <v>45225</v>
      </c>
      <c r="K972" s="82">
        <v>45226</v>
      </c>
      <c r="L972" s="83" t="s">
        <v>240</v>
      </c>
      <c r="M972" s="84" t="s">
        <v>624</v>
      </c>
      <c r="N972" s="85">
        <v>2</v>
      </c>
      <c r="O972" s="86">
        <v>2</v>
      </c>
      <c r="P972" s="86">
        <v>2</v>
      </c>
      <c r="Q972" s="87">
        <v>6</v>
      </c>
      <c r="R972" s="88">
        <v>185190</v>
      </c>
      <c r="S972" s="88">
        <v>194500</v>
      </c>
      <c r="T972" s="88">
        <v>0</v>
      </c>
      <c r="U972" s="89">
        <v>379690</v>
      </c>
      <c r="V972" s="97"/>
    </row>
    <row r="973" spans="1:22" ht="25.5" customHeight="1" x14ac:dyDescent="0.15">
      <c r="A973" s="92" t="s">
        <v>3767</v>
      </c>
      <c r="B973" s="93" t="s">
        <v>3768</v>
      </c>
      <c r="C973" s="94" t="s">
        <v>3674</v>
      </c>
      <c r="D973" s="95" t="s">
        <v>54</v>
      </c>
      <c r="E973" s="96" t="s">
        <v>3769</v>
      </c>
      <c r="F973" s="123" t="s">
        <v>5237</v>
      </c>
      <c r="G973" s="79" t="s">
        <v>3763</v>
      </c>
      <c r="H973" s="80">
        <f t="shared" si="15"/>
        <v>3</v>
      </c>
      <c r="I973" s="81">
        <v>45245</v>
      </c>
      <c r="J973" s="82">
        <v>45246</v>
      </c>
      <c r="K973" s="82">
        <v>45247</v>
      </c>
      <c r="L973" s="83" t="s">
        <v>240</v>
      </c>
      <c r="M973" s="84" t="s">
        <v>624</v>
      </c>
      <c r="N973" s="85">
        <v>2</v>
      </c>
      <c r="O973" s="86">
        <v>2</v>
      </c>
      <c r="P973" s="86">
        <v>2</v>
      </c>
      <c r="Q973" s="87">
        <v>6</v>
      </c>
      <c r="R973" s="88">
        <v>185190</v>
      </c>
      <c r="S973" s="88">
        <v>218020</v>
      </c>
      <c r="T973" s="88">
        <v>0</v>
      </c>
      <c r="U973" s="89">
        <v>403210</v>
      </c>
      <c r="V973" s="97"/>
    </row>
    <row r="974" spans="1:22" ht="25.5" customHeight="1" x14ac:dyDescent="0.15">
      <c r="A974" s="92" t="s">
        <v>3770</v>
      </c>
      <c r="B974" s="93" t="s">
        <v>3771</v>
      </c>
      <c r="C974" s="94" t="s">
        <v>3674</v>
      </c>
      <c r="D974" s="95" t="s">
        <v>54</v>
      </c>
      <c r="E974" s="96" t="s">
        <v>3772</v>
      </c>
      <c r="F974" s="123" t="s">
        <v>5238</v>
      </c>
      <c r="G974" s="79" t="s">
        <v>3763</v>
      </c>
      <c r="H974" s="80">
        <f t="shared" si="15"/>
        <v>3</v>
      </c>
      <c r="I974" s="81">
        <v>45308</v>
      </c>
      <c r="J974" s="82">
        <v>45309</v>
      </c>
      <c r="K974" s="82">
        <v>45310</v>
      </c>
      <c r="L974" s="83" t="s">
        <v>240</v>
      </c>
      <c r="M974" s="84" t="s">
        <v>624</v>
      </c>
      <c r="N974" s="85">
        <v>2</v>
      </c>
      <c r="O974" s="86">
        <v>2</v>
      </c>
      <c r="P974" s="86">
        <v>2</v>
      </c>
      <c r="Q974" s="87">
        <v>6</v>
      </c>
      <c r="R974" s="88">
        <v>211270</v>
      </c>
      <c r="S974" s="88">
        <v>198280</v>
      </c>
      <c r="T974" s="88">
        <v>0</v>
      </c>
      <c r="U974" s="89">
        <v>409550</v>
      </c>
      <c r="V974" s="97"/>
    </row>
    <row r="975" spans="1:22" ht="25.5" customHeight="1" x14ac:dyDescent="0.15">
      <c r="A975" s="92" t="s">
        <v>3773</v>
      </c>
      <c r="B975" s="93" t="s">
        <v>3774</v>
      </c>
      <c r="C975" s="94" t="s">
        <v>3674</v>
      </c>
      <c r="D975" s="95" t="s">
        <v>54</v>
      </c>
      <c r="E975" s="96" t="s">
        <v>3775</v>
      </c>
      <c r="F975" s="123" t="s">
        <v>5239</v>
      </c>
      <c r="G975" s="79" t="s">
        <v>3776</v>
      </c>
      <c r="H975" s="80">
        <f t="shared" si="15"/>
        <v>2</v>
      </c>
      <c r="I975" s="81">
        <v>45243</v>
      </c>
      <c r="J975" s="82">
        <v>45244</v>
      </c>
      <c r="K975" s="82"/>
      <c r="L975" s="83" t="s">
        <v>240</v>
      </c>
      <c r="M975" s="84" t="s">
        <v>504</v>
      </c>
      <c r="N975" s="85">
        <v>2</v>
      </c>
      <c r="O975" s="86">
        <v>2</v>
      </c>
      <c r="P975" s="86">
        <v>0</v>
      </c>
      <c r="Q975" s="87">
        <v>4</v>
      </c>
      <c r="R975" s="88">
        <v>136500</v>
      </c>
      <c r="S975" s="88">
        <v>179960</v>
      </c>
      <c r="T975" s="88">
        <v>0</v>
      </c>
      <c r="U975" s="89">
        <v>316460</v>
      </c>
      <c r="V975" s="97"/>
    </row>
    <row r="976" spans="1:22" ht="25.5" customHeight="1" x14ac:dyDescent="0.15">
      <c r="A976" s="92" t="s">
        <v>3777</v>
      </c>
      <c r="B976" s="93" t="s">
        <v>3778</v>
      </c>
      <c r="C976" s="94" t="s">
        <v>3674</v>
      </c>
      <c r="D976" s="95" t="s">
        <v>54</v>
      </c>
      <c r="E976" s="96" t="s">
        <v>3779</v>
      </c>
      <c r="F976" s="123" t="s">
        <v>5240</v>
      </c>
      <c r="G976" s="79" t="s">
        <v>3780</v>
      </c>
      <c r="H976" s="80">
        <f t="shared" si="15"/>
        <v>3</v>
      </c>
      <c r="I976" s="81">
        <v>45237</v>
      </c>
      <c r="J976" s="82">
        <v>45238</v>
      </c>
      <c r="K976" s="82">
        <v>45239</v>
      </c>
      <c r="L976" s="83" t="s">
        <v>240</v>
      </c>
      <c r="M976" s="84" t="s">
        <v>504</v>
      </c>
      <c r="N976" s="85">
        <v>3</v>
      </c>
      <c r="O976" s="86">
        <v>3</v>
      </c>
      <c r="P976" s="86">
        <v>3</v>
      </c>
      <c r="Q976" s="87">
        <v>9</v>
      </c>
      <c r="R976" s="88">
        <v>263430</v>
      </c>
      <c r="S976" s="88">
        <v>481310</v>
      </c>
      <c r="T976" s="88">
        <v>0</v>
      </c>
      <c r="U976" s="89">
        <v>744740</v>
      </c>
      <c r="V976" s="97"/>
    </row>
    <row r="977" spans="1:22" ht="25.5" customHeight="1" x14ac:dyDescent="0.15">
      <c r="A977" s="92" t="s">
        <v>3781</v>
      </c>
      <c r="B977" s="93" t="s">
        <v>3782</v>
      </c>
      <c r="C977" s="94" t="s">
        <v>3674</v>
      </c>
      <c r="D977" s="95" t="s">
        <v>54</v>
      </c>
      <c r="E977" s="96" t="s">
        <v>3783</v>
      </c>
      <c r="F977" s="123" t="s">
        <v>5241</v>
      </c>
      <c r="G977" s="79" t="s">
        <v>3780</v>
      </c>
      <c r="H977" s="80">
        <f t="shared" si="15"/>
        <v>2</v>
      </c>
      <c r="I977" s="81">
        <v>45267</v>
      </c>
      <c r="J977" s="82">
        <v>45268</v>
      </c>
      <c r="K977" s="82"/>
      <c r="L977" s="83" t="s">
        <v>240</v>
      </c>
      <c r="M977" s="84" t="s">
        <v>504</v>
      </c>
      <c r="N977" s="85">
        <v>2</v>
      </c>
      <c r="O977" s="86">
        <v>2</v>
      </c>
      <c r="P977" s="86">
        <v>0</v>
      </c>
      <c r="Q977" s="87">
        <v>4</v>
      </c>
      <c r="R977" s="88">
        <v>110420</v>
      </c>
      <c r="S977" s="88">
        <v>217000</v>
      </c>
      <c r="T977" s="88">
        <v>0</v>
      </c>
      <c r="U977" s="89">
        <v>327420</v>
      </c>
      <c r="V977" s="97"/>
    </row>
    <row r="978" spans="1:22" ht="25.5" customHeight="1" x14ac:dyDescent="0.15">
      <c r="A978" s="92" t="s">
        <v>3784</v>
      </c>
      <c r="B978" s="93" t="s">
        <v>3785</v>
      </c>
      <c r="C978" s="94" t="s">
        <v>3674</v>
      </c>
      <c r="D978" s="95" t="s">
        <v>54</v>
      </c>
      <c r="E978" s="96" t="s">
        <v>3786</v>
      </c>
      <c r="F978" s="123" t="s">
        <v>5242</v>
      </c>
      <c r="G978" s="79" t="s">
        <v>3787</v>
      </c>
      <c r="H978" s="80">
        <f t="shared" si="15"/>
        <v>2</v>
      </c>
      <c r="I978" s="81">
        <v>45169</v>
      </c>
      <c r="J978" s="82">
        <v>45170</v>
      </c>
      <c r="K978" s="82"/>
      <c r="L978" s="83" t="s">
        <v>240</v>
      </c>
      <c r="M978" s="84" t="s">
        <v>377</v>
      </c>
      <c r="N978" s="85">
        <v>1</v>
      </c>
      <c r="O978" s="86">
        <v>1</v>
      </c>
      <c r="P978" s="86">
        <v>0</v>
      </c>
      <c r="Q978" s="87">
        <v>2</v>
      </c>
      <c r="R978" s="88">
        <v>110420</v>
      </c>
      <c r="S978" s="88">
        <v>115780</v>
      </c>
      <c r="T978" s="88">
        <v>0</v>
      </c>
      <c r="U978" s="89">
        <v>226200</v>
      </c>
      <c r="V978" s="97"/>
    </row>
    <row r="979" spans="1:22" ht="25.5" customHeight="1" x14ac:dyDescent="0.15">
      <c r="A979" s="92" t="s">
        <v>3788</v>
      </c>
      <c r="B979" s="93" t="s">
        <v>3789</v>
      </c>
      <c r="C979" s="94" t="s">
        <v>3674</v>
      </c>
      <c r="D979" s="95" t="s">
        <v>54</v>
      </c>
      <c r="E979" s="96" t="s">
        <v>3790</v>
      </c>
      <c r="F979" s="123" t="s">
        <v>5243</v>
      </c>
      <c r="G979" s="79" t="s">
        <v>3787</v>
      </c>
      <c r="H979" s="80">
        <f t="shared" si="15"/>
        <v>2</v>
      </c>
      <c r="I979" s="81">
        <v>45271</v>
      </c>
      <c r="J979" s="82">
        <v>45272</v>
      </c>
      <c r="K979" s="82"/>
      <c r="L979" s="83" t="s">
        <v>240</v>
      </c>
      <c r="M979" s="84" t="s">
        <v>377</v>
      </c>
      <c r="N979" s="85">
        <v>1</v>
      </c>
      <c r="O979" s="86">
        <v>1</v>
      </c>
      <c r="P979" s="86">
        <v>0</v>
      </c>
      <c r="Q979" s="87">
        <v>2</v>
      </c>
      <c r="R979" s="88">
        <v>90860</v>
      </c>
      <c r="S979" s="88">
        <v>114580</v>
      </c>
      <c r="T979" s="88">
        <v>0</v>
      </c>
      <c r="U979" s="89">
        <v>205440</v>
      </c>
      <c r="V979" s="97"/>
    </row>
    <row r="980" spans="1:22" ht="25.5" customHeight="1" x14ac:dyDescent="0.15">
      <c r="A980" s="92" t="s">
        <v>3791</v>
      </c>
      <c r="B980" s="93" t="s">
        <v>3792</v>
      </c>
      <c r="C980" s="94" t="s">
        <v>3674</v>
      </c>
      <c r="D980" s="95" t="s">
        <v>54</v>
      </c>
      <c r="E980" s="96" t="s">
        <v>3793</v>
      </c>
      <c r="F980" s="123" t="s">
        <v>5244</v>
      </c>
      <c r="G980" s="79" t="s">
        <v>3794</v>
      </c>
      <c r="H980" s="80">
        <f t="shared" si="15"/>
        <v>1</v>
      </c>
      <c r="I980" s="81">
        <v>45244</v>
      </c>
      <c r="J980" s="82"/>
      <c r="K980" s="82"/>
      <c r="L980" s="83" t="s">
        <v>550</v>
      </c>
      <c r="M980" s="84" t="s">
        <v>2715</v>
      </c>
      <c r="N980" s="85">
        <v>5</v>
      </c>
      <c r="O980" s="86">
        <v>0</v>
      </c>
      <c r="P980" s="86">
        <v>0</v>
      </c>
      <c r="Q980" s="87">
        <v>5</v>
      </c>
      <c r="R980" s="88">
        <v>133450</v>
      </c>
      <c r="S980" s="88">
        <v>11100</v>
      </c>
      <c r="T980" s="88">
        <v>0</v>
      </c>
      <c r="U980" s="89">
        <v>144550</v>
      </c>
      <c r="V980" s="97"/>
    </row>
    <row r="981" spans="1:22" ht="25.5" customHeight="1" x14ac:dyDescent="0.15">
      <c r="A981" s="92" t="s">
        <v>3795</v>
      </c>
      <c r="B981" s="93" t="s">
        <v>3796</v>
      </c>
      <c r="C981" s="94" t="s">
        <v>3674</v>
      </c>
      <c r="D981" s="95" t="s">
        <v>54</v>
      </c>
      <c r="E981" s="96" t="s">
        <v>3797</v>
      </c>
      <c r="F981" s="123" t="s">
        <v>5245</v>
      </c>
      <c r="G981" s="79" t="s">
        <v>3798</v>
      </c>
      <c r="H981" s="80">
        <f t="shared" si="15"/>
        <v>3</v>
      </c>
      <c r="I981" s="81">
        <v>45202</v>
      </c>
      <c r="J981" s="82">
        <v>45203</v>
      </c>
      <c r="K981" s="82">
        <v>45204</v>
      </c>
      <c r="L981" s="83" t="s">
        <v>240</v>
      </c>
      <c r="M981" s="84" t="s">
        <v>461</v>
      </c>
      <c r="N981" s="85">
        <v>4</v>
      </c>
      <c r="O981" s="86">
        <v>4</v>
      </c>
      <c r="P981" s="86">
        <v>4</v>
      </c>
      <c r="Q981" s="87">
        <v>12</v>
      </c>
      <c r="R981" s="88">
        <v>325830</v>
      </c>
      <c r="S981" s="88">
        <v>484640</v>
      </c>
      <c r="T981" s="88">
        <v>4950</v>
      </c>
      <c r="U981" s="89">
        <v>815420</v>
      </c>
      <c r="V981" s="97"/>
    </row>
    <row r="982" spans="1:22" ht="25.5" customHeight="1" x14ac:dyDescent="0.15">
      <c r="A982" s="92" t="s">
        <v>3799</v>
      </c>
      <c r="B982" s="93" t="s">
        <v>3800</v>
      </c>
      <c r="C982" s="94" t="s">
        <v>3674</v>
      </c>
      <c r="D982" s="95" t="s">
        <v>54</v>
      </c>
      <c r="E982" s="96" t="s">
        <v>3801</v>
      </c>
      <c r="F982" s="123" t="s">
        <v>5246</v>
      </c>
      <c r="G982" s="79" t="s">
        <v>3798</v>
      </c>
      <c r="H982" s="80">
        <f t="shared" si="15"/>
        <v>3</v>
      </c>
      <c r="I982" s="81">
        <v>45259</v>
      </c>
      <c r="J982" s="82">
        <v>45260</v>
      </c>
      <c r="K982" s="82">
        <v>45261</v>
      </c>
      <c r="L982" s="83" t="s">
        <v>240</v>
      </c>
      <c r="M982" s="84" t="s">
        <v>461</v>
      </c>
      <c r="N982" s="85">
        <v>4</v>
      </c>
      <c r="O982" s="86">
        <v>4</v>
      </c>
      <c r="P982" s="86">
        <v>4</v>
      </c>
      <c r="Q982" s="87">
        <v>12</v>
      </c>
      <c r="R982" s="88">
        <v>325830</v>
      </c>
      <c r="S982" s="88">
        <v>484940</v>
      </c>
      <c r="T982" s="88">
        <v>4950</v>
      </c>
      <c r="U982" s="89">
        <v>815720</v>
      </c>
      <c r="V982" s="97"/>
    </row>
    <row r="983" spans="1:22" ht="25.5" customHeight="1" x14ac:dyDescent="0.15">
      <c r="A983" s="92" t="s">
        <v>3802</v>
      </c>
      <c r="B983" s="93" t="s">
        <v>3803</v>
      </c>
      <c r="C983" s="94" t="s">
        <v>3674</v>
      </c>
      <c r="D983" s="95" t="s">
        <v>54</v>
      </c>
      <c r="E983" s="96" t="s">
        <v>3804</v>
      </c>
      <c r="F983" s="123" t="s">
        <v>5247</v>
      </c>
      <c r="G983" s="79" t="s">
        <v>3805</v>
      </c>
      <c r="H983" s="80">
        <f t="shared" si="15"/>
        <v>3</v>
      </c>
      <c r="I983" s="81">
        <v>45189</v>
      </c>
      <c r="J983" s="82">
        <v>45190</v>
      </c>
      <c r="K983" s="82">
        <v>45191</v>
      </c>
      <c r="L983" s="83" t="s">
        <v>414</v>
      </c>
      <c r="M983" s="84" t="s">
        <v>477</v>
      </c>
      <c r="N983" s="85">
        <v>5</v>
      </c>
      <c r="O983" s="86">
        <v>5</v>
      </c>
      <c r="P983" s="86">
        <v>5</v>
      </c>
      <c r="Q983" s="87">
        <v>15</v>
      </c>
      <c r="R983" s="88">
        <v>340950</v>
      </c>
      <c r="S983" s="88">
        <v>15480</v>
      </c>
      <c r="T983" s="88">
        <v>0</v>
      </c>
      <c r="U983" s="89">
        <v>356430</v>
      </c>
      <c r="V983" s="97"/>
    </row>
    <row r="984" spans="1:22" ht="25.5" customHeight="1" x14ac:dyDescent="0.15">
      <c r="A984" s="92" t="s">
        <v>3806</v>
      </c>
      <c r="B984" s="93" t="s">
        <v>3807</v>
      </c>
      <c r="C984" s="94" t="s">
        <v>3674</v>
      </c>
      <c r="D984" s="95" t="s">
        <v>54</v>
      </c>
      <c r="E984" s="96" t="s">
        <v>3808</v>
      </c>
      <c r="F984" s="123" t="s">
        <v>5248</v>
      </c>
      <c r="G984" s="79" t="s">
        <v>3805</v>
      </c>
      <c r="H984" s="80">
        <f t="shared" si="15"/>
        <v>3</v>
      </c>
      <c r="I984" s="81">
        <v>45078</v>
      </c>
      <c r="J984" s="82">
        <v>45079</v>
      </c>
      <c r="K984" s="82">
        <v>45082</v>
      </c>
      <c r="L984" s="83" t="s">
        <v>414</v>
      </c>
      <c r="M984" s="84" t="s">
        <v>477</v>
      </c>
      <c r="N984" s="85">
        <v>5</v>
      </c>
      <c r="O984" s="86">
        <v>5</v>
      </c>
      <c r="P984" s="86">
        <v>5</v>
      </c>
      <c r="Q984" s="87">
        <v>15</v>
      </c>
      <c r="R984" s="88">
        <v>340950</v>
      </c>
      <c r="S984" s="88">
        <v>54360</v>
      </c>
      <c r="T984" s="88">
        <v>0</v>
      </c>
      <c r="U984" s="89">
        <v>395310</v>
      </c>
      <c r="V984" s="97"/>
    </row>
    <row r="985" spans="1:22" ht="25.5" customHeight="1" x14ac:dyDescent="0.15">
      <c r="A985" s="92" t="s">
        <v>3809</v>
      </c>
      <c r="B985" s="93" t="s">
        <v>3810</v>
      </c>
      <c r="C985" s="94" t="s">
        <v>3674</v>
      </c>
      <c r="D985" s="95" t="s">
        <v>54</v>
      </c>
      <c r="E985" s="96" t="s">
        <v>3811</v>
      </c>
      <c r="F985" s="123" t="s">
        <v>5249</v>
      </c>
      <c r="G985" s="79" t="s">
        <v>3805</v>
      </c>
      <c r="H985" s="80">
        <f t="shared" si="15"/>
        <v>3</v>
      </c>
      <c r="I985" s="81">
        <v>45182</v>
      </c>
      <c r="J985" s="82">
        <v>45183</v>
      </c>
      <c r="K985" s="82">
        <v>45184</v>
      </c>
      <c r="L985" s="83" t="s">
        <v>414</v>
      </c>
      <c r="M985" s="84" t="s">
        <v>477</v>
      </c>
      <c r="N985" s="85">
        <v>5</v>
      </c>
      <c r="O985" s="86">
        <v>5</v>
      </c>
      <c r="P985" s="86">
        <v>5</v>
      </c>
      <c r="Q985" s="87">
        <v>15</v>
      </c>
      <c r="R985" s="88">
        <v>340950</v>
      </c>
      <c r="S985" s="88">
        <v>40320</v>
      </c>
      <c r="T985" s="88">
        <v>0</v>
      </c>
      <c r="U985" s="89">
        <v>381270</v>
      </c>
      <c r="V985" s="97"/>
    </row>
    <row r="986" spans="1:22" ht="25.5" customHeight="1" x14ac:dyDescent="0.15">
      <c r="A986" s="92" t="s">
        <v>3812</v>
      </c>
      <c r="B986" s="93" t="s">
        <v>3813</v>
      </c>
      <c r="C986" s="94" t="s">
        <v>3674</v>
      </c>
      <c r="D986" s="95" t="s">
        <v>54</v>
      </c>
      <c r="E986" s="96" t="s">
        <v>3814</v>
      </c>
      <c r="F986" s="123" t="s">
        <v>5250</v>
      </c>
      <c r="G986" s="79" t="s">
        <v>3805</v>
      </c>
      <c r="H986" s="80">
        <f t="shared" si="15"/>
        <v>3</v>
      </c>
      <c r="I986" s="81">
        <v>45195</v>
      </c>
      <c r="J986" s="82">
        <v>45196</v>
      </c>
      <c r="K986" s="82">
        <v>45197</v>
      </c>
      <c r="L986" s="83" t="s">
        <v>414</v>
      </c>
      <c r="M986" s="84" t="s">
        <v>477</v>
      </c>
      <c r="N986" s="85">
        <v>5</v>
      </c>
      <c r="O986" s="86">
        <v>5</v>
      </c>
      <c r="P986" s="86">
        <v>5</v>
      </c>
      <c r="Q986" s="87">
        <v>15</v>
      </c>
      <c r="R986" s="88">
        <v>340950</v>
      </c>
      <c r="S986" s="88">
        <v>18000</v>
      </c>
      <c r="T986" s="88">
        <v>0</v>
      </c>
      <c r="U986" s="89">
        <v>358950</v>
      </c>
      <c r="V986" s="97"/>
    </row>
    <row r="987" spans="1:22" ht="25.5" customHeight="1" x14ac:dyDescent="0.15">
      <c r="A987" s="92" t="s">
        <v>3815</v>
      </c>
      <c r="B987" s="93" t="s">
        <v>3816</v>
      </c>
      <c r="C987" s="94" t="s">
        <v>3674</v>
      </c>
      <c r="D987" s="95" t="s">
        <v>54</v>
      </c>
      <c r="E987" s="96" t="s">
        <v>3817</v>
      </c>
      <c r="F987" s="123" t="s">
        <v>5251</v>
      </c>
      <c r="G987" s="79" t="s">
        <v>3805</v>
      </c>
      <c r="H987" s="80">
        <f t="shared" si="15"/>
        <v>3</v>
      </c>
      <c r="I987" s="81">
        <v>45204</v>
      </c>
      <c r="J987" s="82">
        <v>45205</v>
      </c>
      <c r="K987" s="82">
        <v>45209</v>
      </c>
      <c r="L987" s="83" t="s">
        <v>414</v>
      </c>
      <c r="M987" s="84" t="s">
        <v>477</v>
      </c>
      <c r="N987" s="85">
        <v>5</v>
      </c>
      <c r="O987" s="86">
        <v>5</v>
      </c>
      <c r="P987" s="86">
        <v>5</v>
      </c>
      <c r="Q987" s="87">
        <v>15</v>
      </c>
      <c r="R987" s="88">
        <v>340950</v>
      </c>
      <c r="S987" s="88">
        <v>39960</v>
      </c>
      <c r="T987" s="88">
        <v>0</v>
      </c>
      <c r="U987" s="89">
        <v>380910</v>
      </c>
      <c r="V987" s="97"/>
    </row>
    <row r="988" spans="1:22" ht="25.5" customHeight="1" x14ac:dyDescent="0.15">
      <c r="A988" s="92" t="s">
        <v>3818</v>
      </c>
      <c r="B988" s="93" t="s">
        <v>3819</v>
      </c>
      <c r="C988" s="94" t="s">
        <v>3674</v>
      </c>
      <c r="D988" s="95" t="s">
        <v>54</v>
      </c>
      <c r="E988" s="96" t="s">
        <v>3820</v>
      </c>
      <c r="F988" s="123" t="s">
        <v>5252</v>
      </c>
      <c r="G988" s="79" t="s">
        <v>3805</v>
      </c>
      <c r="H988" s="80">
        <f t="shared" si="15"/>
        <v>3</v>
      </c>
      <c r="I988" s="81">
        <v>45215</v>
      </c>
      <c r="J988" s="82">
        <v>45216</v>
      </c>
      <c r="K988" s="82">
        <v>45217</v>
      </c>
      <c r="L988" s="83" t="s">
        <v>414</v>
      </c>
      <c r="M988" s="84" t="s">
        <v>477</v>
      </c>
      <c r="N988" s="85">
        <v>5</v>
      </c>
      <c r="O988" s="86">
        <v>5</v>
      </c>
      <c r="P988" s="86">
        <v>5</v>
      </c>
      <c r="Q988" s="87">
        <v>15</v>
      </c>
      <c r="R988" s="88">
        <v>340950</v>
      </c>
      <c r="S988" s="88">
        <v>57240</v>
      </c>
      <c r="T988" s="88">
        <v>0</v>
      </c>
      <c r="U988" s="89">
        <v>398190</v>
      </c>
      <c r="V988" s="97"/>
    </row>
    <row r="989" spans="1:22" ht="25.5" customHeight="1" x14ac:dyDescent="0.15">
      <c r="A989" s="92" t="s">
        <v>3821</v>
      </c>
      <c r="B989" s="93" t="s">
        <v>3822</v>
      </c>
      <c r="C989" s="94" t="s">
        <v>3674</v>
      </c>
      <c r="D989" s="95" t="s">
        <v>54</v>
      </c>
      <c r="E989" s="96" t="s">
        <v>3823</v>
      </c>
      <c r="F989" s="123" t="s">
        <v>5253</v>
      </c>
      <c r="G989" s="79" t="s">
        <v>3805</v>
      </c>
      <c r="H989" s="80">
        <f t="shared" si="15"/>
        <v>3</v>
      </c>
      <c r="I989" s="81">
        <v>45238</v>
      </c>
      <c r="J989" s="82">
        <v>45239</v>
      </c>
      <c r="K989" s="82">
        <v>45240</v>
      </c>
      <c r="L989" s="83" t="s">
        <v>414</v>
      </c>
      <c r="M989" s="84" t="s">
        <v>477</v>
      </c>
      <c r="N989" s="85">
        <v>5</v>
      </c>
      <c r="O989" s="86">
        <v>5</v>
      </c>
      <c r="P989" s="86">
        <v>5</v>
      </c>
      <c r="Q989" s="87">
        <v>15</v>
      </c>
      <c r="R989" s="88">
        <v>340950</v>
      </c>
      <c r="S989" s="88">
        <v>20520</v>
      </c>
      <c r="T989" s="88">
        <v>0</v>
      </c>
      <c r="U989" s="89">
        <v>361470</v>
      </c>
      <c r="V989" s="97"/>
    </row>
    <row r="990" spans="1:22" ht="25.5" customHeight="1" x14ac:dyDescent="0.15">
      <c r="A990" s="92" t="s">
        <v>3824</v>
      </c>
      <c r="B990" s="93" t="s">
        <v>3825</v>
      </c>
      <c r="C990" s="94" t="s">
        <v>3826</v>
      </c>
      <c r="D990" s="95" t="s">
        <v>55</v>
      </c>
      <c r="E990" s="96" t="s">
        <v>3827</v>
      </c>
      <c r="F990" s="123" t="s">
        <v>5254</v>
      </c>
      <c r="G990" s="79" t="s">
        <v>437</v>
      </c>
      <c r="H990" s="80">
        <f t="shared" si="15"/>
        <v>2</v>
      </c>
      <c r="I990" s="81">
        <v>45180</v>
      </c>
      <c r="J990" s="82">
        <v>45181</v>
      </c>
      <c r="K990" s="82"/>
      <c r="L990" s="83" t="s">
        <v>240</v>
      </c>
      <c r="M990" s="84" t="s">
        <v>377</v>
      </c>
      <c r="N990" s="85">
        <v>5</v>
      </c>
      <c r="O990" s="86">
        <v>5</v>
      </c>
      <c r="P990" s="86">
        <v>0</v>
      </c>
      <c r="Q990" s="87">
        <v>10</v>
      </c>
      <c r="R990" s="88">
        <v>201700</v>
      </c>
      <c r="S990" s="88">
        <v>500000</v>
      </c>
      <c r="T990" s="88">
        <v>50000</v>
      </c>
      <c r="U990" s="89">
        <v>751700</v>
      </c>
      <c r="V990" s="97"/>
    </row>
    <row r="991" spans="1:22" ht="25.5" customHeight="1" x14ac:dyDescent="0.15">
      <c r="A991" s="92" t="s">
        <v>3828</v>
      </c>
      <c r="B991" s="93" t="s">
        <v>3829</v>
      </c>
      <c r="C991" s="94" t="s">
        <v>3826</v>
      </c>
      <c r="D991" s="95" t="s">
        <v>55</v>
      </c>
      <c r="E991" s="96" t="s">
        <v>3830</v>
      </c>
      <c r="F991" s="123" t="s">
        <v>5255</v>
      </c>
      <c r="G991" s="79" t="s">
        <v>3831</v>
      </c>
      <c r="H991" s="80">
        <f t="shared" si="15"/>
        <v>2</v>
      </c>
      <c r="I991" s="81">
        <v>45196</v>
      </c>
      <c r="J991" s="82">
        <v>45197</v>
      </c>
      <c r="K991" s="82"/>
      <c r="L991" s="83" t="s">
        <v>240</v>
      </c>
      <c r="M991" s="84" t="s">
        <v>377</v>
      </c>
      <c r="N991" s="85">
        <v>5</v>
      </c>
      <c r="O991" s="86">
        <v>5</v>
      </c>
      <c r="P991" s="86">
        <v>0</v>
      </c>
      <c r="Q991" s="87">
        <v>10</v>
      </c>
      <c r="R991" s="88">
        <v>201700</v>
      </c>
      <c r="S991" s="88">
        <v>467630</v>
      </c>
      <c r="T991" s="88">
        <v>50000</v>
      </c>
      <c r="U991" s="89">
        <v>719330</v>
      </c>
      <c r="V991" s="97"/>
    </row>
    <row r="992" spans="1:22" ht="25.5" customHeight="1" x14ac:dyDescent="0.15">
      <c r="A992" s="92" t="s">
        <v>3832</v>
      </c>
      <c r="B992" s="93" t="s">
        <v>3833</v>
      </c>
      <c r="C992" s="94" t="s">
        <v>3826</v>
      </c>
      <c r="D992" s="95" t="s">
        <v>55</v>
      </c>
      <c r="E992" s="96" t="s">
        <v>3834</v>
      </c>
      <c r="F992" s="123" t="s">
        <v>5256</v>
      </c>
      <c r="G992" s="79" t="s">
        <v>3831</v>
      </c>
      <c r="H992" s="80">
        <f t="shared" si="15"/>
        <v>1</v>
      </c>
      <c r="I992" s="81">
        <v>45170</v>
      </c>
      <c r="J992" s="82"/>
      <c r="K992" s="82"/>
      <c r="L992" s="83" t="s">
        <v>240</v>
      </c>
      <c r="M992" s="84" t="s">
        <v>377</v>
      </c>
      <c r="N992" s="85">
        <v>5</v>
      </c>
      <c r="O992" s="86">
        <v>0</v>
      </c>
      <c r="P992" s="86">
        <v>0</v>
      </c>
      <c r="Q992" s="87">
        <v>5</v>
      </c>
      <c r="R992" s="88">
        <v>100850</v>
      </c>
      <c r="S992" s="88">
        <v>212030</v>
      </c>
      <c r="T992" s="88">
        <v>50000</v>
      </c>
      <c r="U992" s="89">
        <v>362880</v>
      </c>
      <c r="V992" s="97"/>
    </row>
    <row r="993" spans="1:22" ht="25.5" customHeight="1" x14ac:dyDescent="0.15">
      <c r="A993" s="92" t="s">
        <v>3835</v>
      </c>
      <c r="B993" s="93" t="s">
        <v>3836</v>
      </c>
      <c r="C993" s="94" t="s">
        <v>3826</v>
      </c>
      <c r="D993" s="95" t="s">
        <v>55</v>
      </c>
      <c r="E993" s="96" t="s">
        <v>3837</v>
      </c>
      <c r="F993" s="123" t="s">
        <v>5257</v>
      </c>
      <c r="G993" s="79" t="s">
        <v>3831</v>
      </c>
      <c r="H993" s="80">
        <f t="shared" si="15"/>
        <v>2</v>
      </c>
      <c r="I993" s="81">
        <v>45170</v>
      </c>
      <c r="J993" s="82">
        <v>45173</v>
      </c>
      <c r="K993" s="82"/>
      <c r="L993" s="83" t="s">
        <v>240</v>
      </c>
      <c r="M993" s="84" t="s">
        <v>377</v>
      </c>
      <c r="N993" s="85">
        <v>5</v>
      </c>
      <c r="O993" s="86">
        <v>5</v>
      </c>
      <c r="P993" s="86">
        <v>0</v>
      </c>
      <c r="Q993" s="87">
        <v>10</v>
      </c>
      <c r="R993" s="88">
        <v>201700</v>
      </c>
      <c r="S993" s="88">
        <v>420400</v>
      </c>
      <c r="T993" s="88">
        <v>50000</v>
      </c>
      <c r="U993" s="89">
        <v>672100</v>
      </c>
      <c r="V993" s="97"/>
    </row>
    <row r="994" spans="1:22" ht="25.5" customHeight="1" x14ac:dyDescent="0.15">
      <c r="A994" s="92" t="s">
        <v>3838</v>
      </c>
      <c r="B994" s="93" t="s">
        <v>3839</v>
      </c>
      <c r="C994" s="94" t="s">
        <v>3826</v>
      </c>
      <c r="D994" s="95" t="s">
        <v>55</v>
      </c>
      <c r="E994" s="96" t="s">
        <v>3840</v>
      </c>
      <c r="F994" s="123" t="s">
        <v>5258</v>
      </c>
      <c r="G994" s="79" t="s">
        <v>3831</v>
      </c>
      <c r="H994" s="80">
        <f t="shared" si="15"/>
        <v>1</v>
      </c>
      <c r="I994" s="81">
        <v>45173</v>
      </c>
      <c r="J994" s="82"/>
      <c r="K994" s="82"/>
      <c r="L994" s="83" t="s">
        <v>240</v>
      </c>
      <c r="M994" s="84" t="s">
        <v>377</v>
      </c>
      <c r="N994" s="85">
        <v>5</v>
      </c>
      <c r="O994" s="86">
        <v>0</v>
      </c>
      <c r="P994" s="86">
        <v>0</v>
      </c>
      <c r="Q994" s="87">
        <v>5</v>
      </c>
      <c r="R994" s="88">
        <v>100850</v>
      </c>
      <c r="S994" s="88">
        <v>207630</v>
      </c>
      <c r="T994" s="88">
        <v>50000</v>
      </c>
      <c r="U994" s="89">
        <v>358480</v>
      </c>
      <c r="V994" s="97"/>
    </row>
    <row r="995" spans="1:22" ht="25.5" customHeight="1" x14ac:dyDescent="0.15">
      <c r="A995" s="92" t="s">
        <v>3841</v>
      </c>
      <c r="B995" s="93" t="s">
        <v>3842</v>
      </c>
      <c r="C995" s="94" t="s">
        <v>3826</v>
      </c>
      <c r="D995" s="95" t="s">
        <v>55</v>
      </c>
      <c r="E995" s="96" t="s">
        <v>3843</v>
      </c>
      <c r="F995" s="123" t="s">
        <v>5259</v>
      </c>
      <c r="G995" s="79" t="s">
        <v>3831</v>
      </c>
      <c r="H995" s="80">
        <f t="shared" si="15"/>
        <v>1</v>
      </c>
      <c r="I995" s="81">
        <v>45196</v>
      </c>
      <c r="J995" s="82"/>
      <c r="K995" s="82"/>
      <c r="L995" s="83" t="s">
        <v>240</v>
      </c>
      <c r="M995" s="84" t="s">
        <v>377</v>
      </c>
      <c r="N995" s="85">
        <v>5</v>
      </c>
      <c r="O995" s="86">
        <v>0</v>
      </c>
      <c r="P995" s="86">
        <v>0</v>
      </c>
      <c r="Q995" s="87">
        <v>5</v>
      </c>
      <c r="R995" s="88">
        <v>100850</v>
      </c>
      <c r="S995" s="88">
        <v>149000</v>
      </c>
      <c r="T995" s="88">
        <v>50000</v>
      </c>
      <c r="U995" s="89">
        <v>299850</v>
      </c>
      <c r="V995" s="97"/>
    </row>
    <row r="996" spans="1:22" ht="25.5" customHeight="1" x14ac:dyDescent="0.15">
      <c r="A996" s="92" t="s">
        <v>3844</v>
      </c>
      <c r="B996" s="93" t="s">
        <v>3845</v>
      </c>
      <c r="C996" s="94" t="s">
        <v>3826</v>
      </c>
      <c r="D996" s="95" t="s">
        <v>55</v>
      </c>
      <c r="E996" s="96" t="s">
        <v>3846</v>
      </c>
      <c r="F996" s="123" t="s">
        <v>5260</v>
      </c>
      <c r="G996" s="79" t="s">
        <v>3847</v>
      </c>
      <c r="H996" s="80">
        <f t="shared" si="15"/>
        <v>1</v>
      </c>
      <c r="I996" s="81">
        <v>45261</v>
      </c>
      <c r="J996" s="82"/>
      <c r="K996" s="82"/>
      <c r="L996" s="83" t="s">
        <v>240</v>
      </c>
      <c r="M996" s="84">
        <v>0</v>
      </c>
      <c r="N996" s="85">
        <v>0</v>
      </c>
      <c r="O996" s="86">
        <v>0</v>
      </c>
      <c r="P996" s="86">
        <v>0</v>
      </c>
      <c r="Q996" s="87">
        <v>0</v>
      </c>
      <c r="R996" s="88">
        <v>35650</v>
      </c>
      <c r="S996" s="88">
        <v>50630</v>
      </c>
      <c r="T996" s="88">
        <v>0</v>
      </c>
      <c r="U996" s="89">
        <v>86280</v>
      </c>
      <c r="V996" s="97"/>
    </row>
    <row r="997" spans="1:22" ht="25.5" customHeight="1" x14ac:dyDescent="0.15">
      <c r="A997" s="92" t="s">
        <v>3848</v>
      </c>
      <c r="B997" s="93" t="s">
        <v>3849</v>
      </c>
      <c r="C997" s="94" t="s">
        <v>3826</v>
      </c>
      <c r="D997" s="95" t="s">
        <v>55</v>
      </c>
      <c r="E997" s="96" t="s">
        <v>3850</v>
      </c>
      <c r="F997" s="123" t="s">
        <v>5261</v>
      </c>
      <c r="G997" s="79" t="s">
        <v>3851</v>
      </c>
      <c r="H997" s="80">
        <f t="shared" si="15"/>
        <v>3</v>
      </c>
      <c r="I997" s="81">
        <v>45098</v>
      </c>
      <c r="J997" s="82">
        <v>45099</v>
      </c>
      <c r="K997" s="82">
        <v>45220</v>
      </c>
      <c r="L997" s="83" t="s">
        <v>1082</v>
      </c>
      <c r="M997" s="84" t="s">
        <v>663</v>
      </c>
      <c r="N997" s="85">
        <v>1</v>
      </c>
      <c r="O997" s="86">
        <v>1</v>
      </c>
      <c r="P997" s="86">
        <v>1</v>
      </c>
      <c r="Q997" s="87">
        <v>3</v>
      </c>
      <c r="R997" s="88">
        <v>155890</v>
      </c>
      <c r="S997" s="88">
        <v>0</v>
      </c>
      <c r="T997" s="88">
        <v>0</v>
      </c>
      <c r="U997" s="89">
        <v>155890</v>
      </c>
      <c r="V997" s="97"/>
    </row>
    <row r="998" spans="1:22" ht="25.5" customHeight="1" x14ac:dyDescent="0.15">
      <c r="A998" s="92" t="s">
        <v>3852</v>
      </c>
      <c r="B998" s="93" t="s">
        <v>3853</v>
      </c>
      <c r="C998" s="94" t="s">
        <v>3854</v>
      </c>
      <c r="D998" s="95" t="s">
        <v>56</v>
      </c>
      <c r="E998" s="96" t="s">
        <v>3855</v>
      </c>
      <c r="F998" s="123" t="s">
        <v>5262</v>
      </c>
      <c r="G998" s="79" t="s">
        <v>3856</v>
      </c>
      <c r="H998" s="80">
        <f t="shared" si="15"/>
        <v>2</v>
      </c>
      <c r="I998" s="81">
        <v>45121</v>
      </c>
      <c r="J998" s="82">
        <v>45212</v>
      </c>
      <c r="K998" s="82"/>
      <c r="L998" s="83" t="s">
        <v>402</v>
      </c>
      <c r="M998" s="84" t="s">
        <v>881</v>
      </c>
      <c r="N998" s="85">
        <v>2</v>
      </c>
      <c r="O998" s="86">
        <v>2</v>
      </c>
      <c r="P998" s="86">
        <v>0</v>
      </c>
      <c r="Q998" s="87">
        <v>4</v>
      </c>
      <c r="R998" s="88">
        <v>120820</v>
      </c>
      <c r="S998" s="88">
        <v>3549</v>
      </c>
      <c r="T998" s="88">
        <v>0</v>
      </c>
      <c r="U998" s="89">
        <v>124369</v>
      </c>
      <c r="V998" s="97"/>
    </row>
    <row r="999" spans="1:22" ht="25.5" customHeight="1" x14ac:dyDescent="0.15">
      <c r="A999" s="92" t="s">
        <v>3857</v>
      </c>
      <c r="B999" s="93" t="s">
        <v>3858</v>
      </c>
      <c r="C999" s="94" t="s">
        <v>3859</v>
      </c>
      <c r="D999" s="95" t="s">
        <v>57</v>
      </c>
      <c r="E999" s="96" t="s">
        <v>3860</v>
      </c>
      <c r="F999" s="123" t="s">
        <v>5263</v>
      </c>
      <c r="G999" s="79" t="s">
        <v>690</v>
      </c>
      <c r="H999" s="80">
        <f t="shared" si="15"/>
        <v>1</v>
      </c>
      <c r="I999" s="81">
        <v>45080</v>
      </c>
      <c r="J999" s="82"/>
      <c r="K999" s="82"/>
      <c r="L999" s="83" t="s">
        <v>240</v>
      </c>
      <c r="M999" s="84" t="s">
        <v>504</v>
      </c>
      <c r="N999" s="85">
        <v>5</v>
      </c>
      <c r="O999" s="86">
        <v>0</v>
      </c>
      <c r="P999" s="86">
        <v>0</v>
      </c>
      <c r="Q999" s="87">
        <v>5</v>
      </c>
      <c r="R999" s="88">
        <v>129940</v>
      </c>
      <c r="S999" s="88">
        <v>55777</v>
      </c>
      <c r="T999" s="88">
        <v>6600</v>
      </c>
      <c r="U999" s="89">
        <v>192317</v>
      </c>
      <c r="V999" s="97"/>
    </row>
    <row r="1000" spans="1:22" ht="25.5" customHeight="1" x14ac:dyDescent="0.15">
      <c r="A1000" s="92" t="s">
        <v>3861</v>
      </c>
      <c r="B1000" s="93" t="s">
        <v>3862</v>
      </c>
      <c r="C1000" s="94" t="s">
        <v>3859</v>
      </c>
      <c r="D1000" s="95" t="s">
        <v>57</v>
      </c>
      <c r="E1000" s="96" t="s">
        <v>3863</v>
      </c>
      <c r="F1000" s="123" t="s">
        <v>5264</v>
      </c>
      <c r="G1000" s="79" t="s">
        <v>1006</v>
      </c>
      <c r="H1000" s="80">
        <f t="shared" si="15"/>
        <v>1</v>
      </c>
      <c r="I1000" s="81">
        <v>45279</v>
      </c>
      <c r="J1000" s="82"/>
      <c r="K1000" s="82"/>
      <c r="L1000" s="83" t="s">
        <v>240</v>
      </c>
      <c r="M1000" s="84" t="s">
        <v>461</v>
      </c>
      <c r="N1000" s="85">
        <v>3</v>
      </c>
      <c r="O1000" s="86">
        <v>0</v>
      </c>
      <c r="P1000" s="86">
        <v>0</v>
      </c>
      <c r="Q1000" s="87">
        <v>3</v>
      </c>
      <c r="R1000" s="88">
        <v>84400</v>
      </c>
      <c r="S1000" s="88">
        <v>11845</v>
      </c>
      <c r="T1000" s="88">
        <v>23100</v>
      </c>
      <c r="U1000" s="89">
        <v>119345</v>
      </c>
      <c r="V1000" s="97"/>
    </row>
    <row r="1001" spans="1:22" ht="25.5" customHeight="1" x14ac:dyDescent="0.15">
      <c r="A1001" s="92" t="s">
        <v>3864</v>
      </c>
      <c r="B1001" s="93" t="s">
        <v>3865</v>
      </c>
      <c r="C1001" s="94" t="s">
        <v>3859</v>
      </c>
      <c r="D1001" s="95" t="s">
        <v>57</v>
      </c>
      <c r="E1001" s="96" t="s">
        <v>3866</v>
      </c>
      <c r="F1001" s="123" t="s">
        <v>5265</v>
      </c>
      <c r="G1001" s="79" t="s">
        <v>1006</v>
      </c>
      <c r="H1001" s="80">
        <f t="shared" si="15"/>
        <v>1</v>
      </c>
      <c r="I1001" s="81">
        <v>45303</v>
      </c>
      <c r="J1001" s="82"/>
      <c r="K1001" s="82"/>
      <c r="L1001" s="83" t="s">
        <v>240</v>
      </c>
      <c r="M1001" s="84" t="s">
        <v>461</v>
      </c>
      <c r="N1001" s="85">
        <v>3</v>
      </c>
      <c r="O1001" s="86">
        <v>0</v>
      </c>
      <c r="P1001" s="86">
        <v>0</v>
      </c>
      <c r="Q1001" s="87">
        <v>3</v>
      </c>
      <c r="R1001" s="88">
        <v>84400</v>
      </c>
      <c r="S1001" s="88">
        <v>15889</v>
      </c>
      <c r="T1001" s="88">
        <v>23100</v>
      </c>
      <c r="U1001" s="89">
        <v>123389</v>
      </c>
      <c r="V1001" s="97"/>
    </row>
    <row r="1002" spans="1:22" ht="25.5" customHeight="1" x14ac:dyDescent="0.15">
      <c r="A1002" s="92" t="s">
        <v>3867</v>
      </c>
      <c r="B1002" s="93" t="s">
        <v>3868</v>
      </c>
      <c r="C1002" s="94" t="s">
        <v>3859</v>
      </c>
      <c r="D1002" s="95" t="s">
        <v>57</v>
      </c>
      <c r="E1002" s="96" t="s">
        <v>3869</v>
      </c>
      <c r="F1002" s="123" t="s">
        <v>5266</v>
      </c>
      <c r="G1002" s="79" t="s">
        <v>1073</v>
      </c>
      <c r="H1002" s="80">
        <f t="shared" si="15"/>
        <v>1</v>
      </c>
      <c r="I1002" s="81">
        <v>45252</v>
      </c>
      <c r="J1002" s="82"/>
      <c r="K1002" s="82"/>
      <c r="L1002" s="83" t="s">
        <v>240</v>
      </c>
      <c r="M1002" s="84" t="s">
        <v>461</v>
      </c>
      <c r="N1002" s="85">
        <v>5</v>
      </c>
      <c r="O1002" s="86">
        <v>0</v>
      </c>
      <c r="P1002" s="86">
        <v>0</v>
      </c>
      <c r="Q1002" s="87">
        <v>5</v>
      </c>
      <c r="R1002" s="88">
        <v>133450</v>
      </c>
      <c r="S1002" s="88">
        <v>14942</v>
      </c>
      <c r="T1002" s="88">
        <v>0</v>
      </c>
      <c r="U1002" s="89">
        <v>148392</v>
      </c>
      <c r="V1002" s="97"/>
    </row>
    <row r="1003" spans="1:22" ht="25.5" customHeight="1" x14ac:dyDescent="0.15">
      <c r="A1003" s="92" t="s">
        <v>3870</v>
      </c>
      <c r="B1003" s="93" t="s">
        <v>3871</v>
      </c>
      <c r="C1003" s="94" t="s">
        <v>3859</v>
      </c>
      <c r="D1003" s="95" t="s">
        <v>57</v>
      </c>
      <c r="E1003" s="96" t="s">
        <v>3872</v>
      </c>
      <c r="F1003" s="123" t="s">
        <v>5267</v>
      </c>
      <c r="G1003" s="79" t="s">
        <v>1483</v>
      </c>
      <c r="H1003" s="80">
        <f t="shared" si="15"/>
        <v>1</v>
      </c>
      <c r="I1003" s="81">
        <v>45252</v>
      </c>
      <c r="J1003" s="82"/>
      <c r="K1003" s="82"/>
      <c r="L1003" s="83" t="s">
        <v>776</v>
      </c>
      <c r="M1003" s="84" t="s">
        <v>1484</v>
      </c>
      <c r="N1003" s="85">
        <v>5</v>
      </c>
      <c r="O1003" s="86">
        <v>0</v>
      </c>
      <c r="P1003" s="86">
        <v>0</v>
      </c>
      <c r="Q1003" s="87">
        <v>5</v>
      </c>
      <c r="R1003" s="88">
        <v>147360</v>
      </c>
      <c r="S1003" s="88">
        <v>50566</v>
      </c>
      <c r="T1003" s="88">
        <v>50000</v>
      </c>
      <c r="U1003" s="89">
        <v>247926</v>
      </c>
      <c r="V1003" s="97"/>
    </row>
    <row r="1004" spans="1:22" ht="25.5" customHeight="1" x14ac:dyDescent="0.15">
      <c r="A1004" s="92" t="s">
        <v>3873</v>
      </c>
      <c r="B1004" s="93" t="s">
        <v>3874</v>
      </c>
      <c r="C1004" s="94" t="s">
        <v>3875</v>
      </c>
      <c r="D1004" s="95" t="s">
        <v>58</v>
      </c>
      <c r="E1004" s="96" t="s">
        <v>3876</v>
      </c>
      <c r="F1004" s="123" t="s">
        <v>5268</v>
      </c>
      <c r="G1004" s="79" t="s">
        <v>1368</v>
      </c>
      <c r="H1004" s="80">
        <f t="shared" si="15"/>
        <v>1</v>
      </c>
      <c r="I1004" s="81">
        <v>45211</v>
      </c>
      <c r="J1004" s="82"/>
      <c r="K1004" s="82"/>
      <c r="L1004" s="83" t="s">
        <v>240</v>
      </c>
      <c r="M1004" s="84" t="s">
        <v>371</v>
      </c>
      <c r="N1004" s="85">
        <v>5</v>
      </c>
      <c r="O1004" s="86">
        <v>0</v>
      </c>
      <c r="P1004" s="86">
        <v>0</v>
      </c>
      <c r="Q1004" s="87">
        <v>5</v>
      </c>
      <c r="R1004" s="88">
        <v>89950</v>
      </c>
      <c r="S1004" s="88">
        <v>28364</v>
      </c>
      <c r="T1004" s="88">
        <v>33000</v>
      </c>
      <c r="U1004" s="89">
        <v>151314</v>
      </c>
      <c r="V1004" s="97"/>
    </row>
    <row r="1005" spans="1:22" ht="25.5" customHeight="1" x14ac:dyDescent="0.15">
      <c r="A1005" s="92" t="s">
        <v>3877</v>
      </c>
      <c r="B1005" s="93" t="s">
        <v>3878</v>
      </c>
      <c r="C1005" s="94" t="s">
        <v>3879</v>
      </c>
      <c r="D1005" s="95" t="s">
        <v>127</v>
      </c>
      <c r="E1005" s="96" t="s">
        <v>3880</v>
      </c>
      <c r="F1005" s="123" t="s">
        <v>5269</v>
      </c>
      <c r="G1005" s="79" t="s">
        <v>3881</v>
      </c>
      <c r="H1005" s="80">
        <f t="shared" si="15"/>
        <v>3</v>
      </c>
      <c r="I1005" s="81">
        <v>45265</v>
      </c>
      <c r="J1005" s="82">
        <v>45268</v>
      </c>
      <c r="K1005" s="82">
        <v>45272</v>
      </c>
      <c r="L1005" s="83" t="s">
        <v>402</v>
      </c>
      <c r="M1005" s="84" t="s">
        <v>1171</v>
      </c>
      <c r="N1005" s="85">
        <v>5</v>
      </c>
      <c r="O1005" s="86">
        <v>5</v>
      </c>
      <c r="P1005" s="86">
        <v>5</v>
      </c>
      <c r="Q1005" s="87">
        <v>15</v>
      </c>
      <c r="R1005" s="88">
        <v>376590</v>
      </c>
      <c r="S1005" s="88">
        <v>131820</v>
      </c>
      <c r="T1005" s="88">
        <v>23060</v>
      </c>
      <c r="U1005" s="89">
        <v>531470</v>
      </c>
      <c r="V1005" s="97"/>
    </row>
    <row r="1006" spans="1:22" ht="25.5" customHeight="1" x14ac:dyDescent="0.15">
      <c r="A1006" s="92" t="s">
        <v>3882</v>
      </c>
      <c r="B1006" s="93" t="s">
        <v>3883</v>
      </c>
      <c r="C1006" s="94" t="s">
        <v>3879</v>
      </c>
      <c r="D1006" s="95" t="s">
        <v>127</v>
      </c>
      <c r="E1006" s="96" t="s">
        <v>3884</v>
      </c>
      <c r="F1006" s="123" t="s">
        <v>5270</v>
      </c>
      <c r="G1006" s="79" t="s">
        <v>1683</v>
      </c>
      <c r="H1006" s="80">
        <f t="shared" si="15"/>
        <v>1</v>
      </c>
      <c r="I1006" s="81">
        <v>45085</v>
      </c>
      <c r="J1006" s="82"/>
      <c r="K1006" s="82"/>
      <c r="L1006" s="83" t="s">
        <v>240</v>
      </c>
      <c r="M1006" s="84" t="s">
        <v>461</v>
      </c>
      <c r="N1006" s="85">
        <v>5</v>
      </c>
      <c r="O1006" s="86">
        <v>0</v>
      </c>
      <c r="P1006" s="86">
        <v>0</v>
      </c>
      <c r="Q1006" s="87">
        <v>5</v>
      </c>
      <c r="R1006" s="88">
        <v>133450</v>
      </c>
      <c r="S1006" s="88">
        <v>28932</v>
      </c>
      <c r="T1006" s="88">
        <v>0</v>
      </c>
      <c r="U1006" s="89">
        <v>162382</v>
      </c>
      <c r="V1006" s="97"/>
    </row>
    <row r="1007" spans="1:22" ht="25.5" customHeight="1" x14ac:dyDescent="0.15">
      <c r="A1007" s="92" t="s">
        <v>3885</v>
      </c>
      <c r="B1007" s="93" t="s">
        <v>3886</v>
      </c>
      <c r="C1007" s="94" t="s">
        <v>3879</v>
      </c>
      <c r="D1007" s="95" t="s">
        <v>127</v>
      </c>
      <c r="E1007" s="96" t="s">
        <v>3887</v>
      </c>
      <c r="F1007" s="123" t="s">
        <v>5271</v>
      </c>
      <c r="G1007" s="79" t="s">
        <v>3888</v>
      </c>
      <c r="H1007" s="80">
        <f t="shared" si="15"/>
        <v>3</v>
      </c>
      <c r="I1007" s="81">
        <v>45097</v>
      </c>
      <c r="J1007" s="82">
        <v>45098</v>
      </c>
      <c r="K1007" s="82">
        <v>45105</v>
      </c>
      <c r="L1007" s="83" t="s">
        <v>1082</v>
      </c>
      <c r="M1007" s="84" t="s">
        <v>3889</v>
      </c>
      <c r="N1007" s="85">
        <v>0</v>
      </c>
      <c r="O1007" s="86">
        <v>0</v>
      </c>
      <c r="P1007" s="86">
        <v>0</v>
      </c>
      <c r="Q1007" s="87">
        <v>0</v>
      </c>
      <c r="R1007" s="88">
        <v>106950</v>
      </c>
      <c r="S1007" s="88">
        <v>7800</v>
      </c>
      <c r="T1007" s="88">
        <v>44500</v>
      </c>
      <c r="U1007" s="89">
        <v>159250</v>
      </c>
      <c r="V1007" s="97"/>
    </row>
    <row r="1008" spans="1:22" ht="25.5" customHeight="1" x14ac:dyDescent="0.15">
      <c r="A1008" s="92" t="s">
        <v>3890</v>
      </c>
      <c r="B1008" s="93" t="s">
        <v>3891</v>
      </c>
      <c r="C1008" s="94" t="s">
        <v>3879</v>
      </c>
      <c r="D1008" s="95" t="s">
        <v>127</v>
      </c>
      <c r="E1008" s="96" t="s">
        <v>3892</v>
      </c>
      <c r="F1008" s="123" t="s">
        <v>5272</v>
      </c>
      <c r="G1008" s="79" t="s">
        <v>1368</v>
      </c>
      <c r="H1008" s="80">
        <f t="shared" si="15"/>
        <v>1</v>
      </c>
      <c r="I1008" s="81">
        <v>45245</v>
      </c>
      <c r="J1008" s="82"/>
      <c r="K1008" s="82"/>
      <c r="L1008" s="83" t="s">
        <v>240</v>
      </c>
      <c r="M1008" s="84" t="s">
        <v>371</v>
      </c>
      <c r="N1008" s="85">
        <v>5</v>
      </c>
      <c r="O1008" s="86">
        <v>0</v>
      </c>
      <c r="P1008" s="86">
        <v>0</v>
      </c>
      <c r="Q1008" s="87">
        <v>5</v>
      </c>
      <c r="R1008" s="88">
        <v>62800</v>
      </c>
      <c r="S1008" s="88">
        <v>11790</v>
      </c>
      <c r="T1008" s="88">
        <v>33000</v>
      </c>
      <c r="U1008" s="89">
        <v>107590</v>
      </c>
      <c r="V1008" s="97"/>
    </row>
    <row r="1009" spans="1:22" ht="25.5" customHeight="1" x14ac:dyDescent="0.15">
      <c r="A1009" s="92" t="s">
        <v>3893</v>
      </c>
      <c r="B1009" s="93" t="s">
        <v>3894</v>
      </c>
      <c r="C1009" s="94" t="s">
        <v>3879</v>
      </c>
      <c r="D1009" s="95" t="s">
        <v>127</v>
      </c>
      <c r="E1009" s="96" t="s">
        <v>3895</v>
      </c>
      <c r="F1009" s="123" t="s">
        <v>5273</v>
      </c>
      <c r="G1009" s="79" t="s">
        <v>3896</v>
      </c>
      <c r="H1009" s="80">
        <f t="shared" si="15"/>
        <v>3</v>
      </c>
      <c r="I1009" s="81">
        <v>45212</v>
      </c>
      <c r="J1009" s="82">
        <v>45216</v>
      </c>
      <c r="K1009" s="82">
        <v>45219</v>
      </c>
      <c r="L1009" s="83" t="s">
        <v>240</v>
      </c>
      <c r="M1009" s="84" t="s">
        <v>371</v>
      </c>
      <c r="N1009" s="85">
        <v>4</v>
      </c>
      <c r="O1009" s="86">
        <v>4</v>
      </c>
      <c r="P1009" s="86">
        <v>4</v>
      </c>
      <c r="Q1009" s="87">
        <v>12</v>
      </c>
      <c r="R1009" s="88">
        <v>263430</v>
      </c>
      <c r="S1009" s="88">
        <v>0</v>
      </c>
      <c r="T1009" s="88">
        <v>48200</v>
      </c>
      <c r="U1009" s="89">
        <v>311630</v>
      </c>
      <c r="V1009" s="97"/>
    </row>
    <row r="1010" spans="1:22" ht="25.5" customHeight="1" x14ac:dyDescent="0.15">
      <c r="A1010" s="92" t="s">
        <v>3897</v>
      </c>
      <c r="B1010" s="93" t="s">
        <v>3898</v>
      </c>
      <c r="C1010" s="94" t="s">
        <v>3879</v>
      </c>
      <c r="D1010" s="95" t="s">
        <v>127</v>
      </c>
      <c r="E1010" s="96" t="s">
        <v>3899</v>
      </c>
      <c r="F1010" s="123" t="s">
        <v>5274</v>
      </c>
      <c r="G1010" s="79" t="s">
        <v>3900</v>
      </c>
      <c r="H1010" s="80">
        <f t="shared" si="15"/>
        <v>1</v>
      </c>
      <c r="I1010" s="81">
        <v>45251</v>
      </c>
      <c r="J1010" s="82"/>
      <c r="K1010" s="82"/>
      <c r="L1010" s="83" t="s">
        <v>402</v>
      </c>
      <c r="M1010" s="84" t="s">
        <v>403</v>
      </c>
      <c r="N1010" s="85">
        <v>2</v>
      </c>
      <c r="O1010" s="86">
        <v>0</v>
      </c>
      <c r="P1010" s="86">
        <v>0</v>
      </c>
      <c r="Q1010" s="87">
        <v>2</v>
      </c>
      <c r="R1010" s="88">
        <v>61730</v>
      </c>
      <c r="S1010" s="88">
        <v>5510</v>
      </c>
      <c r="T1010" s="88">
        <v>0</v>
      </c>
      <c r="U1010" s="89">
        <v>67240</v>
      </c>
      <c r="V1010" s="97"/>
    </row>
    <row r="1011" spans="1:22" ht="25.5" customHeight="1" x14ac:dyDescent="0.15">
      <c r="A1011" s="92" t="s">
        <v>3901</v>
      </c>
      <c r="B1011" s="93" t="s">
        <v>3902</v>
      </c>
      <c r="C1011" s="94" t="s">
        <v>3879</v>
      </c>
      <c r="D1011" s="95" t="s">
        <v>127</v>
      </c>
      <c r="E1011" s="96" t="s">
        <v>3903</v>
      </c>
      <c r="F1011" s="123" t="s">
        <v>5275</v>
      </c>
      <c r="G1011" s="79" t="s">
        <v>3900</v>
      </c>
      <c r="H1011" s="80">
        <f t="shared" si="15"/>
        <v>1</v>
      </c>
      <c r="I1011" s="81">
        <v>45264</v>
      </c>
      <c r="J1011" s="82"/>
      <c r="K1011" s="82"/>
      <c r="L1011" s="83" t="s">
        <v>402</v>
      </c>
      <c r="M1011" s="84" t="s">
        <v>403</v>
      </c>
      <c r="N1011" s="85">
        <v>2</v>
      </c>
      <c r="O1011" s="86">
        <v>0</v>
      </c>
      <c r="P1011" s="86">
        <v>0</v>
      </c>
      <c r="Q1011" s="87">
        <v>2</v>
      </c>
      <c r="R1011" s="88">
        <v>74770</v>
      </c>
      <c r="S1011" s="88">
        <v>3992</v>
      </c>
      <c r="T1011" s="88">
        <v>0</v>
      </c>
      <c r="U1011" s="89">
        <v>78762</v>
      </c>
      <c r="V1011" s="97"/>
    </row>
    <row r="1012" spans="1:22" ht="25.5" customHeight="1" x14ac:dyDescent="0.15">
      <c r="A1012" s="92" t="s">
        <v>3904</v>
      </c>
      <c r="B1012" s="93" t="s">
        <v>3905</v>
      </c>
      <c r="C1012" s="94" t="s">
        <v>3879</v>
      </c>
      <c r="D1012" s="95" t="s">
        <v>127</v>
      </c>
      <c r="E1012" s="96" t="s">
        <v>3906</v>
      </c>
      <c r="F1012" s="123" t="s">
        <v>5276</v>
      </c>
      <c r="G1012" s="79" t="s">
        <v>3900</v>
      </c>
      <c r="H1012" s="80">
        <f t="shared" si="15"/>
        <v>1</v>
      </c>
      <c r="I1012" s="81">
        <v>45272</v>
      </c>
      <c r="J1012" s="82"/>
      <c r="K1012" s="82"/>
      <c r="L1012" s="83" t="s">
        <v>402</v>
      </c>
      <c r="M1012" s="84" t="s">
        <v>403</v>
      </c>
      <c r="N1012" s="85">
        <v>2</v>
      </c>
      <c r="O1012" s="86">
        <v>0</v>
      </c>
      <c r="P1012" s="86">
        <v>0</v>
      </c>
      <c r="Q1012" s="87">
        <v>2</v>
      </c>
      <c r="R1012" s="88">
        <v>74770</v>
      </c>
      <c r="S1012" s="88">
        <v>3792</v>
      </c>
      <c r="T1012" s="88">
        <v>0</v>
      </c>
      <c r="U1012" s="89">
        <v>78562</v>
      </c>
      <c r="V1012" s="97"/>
    </row>
    <row r="1013" spans="1:22" ht="25.5" customHeight="1" x14ac:dyDescent="0.15">
      <c r="A1013" s="92" t="s">
        <v>3907</v>
      </c>
      <c r="B1013" s="93" t="s">
        <v>3908</v>
      </c>
      <c r="C1013" s="94" t="s">
        <v>3879</v>
      </c>
      <c r="D1013" s="95" t="s">
        <v>127</v>
      </c>
      <c r="E1013" s="96" t="s">
        <v>3909</v>
      </c>
      <c r="F1013" s="123" t="s">
        <v>5277</v>
      </c>
      <c r="G1013" s="79" t="s">
        <v>3900</v>
      </c>
      <c r="H1013" s="80">
        <f t="shared" si="15"/>
        <v>1</v>
      </c>
      <c r="I1013" s="81">
        <v>45275</v>
      </c>
      <c r="J1013" s="82"/>
      <c r="K1013" s="82"/>
      <c r="L1013" s="83" t="s">
        <v>402</v>
      </c>
      <c r="M1013" s="84" t="s">
        <v>403</v>
      </c>
      <c r="N1013" s="85">
        <v>2</v>
      </c>
      <c r="O1013" s="86">
        <v>0</v>
      </c>
      <c r="P1013" s="86">
        <v>0</v>
      </c>
      <c r="Q1013" s="87">
        <v>2</v>
      </c>
      <c r="R1013" s="88">
        <v>74770</v>
      </c>
      <c r="S1013" s="88">
        <v>4368</v>
      </c>
      <c r="T1013" s="88">
        <v>0</v>
      </c>
      <c r="U1013" s="89">
        <v>79138</v>
      </c>
      <c r="V1013" s="97"/>
    </row>
    <row r="1014" spans="1:22" ht="25.5" customHeight="1" x14ac:dyDescent="0.15">
      <c r="A1014" s="92" t="s">
        <v>3910</v>
      </c>
      <c r="B1014" s="93" t="s">
        <v>3911</v>
      </c>
      <c r="C1014" s="94" t="s">
        <v>3879</v>
      </c>
      <c r="D1014" s="95" t="s">
        <v>127</v>
      </c>
      <c r="E1014" s="96" t="s">
        <v>3912</v>
      </c>
      <c r="F1014" s="123" t="s">
        <v>5278</v>
      </c>
      <c r="G1014" s="79" t="s">
        <v>3913</v>
      </c>
      <c r="H1014" s="80">
        <f t="shared" si="15"/>
        <v>3</v>
      </c>
      <c r="I1014" s="81">
        <v>45182</v>
      </c>
      <c r="J1014" s="82">
        <v>45189</v>
      </c>
      <c r="K1014" s="82">
        <v>45196</v>
      </c>
      <c r="L1014" s="83" t="s">
        <v>240</v>
      </c>
      <c r="M1014" s="84" t="s">
        <v>862</v>
      </c>
      <c r="N1014" s="85">
        <v>4</v>
      </c>
      <c r="O1014" s="86">
        <v>4</v>
      </c>
      <c r="P1014" s="86">
        <v>4</v>
      </c>
      <c r="Q1014" s="87">
        <v>12</v>
      </c>
      <c r="R1014" s="88">
        <v>317910</v>
      </c>
      <c r="S1014" s="88">
        <v>136974</v>
      </c>
      <c r="T1014" s="88">
        <v>0</v>
      </c>
      <c r="U1014" s="89">
        <v>454884</v>
      </c>
      <c r="V1014" s="97"/>
    </row>
    <row r="1015" spans="1:22" ht="25.5" customHeight="1" x14ac:dyDescent="0.15">
      <c r="A1015" s="92" t="s">
        <v>3914</v>
      </c>
      <c r="B1015" s="93" t="s">
        <v>3915</v>
      </c>
      <c r="C1015" s="94" t="s">
        <v>3879</v>
      </c>
      <c r="D1015" s="95" t="s">
        <v>127</v>
      </c>
      <c r="E1015" s="96" t="s">
        <v>3916</v>
      </c>
      <c r="F1015" s="123" t="s">
        <v>5279</v>
      </c>
      <c r="G1015" s="79" t="s">
        <v>3917</v>
      </c>
      <c r="H1015" s="80">
        <f t="shared" si="15"/>
        <v>3</v>
      </c>
      <c r="I1015" s="81">
        <v>45243</v>
      </c>
      <c r="J1015" s="82">
        <v>45250</v>
      </c>
      <c r="K1015" s="82">
        <v>45252</v>
      </c>
      <c r="L1015" s="83" t="s">
        <v>402</v>
      </c>
      <c r="M1015" s="84" t="s">
        <v>881</v>
      </c>
      <c r="N1015" s="85">
        <v>3</v>
      </c>
      <c r="O1015" s="86">
        <v>3</v>
      </c>
      <c r="P1015" s="86">
        <v>3</v>
      </c>
      <c r="Q1015" s="87">
        <v>9</v>
      </c>
      <c r="R1015" s="88">
        <v>247350</v>
      </c>
      <c r="S1015" s="88">
        <v>38112</v>
      </c>
      <c r="T1015" s="88">
        <v>0</v>
      </c>
      <c r="U1015" s="89">
        <v>285462</v>
      </c>
      <c r="V1015" s="97"/>
    </row>
    <row r="1016" spans="1:22" ht="25.5" customHeight="1" x14ac:dyDescent="0.15">
      <c r="A1016" s="92" t="s">
        <v>3918</v>
      </c>
      <c r="B1016" s="93" t="s">
        <v>3919</v>
      </c>
      <c r="C1016" s="94" t="s">
        <v>3879</v>
      </c>
      <c r="D1016" s="95" t="s">
        <v>127</v>
      </c>
      <c r="E1016" s="96" t="s">
        <v>3920</v>
      </c>
      <c r="F1016" s="123" t="s">
        <v>5280</v>
      </c>
      <c r="G1016" s="79" t="s">
        <v>1592</v>
      </c>
      <c r="H1016" s="80">
        <f t="shared" si="15"/>
        <v>2</v>
      </c>
      <c r="I1016" s="81">
        <v>45097</v>
      </c>
      <c r="J1016" s="82">
        <v>45098</v>
      </c>
      <c r="K1016" s="82"/>
      <c r="L1016" s="83" t="s">
        <v>402</v>
      </c>
      <c r="M1016" s="84" t="s">
        <v>403</v>
      </c>
      <c r="N1016" s="85">
        <v>1</v>
      </c>
      <c r="O1016" s="86">
        <v>1</v>
      </c>
      <c r="P1016" s="86">
        <v>0</v>
      </c>
      <c r="Q1016" s="87">
        <v>2</v>
      </c>
      <c r="R1016" s="88">
        <v>110420</v>
      </c>
      <c r="S1016" s="88">
        <v>5320</v>
      </c>
      <c r="T1016" s="88">
        <v>0</v>
      </c>
      <c r="U1016" s="89">
        <v>115740</v>
      </c>
      <c r="V1016" s="97"/>
    </row>
    <row r="1017" spans="1:22" ht="25.5" customHeight="1" x14ac:dyDescent="0.15">
      <c r="A1017" s="92" t="s">
        <v>3921</v>
      </c>
      <c r="B1017" s="93" t="s">
        <v>3922</v>
      </c>
      <c r="C1017" s="94" t="s">
        <v>3879</v>
      </c>
      <c r="D1017" s="95" t="s">
        <v>127</v>
      </c>
      <c r="E1017" s="96" t="s">
        <v>3923</v>
      </c>
      <c r="F1017" s="123" t="s">
        <v>5281</v>
      </c>
      <c r="G1017" s="79" t="s">
        <v>1592</v>
      </c>
      <c r="H1017" s="80">
        <f t="shared" si="15"/>
        <v>3</v>
      </c>
      <c r="I1017" s="81">
        <v>45258</v>
      </c>
      <c r="J1017" s="82">
        <v>45259</v>
      </c>
      <c r="K1017" s="82">
        <v>45260</v>
      </c>
      <c r="L1017" s="83" t="s">
        <v>402</v>
      </c>
      <c r="M1017" s="84" t="s">
        <v>403</v>
      </c>
      <c r="N1017" s="85">
        <v>1</v>
      </c>
      <c r="O1017" s="86">
        <v>1</v>
      </c>
      <c r="P1017" s="86">
        <v>1</v>
      </c>
      <c r="Q1017" s="87">
        <v>3</v>
      </c>
      <c r="R1017" s="88">
        <v>165630</v>
      </c>
      <c r="S1017" s="88">
        <v>6162</v>
      </c>
      <c r="T1017" s="88">
        <v>0</v>
      </c>
      <c r="U1017" s="89">
        <v>171792</v>
      </c>
      <c r="V1017" s="97"/>
    </row>
    <row r="1018" spans="1:22" ht="25.5" customHeight="1" x14ac:dyDescent="0.15">
      <c r="A1018" s="92" t="s">
        <v>3924</v>
      </c>
      <c r="B1018" s="93" t="s">
        <v>3925</v>
      </c>
      <c r="C1018" s="94" t="s">
        <v>3879</v>
      </c>
      <c r="D1018" s="95" t="s">
        <v>127</v>
      </c>
      <c r="E1018" s="96" t="s">
        <v>3926</v>
      </c>
      <c r="F1018" s="123" t="s">
        <v>5282</v>
      </c>
      <c r="G1018" s="79" t="s">
        <v>1592</v>
      </c>
      <c r="H1018" s="80">
        <f t="shared" si="15"/>
        <v>3</v>
      </c>
      <c r="I1018" s="81">
        <v>45308</v>
      </c>
      <c r="J1018" s="82">
        <v>45309</v>
      </c>
      <c r="K1018" s="82">
        <v>45310</v>
      </c>
      <c r="L1018" s="83" t="s">
        <v>402</v>
      </c>
      <c r="M1018" s="84" t="s">
        <v>403</v>
      </c>
      <c r="N1018" s="85">
        <v>1</v>
      </c>
      <c r="O1018" s="86">
        <v>1</v>
      </c>
      <c r="P1018" s="86">
        <v>1</v>
      </c>
      <c r="Q1018" s="87">
        <v>3</v>
      </c>
      <c r="R1018" s="88">
        <v>165630</v>
      </c>
      <c r="S1018" s="88">
        <v>6162</v>
      </c>
      <c r="T1018" s="88">
        <v>0</v>
      </c>
      <c r="U1018" s="89">
        <v>171792</v>
      </c>
      <c r="V1018" s="97"/>
    </row>
    <row r="1019" spans="1:22" ht="25.5" customHeight="1" x14ac:dyDescent="0.15">
      <c r="A1019" s="92" t="s">
        <v>3927</v>
      </c>
      <c r="B1019" s="93" t="s">
        <v>3928</v>
      </c>
      <c r="C1019" s="94" t="s">
        <v>3879</v>
      </c>
      <c r="D1019" s="95" t="s">
        <v>127</v>
      </c>
      <c r="E1019" s="96" t="s">
        <v>3929</v>
      </c>
      <c r="F1019" s="123" t="s">
        <v>5283</v>
      </c>
      <c r="G1019" s="79" t="s">
        <v>3930</v>
      </c>
      <c r="H1019" s="80">
        <f t="shared" si="15"/>
        <v>3</v>
      </c>
      <c r="I1019" s="81">
        <v>45174</v>
      </c>
      <c r="J1019" s="82">
        <v>45175</v>
      </c>
      <c r="K1019" s="82">
        <v>45176</v>
      </c>
      <c r="L1019" s="83" t="s">
        <v>240</v>
      </c>
      <c r="M1019" s="84" t="s">
        <v>426</v>
      </c>
      <c r="N1019" s="85">
        <v>1</v>
      </c>
      <c r="O1019" s="86">
        <v>1</v>
      </c>
      <c r="P1019" s="86">
        <v>1</v>
      </c>
      <c r="Q1019" s="87">
        <v>3</v>
      </c>
      <c r="R1019" s="88">
        <v>156960</v>
      </c>
      <c r="S1019" s="102">
        <v>5346</v>
      </c>
      <c r="T1019" s="102">
        <v>50000</v>
      </c>
      <c r="U1019" s="89">
        <v>212306</v>
      </c>
      <c r="V1019" s="97" t="s">
        <v>513</v>
      </c>
    </row>
    <row r="1020" spans="1:22" ht="25.5" customHeight="1" x14ac:dyDescent="0.15">
      <c r="A1020" s="92" t="s">
        <v>3931</v>
      </c>
      <c r="B1020" s="93" t="s">
        <v>3932</v>
      </c>
      <c r="C1020" s="94" t="s">
        <v>3879</v>
      </c>
      <c r="D1020" s="95" t="s">
        <v>127</v>
      </c>
      <c r="E1020" s="96" t="s">
        <v>3933</v>
      </c>
      <c r="F1020" s="123" t="s">
        <v>5284</v>
      </c>
      <c r="G1020" s="79" t="s">
        <v>3934</v>
      </c>
      <c r="H1020" s="80">
        <f t="shared" si="15"/>
        <v>3</v>
      </c>
      <c r="I1020" s="81">
        <v>45245</v>
      </c>
      <c r="J1020" s="82">
        <v>45246</v>
      </c>
      <c r="K1020" s="82">
        <v>45247</v>
      </c>
      <c r="L1020" s="83" t="s">
        <v>402</v>
      </c>
      <c r="M1020" s="84" t="s">
        <v>403</v>
      </c>
      <c r="N1020" s="85">
        <v>2</v>
      </c>
      <c r="O1020" s="86">
        <v>2</v>
      </c>
      <c r="P1020" s="86">
        <v>2</v>
      </c>
      <c r="Q1020" s="87">
        <v>6</v>
      </c>
      <c r="R1020" s="88">
        <v>224310</v>
      </c>
      <c r="S1020" s="88">
        <v>7860</v>
      </c>
      <c r="T1020" s="88">
        <v>48400</v>
      </c>
      <c r="U1020" s="89">
        <v>280570</v>
      </c>
      <c r="V1020" s="97" t="s">
        <v>513</v>
      </c>
    </row>
    <row r="1021" spans="1:22" ht="25.5" customHeight="1" x14ac:dyDescent="0.15">
      <c r="A1021" s="92" t="s">
        <v>3935</v>
      </c>
      <c r="B1021" s="93" t="s">
        <v>3936</v>
      </c>
      <c r="C1021" s="94" t="s">
        <v>3879</v>
      </c>
      <c r="D1021" s="95" t="s">
        <v>127</v>
      </c>
      <c r="E1021" s="96" t="s">
        <v>3937</v>
      </c>
      <c r="F1021" s="123" t="s">
        <v>5285</v>
      </c>
      <c r="G1021" s="79" t="s">
        <v>1006</v>
      </c>
      <c r="H1021" s="80">
        <f t="shared" si="15"/>
        <v>1</v>
      </c>
      <c r="I1021" s="81">
        <v>45094</v>
      </c>
      <c r="J1021" s="82"/>
      <c r="K1021" s="82"/>
      <c r="L1021" s="83" t="s">
        <v>240</v>
      </c>
      <c r="M1021" s="84" t="s">
        <v>461</v>
      </c>
      <c r="N1021" s="85">
        <v>3</v>
      </c>
      <c r="O1021" s="86">
        <v>0</v>
      </c>
      <c r="P1021" s="86">
        <v>0</v>
      </c>
      <c r="Q1021" s="87">
        <v>3</v>
      </c>
      <c r="R1021" s="88">
        <v>84400</v>
      </c>
      <c r="S1021" s="88">
        <v>48474</v>
      </c>
      <c r="T1021" s="88">
        <v>23100</v>
      </c>
      <c r="U1021" s="89">
        <v>155974</v>
      </c>
      <c r="V1021" s="97"/>
    </row>
    <row r="1022" spans="1:22" ht="25.5" customHeight="1" x14ac:dyDescent="0.15">
      <c r="A1022" s="92" t="s">
        <v>3938</v>
      </c>
      <c r="B1022" s="93" t="s">
        <v>3939</v>
      </c>
      <c r="C1022" s="94" t="s">
        <v>3879</v>
      </c>
      <c r="D1022" s="95" t="s">
        <v>127</v>
      </c>
      <c r="E1022" s="96" t="s">
        <v>3940</v>
      </c>
      <c r="F1022" s="123" t="s">
        <v>5286</v>
      </c>
      <c r="G1022" s="79" t="s">
        <v>1006</v>
      </c>
      <c r="H1022" s="80">
        <f t="shared" si="15"/>
        <v>1</v>
      </c>
      <c r="I1022" s="81">
        <v>45301</v>
      </c>
      <c r="J1022" s="82"/>
      <c r="K1022" s="82"/>
      <c r="L1022" s="83" t="s">
        <v>240</v>
      </c>
      <c r="M1022" s="84" t="s">
        <v>461</v>
      </c>
      <c r="N1022" s="85">
        <v>3</v>
      </c>
      <c r="O1022" s="86">
        <v>0</v>
      </c>
      <c r="P1022" s="86">
        <v>0</v>
      </c>
      <c r="Q1022" s="87">
        <v>3</v>
      </c>
      <c r="R1022" s="88">
        <v>84400</v>
      </c>
      <c r="S1022" s="88">
        <v>33773</v>
      </c>
      <c r="T1022" s="88">
        <v>23100</v>
      </c>
      <c r="U1022" s="89">
        <v>141273</v>
      </c>
      <c r="V1022" s="97"/>
    </row>
    <row r="1023" spans="1:22" ht="25.5" customHeight="1" x14ac:dyDescent="0.15">
      <c r="A1023" s="92" t="s">
        <v>3941</v>
      </c>
      <c r="B1023" s="93" t="s">
        <v>3942</v>
      </c>
      <c r="C1023" s="94" t="s">
        <v>3879</v>
      </c>
      <c r="D1023" s="95" t="s">
        <v>127</v>
      </c>
      <c r="E1023" s="96" t="s">
        <v>3943</v>
      </c>
      <c r="F1023" s="123" t="s">
        <v>5287</v>
      </c>
      <c r="G1023" s="79" t="s">
        <v>3944</v>
      </c>
      <c r="H1023" s="80">
        <f t="shared" si="15"/>
        <v>1</v>
      </c>
      <c r="I1023" s="81">
        <v>45254</v>
      </c>
      <c r="J1023" s="82"/>
      <c r="K1023" s="82"/>
      <c r="L1023" s="83" t="s">
        <v>240</v>
      </c>
      <c r="M1023" s="84" t="s">
        <v>624</v>
      </c>
      <c r="N1023" s="85">
        <v>0</v>
      </c>
      <c r="O1023" s="86">
        <v>0</v>
      </c>
      <c r="P1023" s="86">
        <v>0</v>
      </c>
      <c r="Q1023" s="87">
        <v>0</v>
      </c>
      <c r="R1023" s="88">
        <v>35650</v>
      </c>
      <c r="S1023" s="88">
        <v>0</v>
      </c>
      <c r="T1023" s="88">
        <v>0</v>
      </c>
      <c r="U1023" s="89">
        <v>35650</v>
      </c>
      <c r="V1023" s="97"/>
    </row>
    <row r="1024" spans="1:22" ht="25.5" customHeight="1" x14ac:dyDescent="0.15">
      <c r="A1024" s="92" t="s">
        <v>3945</v>
      </c>
      <c r="B1024" s="93" t="s">
        <v>3946</v>
      </c>
      <c r="C1024" s="94" t="s">
        <v>3879</v>
      </c>
      <c r="D1024" s="95" t="s">
        <v>127</v>
      </c>
      <c r="E1024" s="96" t="s">
        <v>3947</v>
      </c>
      <c r="F1024" s="123" t="s">
        <v>5288</v>
      </c>
      <c r="G1024" s="79" t="s">
        <v>3948</v>
      </c>
      <c r="H1024" s="80">
        <f t="shared" si="15"/>
        <v>3</v>
      </c>
      <c r="I1024" s="81">
        <v>45097</v>
      </c>
      <c r="J1024" s="82">
        <v>45104</v>
      </c>
      <c r="K1024" s="82">
        <v>45111</v>
      </c>
      <c r="L1024" s="83" t="s">
        <v>240</v>
      </c>
      <c r="M1024" s="84" t="s">
        <v>872</v>
      </c>
      <c r="N1024" s="85">
        <v>4</v>
      </c>
      <c r="O1024" s="86">
        <v>4</v>
      </c>
      <c r="P1024" s="86">
        <v>4</v>
      </c>
      <c r="Q1024" s="87">
        <v>12</v>
      </c>
      <c r="R1024" s="88">
        <v>329790</v>
      </c>
      <c r="S1024" s="88">
        <v>16410</v>
      </c>
      <c r="T1024" s="88">
        <v>0</v>
      </c>
      <c r="U1024" s="89">
        <v>346200</v>
      </c>
      <c r="V1024" s="97"/>
    </row>
    <row r="1025" spans="1:22" ht="25.5" customHeight="1" x14ac:dyDescent="0.15">
      <c r="A1025" s="92" t="s">
        <v>3949</v>
      </c>
      <c r="B1025" s="93" t="s">
        <v>3950</v>
      </c>
      <c r="C1025" s="94" t="s">
        <v>3879</v>
      </c>
      <c r="D1025" s="95" t="s">
        <v>127</v>
      </c>
      <c r="E1025" s="96" t="s">
        <v>3951</v>
      </c>
      <c r="F1025" s="123" t="s">
        <v>5289</v>
      </c>
      <c r="G1025" s="79" t="s">
        <v>3952</v>
      </c>
      <c r="H1025" s="80">
        <f t="shared" si="15"/>
        <v>3</v>
      </c>
      <c r="I1025" s="81">
        <v>45203</v>
      </c>
      <c r="J1025" s="82">
        <v>45204</v>
      </c>
      <c r="K1025" s="82">
        <v>45205</v>
      </c>
      <c r="L1025" s="83" t="s">
        <v>240</v>
      </c>
      <c r="M1025" s="84" t="s">
        <v>862</v>
      </c>
      <c r="N1025" s="85">
        <v>0</v>
      </c>
      <c r="O1025" s="86">
        <v>0</v>
      </c>
      <c r="P1025" s="86">
        <v>0</v>
      </c>
      <c r="Q1025" s="87">
        <v>0</v>
      </c>
      <c r="R1025" s="88">
        <v>106950</v>
      </c>
      <c r="S1025" s="88">
        <v>2826</v>
      </c>
      <c r="T1025" s="88">
        <v>0</v>
      </c>
      <c r="U1025" s="89">
        <v>109776</v>
      </c>
      <c r="V1025" s="97"/>
    </row>
    <row r="1026" spans="1:22" ht="25.5" customHeight="1" x14ac:dyDescent="0.15">
      <c r="A1026" s="92" t="s">
        <v>3953</v>
      </c>
      <c r="B1026" s="93" t="s">
        <v>3954</v>
      </c>
      <c r="C1026" s="94" t="s">
        <v>3879</v>
      </c>
      <c r="D1026" s="95" t="s">
        <v>127</v>
      </c>
      <c r="E1026" s="96" t="s">
        <v>3955</v>
      </c>
      <c r="F1026" s="123" t="s">
        <v>5290</v>
      </c>
      <c r="G1026" s="79" t="s">
        <v>3956</v>
      </c>
      <c r="H1026" s="80">
        <f t="shared" si="15"/>
        <v>1</v>
      </c>
      <c r="I1026" s="81">
        <v>45261</v>
      </c>
      <c r="J1026" s="82"/>
      <c r="K1026" s="82"/>
      <c r="L1026" s="83" t="s">
        <v>402</v>
      </c>
      <c r="M1026" s="84" t="s">
        <v>426</v>
      </c>
      <c r="N1026" s="85">
        <v>2</v>
      </c>
      <c r="O1026" s="86">
        <v>0</v>
      </c>
      <c r="P1026" s="86">
        <v>0</v>
      </c>
      <c r="Q1026" s="87">
        <v>2</v>
      </c>
      <c r="R1026" s="88">
        <v>66010</v>
      </c>
      <c r="S1026" s="88">
        <v>9329</v>
      </c>
      <c r="T1026" s="88">
        <v>0</v>
      </c>
      <c r="U1026" s="89">
        <v>75339</v>
      </c>
      <c r="V1026" s="97"/>
    </row>
    <row r="1027" spans="1:22" ht="25.5" customHeight="1" x14ac:dyDescent="0.15">
      <c r="A1027" s="92" t="s">
        <v>3957</v>
      </c>
      <c r="B1027" s="93" t="s">
        <v>3958</v>
      </c>
      <c r="C1027" s="94" t="s">
        <v>3879</v>
      </c>
      <c r="D1027" s="95" t="s">
        <v>127</v>
      </c>
      <c r="E1027" s="96" t="s">
        <v>3959</v>
      </c>
      <c r="F1027" s="123" t="s">
        <v>5291</v>
      </c>
      <c r="G1027" s="79" t="s">
        <v>1980</v>
      </c>
      <c r="H1027" s="80">
        <f t="shared" si="15"/>
        <v>3</v>
      </c>
      <c r="I1027" s="81">
        <v>45210</v>
      </c>
      <c r="J1027" s="82">
        <v>45211</v>
      </c>
      <c r="K1027" s="82">
        <v>45212</v>
      </c>
      <c r="L1027" s="83" t="s">
        <v>550</v>
      </c>
      <c r="M1027" s="84" t="s">
        <v>672</v>
      </c>
      <c r="N1027" s="85">
        <v>5</v>
      </c>
      <c r="O1027" s="86">
        <v>5</v>
      </c>
      <c r="P1027" s="86">
        <v>5</v>
      </c>
      <c r="Q1027" s="87">
        <v>15</v>
      </c>
      <c r="R1027" s="88">
        <v>400350</v>
      </c>
      <c r="S1027" s="88">
        <v>38160</v>
      </c>
      <c r="T1027" s="88">
        <v>0</v>
      </c>
      <c r="U1027" s="89">
        <v>438510</v>
      </c>
      <c r="V1027" s="97"/>
    </row>
    <row r="1028" spans="1:22" ht="25.5" customHeight="1" x14ac:dyDescent="0.15">
      <c r="A1028" s="92" t="s">
        <v>3960</v>
      </c>
      <c r="B1028" s="93" t="s">
        <v>3961</v>
      </c>
      <c r="C1028" s="94" t="s">
        <v>3879</v>
      </c>
      <c r="D1028" s="95" t="s">
        <v>127</v>
      </c>
      <c r="E1028" s="96" t="s">
        <v>3962</v>
      </c>
      <c r="F1028" s="123" t="s">
        <v>5292</v>
      </c>
      <c r="G1028" s="79" t="s">
        <v>2021</v>
      </c>
      <c r="H1028" s="80">
        <f t="shared" si="15"/>
        <v>3</v>
      </c>
      <c r="I1028" s="81">
        <v>45264</v>
      </c>
      <c r="J1028" s="82">
        <v>45271</v>
      </c>
      <c r="K1028" s="82">
        <v>45278</v>
      </c>
      <c r="L1028" s="83" t="s">
        <v>550</v>
      </c>
      <c r="M1028" s="84" t="s">
        <v>672</v>
      </c>
      <c r="N1028" s="85">
        <v>5</v>
      </c>
      <c r="O1028" s="86">
        <v>5</v>
      </c>
      <c r="P1028" s="86">
        <v>5</v>
      </c>
      <c r="Q1028" s="87">
        <v>15</v>
      </c>
      <c r="R1028" s="88">
        <v>400350</v>
      </c>
      <c r="S1028" s="88">
        <v>24840</v>
      </c>
      <c r="T1028" s="88">
        <v>50000</v>
      </c>
      <c r="U1028" s="89">
        <v>475190</v>
      </c>
      <c r="V1028" s="97"/>
    </row>
    <row r="1029" spans="1:22" ht="25.5" customHeight="1" x14ac:dyDescent="0.15">
      <c r="A1029" s="92" t="s">
        <v>3963</v>
      </c>
      <c r="B1029" s="93" t="s">
        <v>3964</v>
      </c>
      <c r="C1029" s="94" t="s">
        <v>3879</v>
      </c>
      <c r="D1029" s="95" t="s">
        <v>127</v>
      </c>
      <c r="E1029" s="96" t="s">
        <v>3965</v>
      </c>
      <c r="F1029" s="123" t="s">
        <v>5293</v>
      </c>
      <c r="G1029" s="79" t="s">
        <v>3966</v>
      </c>
      <c r="H1029" s="80">
        <f t="shared" ref="H1029:H1092" si="16">COUNTA(I1029:K1029)</f>
        <v>2</v>
      </c>
      <c r="I1029" s="81">
        <v>45250</v>
      </c>
      <c r="J1029" s="82">
        <v>45251</v>
      </c>
      <c r="K1029" s="82"/>
      <c r="L1029" s="83" t="s">
        <v>402</v>
      </c>
      <c r="M1029" s="84" t="s">
        <v>426</v>
      </c>
      <c r="N1029" s="85">
        <v>5</v>
      </c>
      <c r="O1029" s="86">
        <v>5</v>
      </c>
      <c r="P1029" s="86">
        <v>0</v>
      </c>
      <c r="Q1029" s="87">
        <v>10</v>
      </c>
      <c r="R1029" s="88">
        <v>240500</v>
      </c>
      <c r="S1029" s="102">
        <v>22080</v>
      </c>
      <c r="T1029" s="88">
        <v>50000</v>
      </c>
      <c r="U1029" s="89">
        <v>312580</v>
      </c>
      <c r="V1029" s="97" t="s">
        <v>513</v>
      </c>
    </row>
    <row r="1030" spans="1:22" ht="25.5" customHeight="1" x14ac:dyDescent="0.15">
      <c r="A1030" s="92" t="s">
        <v>3967</v>
      </c>
      <c r="B1030" s="93" t="s">
        <v>3968</v>
      </c>
      <c r="C1030" s="94" t="s">
        <v>3879</v>
      </c>
      <c r="D1030" s="95" t="s">
        <v>127</v>
      </c>
      <c r="E1030" s="96" t="s">
        <v>3969</v>
      </c>
      <c r="F1030" s="123" t="s">
        <v>5294</v>
      </c>
      <c r="G1030" s="79" t="s">
        <v>3970</v>
      </c>
      <c r="H1030" s="80">
        <f t="shared" si="16"/>
        <v>3</v>
      </c>
      <c r="I1030" s="81">
        <v>45232</v>
      </c>
      <c r="J1030" s="82">
        <v>45236</v>
      </c>
      <c r="K1030" s="82">
        <v>45237</v>
      </c>
      <c r="L1030" s="83" t="s">
        <v>240</v>
      </c>
      <c r="M1030" s="84" t="s">
        <v>3971</v>
      </c>
      <c r="N1030" s="85">
        <v>4</v>
      </c>
      <c r="O1030" s="86">
        <v>4</v>
      </c>
      <c r="P1030" s="86">
        <v>4</v>
      </c>
      <c r="Q1030" s="87">
        <v>12</v>
      </c>
      <c r="R1030" s="88">
        <v>317910</v>
      </c>
      <c r="S1030" s="88">
        <v>123958</v>
      </c>
      <c r="T1030" s="88">
        <v>10000</v>
      </c>
      <c r="U1030" s="89">
        <v>451868</v>
      </c>
      <c r="V1030" s="97"/>
    </row>
    <row r="1031" spans="1:22" ht="25.5" customHeight="1" x14ac:dyDescent="0.15">
      <c r="A1031" s="92" t="s">
        <v>3972</v>
      </c>
      <c r="B1031" s="93" t="s">
        <v>3973</v>
      </c>
      <c r="C1031" s="94" t="s">
        <v>3879</v>
      </c>
      <c r="D1031" s="95" t="s">
        <v>127</v>
      </c>
      <c r="E1031" s="96" t="s">
        <v>3974</v>
      </c>
      <c r="F1031" s="123" t="s">
        <v>5295</v>
      </c>
      <c r="G1031" s="79" t="s">
        <v>3975</v>
      </c>
      <c r="H1031" s="80">
        <f t="shared" si="16"/>
        <v>1</v>
      </c>
      <c r="I1031" s="81">
        <v>45224</v>
      </c>
      <c r="J1031" s="82"/>
      <c r="K1031" s="82"/>
      <c r="L1031" s="83" t="s">
        <v>402</v>
      </c>
      <c r="M1031" s="84" t="s">
        <v>1171</v>
      </c>
      <c r="N1031" s="85">
        <v>3</v>
      </c>
      <c r="O1031" s="86">
        <v>0</v>
      </c>
      <c r="P1031" s="86">
        <v>0</v>
      </c>
      <c r="Q1031" s="87">
        <v>3</v>
      </c>
      <c r="R1031" s="88">
        <v>70810</v>
      </c>
      <c r="S1031" s="88">
        <v>3720</v>
      </c>
      <c r="T1031" s="88">
        <v>0</v>
      </c>
      <c r="U1031" s="89">
        <v>74530</v>
      </c>
      <c r="V1031" s="97"/>
    </row>
    <row r="1032" spans="1:22" ht="25.5" customHeight="1" x14ac:dyDescent="0.15">
      <c r="A1032" s="92" t="s">
        <v>3976</v>
      </c>
      <c r="B1032" s="93" t="s">
        <v>3977</v>
      </c>
      <c r="C1032" s="94" t="s">
        <v>3879</v>
      </c>
      <c r="D1032" s="95" t="s">
        <v>127</v>
      </c>
      <c r="E1032" s="96" t="s">
        <v>3978</v>
      </c>
      <c r="F1032" s="123" t="s">
        <v>5296</v>
      </c>
      <c r="G1032" s="79" t="s">
        <v>3975</v>
      </c>
      <c r="H1032" s="80">
        <f t="shared" si="16"/>
        <v>1</v>
      </c>
      <c r="I1032" s="81">
        <v>45274</v>
      </c>
      <c r="J1032" s="82"/>
      <c r="K1032" s="82"/>
      <c r="L1032" s="83" t="s">
        <v>240</v>
      </c>
      <c r="M1032" s="84" t="s">
        <v>377</v>
      </c>
      <c r="N1032" s="85">
        <v>3</v>
      </c>
      <c r="O1032" s="86">
        <v>0</v>
      </c>
      <c r="P1032" s="86">
        <v>0</v>
      </c>
      <c r="Q1032" s="87">
        <v>3</v>
      </c>
      <c r="R1032" s="88">
        <v>70810</v>
      </c>
      <c r="S1032" s="88">
        <v>2240</v>
      </c>
      <c r="T1032" s="88">
        <v>0</v>
      </c>
      <c r="U1032" s="89">
        <v>73050</v>
      </c>
      <c r="V1032" s="97"/>
    </row>
    <row r="1033" spans="1:22" ht="25.5" customHeight="1" x14ac:dyDescent="0.15">
      <c r="A1033" s="92" t="s">
        <v>3979</v>
      </c>
      <c r="B1033" s="93" t="s">
        <v>3980</v>
      </c>
      <c r="C1033" s="94" t="s">
        <v>3879</v>
      </c>
      <c r="D1033" s="95" t="s">
        <v>127</v>
      </c>
      <c r="E1033" s="96" t="s">
        <v>3981</v>
      </c>
      <c r="F1033" s="123" t="s">
        <v>5297</v>
      </c>
      <c r="G1033" s="79" t="s">
        <v>3982</v>
      </c>
      <c r="H1033" s="80">
        <f t="shared" si="16"/>
        <v>1</v>
      </c>
      <c r="I1033" s="81">
        <v>45098</v>
      </c>
      <c r="J1033" s="82"/>
      <c r="K1033" s="82"/>
      <c r="L1033" s="83" t="s">
        <v>240</v>
      </c>
      <c r="M1033" s="84" t="s">
        <v>377</v>
      </c>
      <c r="N1033" s="85">
        <v>4</v>
      </c>
      <c r="O1033" s="86">
        <v>0</v>
      </c>
      <c r="P1033" s="86">
        <v>0</v>
      </c>
      <c r="Q1033" s="87">
        <v>4</v>
      </c>
      <c r="R1033" s="88">
        <v>87810</v>
      </c>
      <c r="S1033" s="88">
        <v>8224</v>
      </c>
      <c r="T1033" s="88">
        <v>0</v>
      </c>
      <c r="U1033" s="89">
        <v>96034</v>
      </c>
      <c r="V1033" s="97"/>
    </row>
    <row r="1034" spans="1:22" ht="25.5" customHeight="1" x14ac:dyDescent="0.15">
      <c r="A1034" s="92" t="s">
        <v>3983</v>
      </c>
      <c r="B1034" s="93" t="s">
        <v>3984</v>
      </c>
      <c r="C1034" s="94" t="s">
        <v>3879</v>
      </c>
      <c r="D1034" s="95" t="s">
        <v>127</v>
      </c>
      <c r="E1034" s="96" t="s">
        <v>3985</v>
      </c>
      <c r="F1034" s="123" t="s">
        <v>5298</v>
      </c>
      <c r="G1034" s="79" t="s">
        <v>3986</v>
      </c>
      <c r="H1034" s="80">
        <f t="shared" si="16"/>
        <v>3</v>
      </c>
      <c r="I1034" s="81">
        <v>45194</v>
      </c>
      <c r="J1034" s="82">
        <v>45195</v>
      </c>
      <c r="K1034" s="82">
        <v>45197</v>
      </c>
      <c r="L1034" s="83" t="s">
        <v>240</v>
      </c>
      <c r="M1034" s="84" t="s">
        <v>426</v>
      </c>
      <c r="N1034" s="85">
        <v>5</v>
      </c>
      <c r="O1034" s="86">
        <v>5</v>
      </c>
      <c r="P1034" s="86">
        <v>5</v>
      </c>
      <c r="Q1034" s="87">
        <v>15</v>
      </c>
      <c r="R1034" s="88">
        <v>360750</v>
      </c>
      <c r="S1034" s="88">
        <v>60660</v>
      </c>
      <c r="T1034" s="88">
        <v>49940</v>
      </c>
      <c r="U1034" s="89">
        <v>471350</v>
      </c>
      <c r="V1034" s="97"/>
    </row>
    <row r="1035" spans="1:22" ht="25.5" customHeight="1" x14ac:dyDescent="0.15">
      <c r="A1035" s="92" t="s">
        <v>3987</v>
      </c>
      <c r="B1035" s="93" t="s">
        <v>3988</v>
      </c>
      <c r="C1035" s="94" t="s">
        <v>3879</v>
      </c>
      <c r="D1035" s="95" t="s">
        <v>127</v>
      </c>
      <c r="E1035" s="96" t="s">
        <v>3989</v>
      </c>
      <c r="F1035" s="123" t="s">
        <v>5299</v>
      </c>
      <c r="G1035" s="79" t="s">
        <v>3990</v>
      </c>
      <c r="H1035" s="80">
        <f t="shared" si="16"/>
        <v>3</v>
      </c>
      <c r="I1035" s="81">
        <v>45238</v>
      </c>
      <c r="J1035" s="82">
        <v>45261</v>
      </c>
      <c r="K1035" s="82">
        <v>45310</v>
      </c>
      <c r="L1035" s="83" t="s">
        <v>240</v>
      </c>
      <c r="M1035" s="84" t="s">
        <v>504</v>
      </c>
      <c r="N1035" s="85">
        <v>1</v>
      </c>
      <c r="O1035" s="86">
        <v>1</v>
      </c>
      <c r="P1035" s="86">
        <v>1</v>
      </c>
      <c r="Q1035" s="87">
        <v>3</v>
      </c>
      <c r="R1035" s="88">
        <v>165630</v>
      </c>
      <c r="S1035" s="88">
        <v>96078</v>
      </c>
      <c r="T1035" s="88">
        <v>19800</v>
      </c>
      <c r="U1035" s="89">
        <v>281508</v>
      </c>
      <c r="V1035" s="97"/>
    </row>
    <row r="1036" spans="1:22" ht="25.5" customHeight="1" x14ac:dyDescent="0.15">
      <c r="A1036" s="92" t="s">
        <v>3991</v>
      </c>
      <c r="B1036" s="103" t="s">
        <v>3992</v>
      </c>
      <c r="C1036" s="94" t="s">
        <v>3879</v>
      </c>
      <c r="D1036" s="95" t="s">
        <v>127</v>
      </c>
      <c r="E1036" s="96" t="s">
        <v>3993</v>
      </c>
      <c r="F1036" s="123" t="s">
        <v>5300</v>
      </c>
      <c r="G1036" s="79" t="s">
        <v>3994</v>
      </c>
      <c r="H1036" s="80">
        <f t="shared" si="16"/>
        <v>1</v>
      </c>
      <c r="I1036" s="81">
        <v>45272</v>
      </c>
      <c r="J1036" s="82"/>
      <c r="K1036" s="82"/>
      <c r="L1036" s="83" t="s">
        <v>240</v>
      </c>
      <c r="M1036" s="84" t="s">
        <v>377</v>
      </c>
      <c r="N1036" s="85">
        <v>1</v>
      </c>
      <c r="O1036" s="86">
        <v>0</v>
      </c>
      <c r="P1036" s="86">
        <v>0</v>
      </c>
      <c r="Q1036" s="87">
        <v>1</v>
      </c>
      <c r="R1036" s="88">
        <v>48690</v>
      </c>
      <c r="S1036" s="88">
        <v>0</v>
      </c>
      <c r="T1036" s="88">
        <v>0</v>
      </c>
      <c r="U1036" s="89">
        <v>48690</v>
      </c>
      <c r="V1036" s="97"/>
    </row>
    <row r="1037" spans="1:22" ht="25.5" customHeight="1" x14ac:dyDescent="0.15">
      <c r="A1037" s="92" t="s">
        <v>3995</v>
      </c>
      <c r="B1037" s="93" t="s">
        <v>3996</v>
      </c>
      <c r="C1037" s="94" t="s">
        <v>3997</v>
      </c>
      <c r="D1037" s="95" t="s">
        <v>59</v>
      </c>
      <c r="E1037" s="96" t="s">
        <v>3998</v>
      </c>
      <c r="F1037" s="123" t="s">
        <v>5301</v>
      </c>
      <c r="G1037" s="79" t="s">
        <v>3999</v>
      </c>
      <c r="H1037" s="80">
        <f t="shared" si="16"/>
        <v>2</v>
      </c>
      <c r="I1037" s="81">
        <v>45118</v>
      </c>
      <c r="J1037" s="82">
        <v>45120</v>
      </c>
      <c r="K1037" s="82"/>
      <c r="L1037" s="83" t="s">
        <v>240</v>
      </c>
      <c r="M1037" s="84" t="s">
        <v>377</v>
      </c>
      <c r="N1037" s="85">
        <v>1</v>
      </c>
      <c r="O1037" s="86">
        <v>1</v>
      </c>
      <c r="P1037" s="86">
        <v>0</v>
      </c>
      <c r="Q1037" s="87">
        <v>2</v>
      </c>
      <c r="R1037" s="88">
        <v>103900</v>
      </c>
      <c r="S1037" s="88">
        <v>1760</v>
      </c>
      <c r="T1037" s="88">
        <v>0</v>
      </c>
      <c r="U1037" s="89">
        <v>105660</v>
      </c>
      <c r="V1037" s="97"/>
    </row>
    <row r="1038" spans="1:22" ht="25.5" customHeight="1" x14ac:dyDescent="0.15">
      <c r="A1038" s="92" t="s">
        <v>4000</v>
      </c>
      <c r="B1038" s="93" t="s">
        <v>4001</v>
      </c>
      <c r="C1038" s="94" t="s">
        <v>3997</v>
      </c>
      <c r="D1038" s="95" t="s">
        <v>59</v>
      </c>
      <c r="E1038" s="96" t="s">
        <v>4002</v>
      </c>
      <c r="F1038" s="123" t="s">
        <v>5302</v>
      </c>
      <c r="G1038" s="79" t="s">
        <v>4003</v>
      </c>
      <c r="H1038" s="80">
        <f t="shared" si="16"/>
        <v>1</v>
      </c>
      <c r="I1038" s="81">
        <v>45251</v>
      </c>
      <c r="J1038" s="82"/>
      <c r="K1038" s="82"/>
      <c r="L1038" s="83" t="s">
        <v>402</v>
      </c>
      <c r="M1038" s="84" t="s">
        <v>403</v>
      </c>
      <c r="N1038" s="85">
        <v>0</v>
      </c>
      <c r="O1038" s="86">
        <v>0</v>
      </c>
      <c r="P1038" s="86">
        <v>0</v>
      </c>
      <c r="Q1038" s="87">
        <v>0</v>
      </c>
      <c r="R1038" s="88">
        <v>35650</v>
      </c>
      <c r="S1038" s="88">
        <v>860</v>
      </c>
      <c r="T1038" s="88">
        <v>50000</v>
      </c>
      <c r="U1038" s="89">
        <v>86510</v>
      </c>
      <c r="V1038" s="97"/>
    </row>
    <row r="1039" spans="1:22" ht="25.5" customHeight="1" x14ac:dyDescent="0.15">
      <c r="A1039" s="92" t="s">
        <v>4004</v>
      </c>
      <c r="B1039" s="93" t="s">
        <v>4005</v>
      </c>
      <c r="C1039" s="94" t="s">
        <v>3997</v>
      </c>
      <c r="D1039" s="95" t="s">
        <v>59</v>
      </c>
      <c r="E1039" s="96" t="s">
        <v>4006</v>
      </c>
      <c r="F1039" s="123" t="s">
        <v>5303</v>
      </c>
      <c r="G1039" s="79" t="s">
        <v>4007</v>
      </c>
      <c r="H1039" s="80">
        <f t="shared" si="16"/>
        <v>1</v>
      </c>
      <c r="I1039" s="81">
        <v>45210</v>
      </c>
      <c r="J1039" s="82"/>
      <c r="K1039" s="82"/>
      <c r="L1039" s="83" t="s">
        <v>550</v>
      </c>
      <c r="M1039" s="84" t="s">
        <v>2715</v>
      </c>
      <c r="N1039" s="85">
        <v>4</v>
      </c>
      <c r="O1039" s="86">
        <v>0</v>
      </c>
      <c r="P1039" s="86">
        <v>0</v>
      </c>
      <c r="Q1039" s="87">
        <v>4</v>
      </c>
      <c r="R1039" s="88">
        <v>82530</v>
      </c>
      <c r="S1039" s="88">
        <v>5780</v>
      </c>
      <c r="T1039" s="88">
        <v>0</v>
      </c>
      <c r="U1039" s="89">
        <v>88310</v>
      </c>
      <c r="V1039" s="97"/>
    </row>
    <row r="1040" spans="1:22" ht="25.5" customHeight="1" x14ac:dyDescent="0.15">
      <c r="A1040" s="92" t="s">
        <v>4008</v>
      </c>
      <c r="B1040" s="93" t="s">
        <v>4009</v>
      </c>
      <c r="C1040" s="94" t="s">
        <v>3997</v>
      </c>
      <c r="D1040" s="95" t="s">
        <v>59</v>
      </c>
      <c r="E1040" s="96" t="s">
        <v>4010</v>
      </c>
      <c r="F1040" s="123" t="s">
        <v>5304</v>
      </c>
      <c r="G1040" s="79" t="s">
        <v>1881</v>
      </c>
      <c r="H1040" s="80">
        <f t="shared" si="16"/>
        <v>3</v>
      </c>
      <c r="I1040" s="81">
        <v>45252</v>
      </c>
      <c r="J1040" s="82">
        <v>45258</v>
      </c>
      <c r="K1040" s="82">
        <v>45273</v>
      </c>
      <c r="L1040" s="83" t="s">
        <v>471</v>
      </c>
      <c r="M1040" s="84" t="s">
        <v>472</v>
      </c>
      <c r="N1040" s="85">
        <v>2</v>
      </c>
      <c r="O1040" s="86">
        <v>2</v>
      </c>
      <c r="P1040" s="86">
        <v>2</v>
      </c>
      <c r="Q1040" s="87">
        <v>6</v>
      </c>
      <c r="R1040" s="88">
        <v>177270</v>
      </c>
      <c r="S1040" s="88">
        <v>5376</v>
      </c>
      <c r="T1040" s="88">
        <v>0</v>
      </c>
      <c r="U1040" s="89">
        <v>182646</v>
      </c>
      <c r="V1040" s="97"/>
    </row>
    <row r="1041" spans="1:22" ht="25.5" customHeight="1" x14ac:dyDescent="0.15">
      <c r="A1041" s="92" t="s">
        <v>4011</v>
      </c>
      <c r="B1041" s="93" t="s">
        <v>4012</v>
      </c>
      <c r="C1041" s="94" t="s">
        <v>3997</v>
      </c>
      <c r="D1041" s="95" t="s">
        <v>59</v>
      </c>
      <c r="E1041" s="96" t="s">
        <v>4013</v>
      </c>
      <c r="F1041" s="123" t="s">
        <v>5305</v>
      </c>
      <c r="G1041" s="79" t="s">
        <v>4014</v>
      </c>
      <c r="H1041" s="80">
        <f t="shared" si="16"/>
        <v>3</v>
      </c>
      <c r="I1041" s="81">
        <v>45264</v>
      </c>
      <c r="J1041" s="82">
        <v>45265</v>
      </c>
      <c r="K1041" s="82">
        <v>45266</v>
      </c>
      <c r="L1041" s="83" t="s">
        <v>240</v>
      </c>
      <c r="M1041" s="84" t="s">
        <v>377</v>
      </c>
      <c r="N1041" s="85">
        <v>1</v>
      </c>
      <c r="O1041" s="86">
        <v>1</v>
      </c>
      <c r="P1041" s="86">
        <v>1</v>
      </c>
      <c r="Q1041" s="87">
        <v>3</v>
      </c>
      <c r="R1041" s="88">
        <v>146070</v>
      </c>
      <c r="S1041" s="88">
        <v>2640</v>
      </c>
      <c r="T1041" s="88">
        <v>0</v>
      </c>
      <c r="U1041" s="89">
        <v>148710</v>
      </c>
      <c r="V1041" s="97"/>
    </row>
    <row r="1042" spans="1:22" ht="25.5" customHeight="1" x14ac:dyDescent="0.15">
      <c r="A1042" s="92" t="s">
        <v>4015</v>
      </c>
      <c r="B1042" s="93" t="s">
        <v>4016</v>
      </c>
      <c r="C1042" s="94" t="s">
        <v>3997</v>
      </c>
      <c r="D1042" s="95" t="s">
        <v>59</v>
      </c>
      <c r="E1042" s="96" t="s">
        <v>4017</v>
      </c>
      <c r="F1042" s="123" t="s">
        <v>5306</v>
      </c>
      <c r="G1042" s="79" t="s">
        <v>4018</v>
      </c>
      <c r="H1042" s="80">
        <f t="shared" si="16"/>
        <v>3</v>
      </c>
      <c r="I1042" s="81">
        <v>45190</v>
      </c>
      <c r="J1042" s="82">
        <v>45258</v>
      </c>
      <c r="K1042" s="82">
        <v>45272</v>
      </c>
      <c r="L1042" s="83" t="s">
        <v>402</v>
      </c>
      <c r="M1042" s="84" t="s">
        <v>426</v>
      </c>
      <c r="N1042" s="85">
        <v>5</v>
      </c>
      <c r="O1042" s="86">
        <v>5</v>
      </c>
      <c r="P1042" s="86">
        <v>5</v>
      </c>
      <c r="Q1042" s="87">
        <v>15</v>
      </c>
      <c r="R1042" s="88">
        <v>282750</v>
      </c>
      <c r="S1042" s="88">
        <v>6300</v>
      </c>
      <c r="T1042" s="88">
        <v>0</v>
      </c>
      <c r="U1042" s="89">
        <v>289050</v>
      </c>
      <c r="V1042" s="97"/>
    </row>
    <row r="1043" spans="1:22" ht="25.5" customHeight="1" x14ac:dyDescent="0.15">
      <c r="A1043" s="92" t="s">
        <v>4019</v>
      </c>
      <c r="B1043" s="93" t="s">
        <v>4020</v>
      </c>
      <c r="C1043" s="94" t="s">
        <v>3997</v>
      </c>
      <c r="D1043" s="95" t="s">
        <v>59</v>
      </c>
      <c r="E1043" s="96" t="s">
        <v>4021</v>
      </c>
      <c r="F1043" s="123" t="s">
        <v>5307</v>
      </c>
      <c r="G1043" s="79" t="s">
        <v>1129</v>
      </c>
      <c r="H1043" s="80">
        <f t="shared" si="16"/>
        <v>3</v>
      </c>
      <c r="I1043" s="81">
        <v>45303</v>
      </c>
      <c r="J1043" s="82">
        <v>45309</v>
      </c>
      <c r="K1043" s="82">
        <v>45310</v>
      </c>
      <c r="L1043" s="83" t="s">
        <v>240</v>
      </c>
      <c r="M1043" s="84" t="s">
        <v>624</v>
      </c>
      <c r="N1043" s="85">
        <v>1</v>
      </c>
      <c r="O1043" s="86">
        <v>1</v>
      </c>
      <c r="P1043" s="86">
        <v>1</v>
      </c>
      <c r="Q1043" s="87">
        <v>3</v>
      </c>
      <c r="R1043" s="88">
        <v>146070</v>
      </c>
      <c r="S1043" s="88">
        <v>101412</v>
      </c>
      <c r="T1043" s="88">
        <v>47920</v>
      </c>
      <c r="U1043" s="89">
        <v>295402</v>
      </c>
      <c r="V1043" s="97"/>
    </row>
    <row r="1044" spans="1:22" ht="25.5" customHeight="1" x14ac:dyDescent="0.15">
      <c r="A1044" s="92" t="s">
        <v>4022</v>
      </c>
      <c r="B1044" s="93" t="s">
        <v>4023</v>
      </c>
      <c r="C1044" s="94" t="s">
        <v>3997</v>
      </c>
      <c r="D1044" s="95" t="s">
        <v>59</v>
      </c>
      <c r="E1044" s="96" t="s">
        <v>4024</v>
      </c>
      <c r="F1044" s="123" t="s">
        <v>5308</v>
      </c>
      <c r="G1044" s="79" t="s">
        <v>1525</v>
      </c>
      <c r="H1044" s="80">
        <f t="shared" si="16"/>
        <v>1</v>
      </c>
      <c r="I1044" s="81">
        <v>45257</v>
      </c>
      <c r="J1044" s="82"/>
      <c r="K1044" s="82"/>
      <c r="L1044" s="83" t="s">
        <v>240</v>
      </c>
      <c r="M1044" s="84" t="s">
        <v>377</v>
      </c>
      <c r="N1044" s="85">
        <v>4</v>
      </c>
      <c r="O1044" s="86">
        <v>0</v>
      </c>
      <c r="P1044" s="86">
        <v>0</v>
      </c>
      <c r="Q1044" s="87">
        <v>4</v>
      </c>
      <c r="R1044" s="88">
        <v>113890</v>
      </c>
      <c r="S1044" s="88">
        <v>10150</v>
      </c>
      <c r="T1044" s="88">
        <v>10775</v>
      </c>
      <c r="U1044" s="89">
        <v>134815</v>
      </c>
      <c r="V1044" s="97"/>
    </row>
    <row r="1045" spans="1:22" ht="25.5" customHeight="1" x14ac:dyDescent="0.15">
      <c r="A1045" s="92" t="s">
        <v>4025</v>
      </c>
      <c r="B1045" s="93" t="s">
        <v>4026</v>
      </c>
      <c r="C1045" s="94" t="s">
        <v>3997</v>
      </c>
      <c r="D1045" s="95" t="s">
        <v>59</v>
      </c>
      <c r="E1045" s="96" t="s">
        <v>4027</v>
      </c>
      <c r="F1045" s="123" t="s">
        <v>5309</v>
      </c>
      <c r="G1045" s="79" t="s">
        <v>4028</v>
      </c>
      <c r="H1045" s="80">
        <f t="shared" si="16"/>
        <v>2</v>
      </c>
      <c r="I1045" s="81">
        <v>45218</v>
      </c>
      <c r="J1045" s="82">
        <v>45219</v>
      </c>
      <c r="K1045" s="82"/>
      <c r="L1045" s="83" t="s">
        <v>550</v>
      </c>
      <c r="M1045" s="84" t="s">
        <v>2715</v>
      </c>
      <c r="N1045" s="85">
        <v>0</v>
      </c>
      <c r="O1045" s="86">
        <v>0</v>
      </c>
      <c r="P1045" s="86">
        <v>0</v>
      </c>
      <c r="Q1045" s="87">
        <v>0</v>
      </c>
      <c r="R1045" s="88">
        <v>71300</v>
      </c>
      <c r="S1045" s="88">
        <v>2556</v>
      </c>
      <c r="T1045" s="88">
        <v>0</v>
      </c>
      <c r="U1045" s="89">
        <v>73856</v>
      </c>
      <c r="V1045" s="97"/>
    </row>
    <row r="1046" spans="1:22" ht="25.5" customHeight="1" x14ac:dyDescent="0.15">
      <c r="A1046" s="92" t="s">
        <v>4029</v>
      </c>
      <c r="B1046" s="93" t="s">
        <v>4030</v>
      </c>
      <c r="C1046" s="94" t="s">
        <v>4031</v>
      </c>
      <c r="D1046" s="95" t="s">
        <v>61</v>
      </c>
      <c r="E1046" s="96" t="s">
        <v>4032</v>
      </c>
      <c r="F1046" s="123" t="s">
        <v>5310</v>
      </c>
      <c r="G1046" s="79" t="s">
        <v>4033</v>
      </c>
      <c r="H1046" s="80">
        <f t="shared" si="16"/>
        <v>2</v>
      </c>
      <c r="I1046" s="81">
        <v>45083</v>
      </c>
      <c r="J1046" s="82">
        <v>45232</v>
      </c>
      <c r="K1046" s="82"/>
      <c r="L1046" s="83" t="s">
        <v>550</v>
      </c>
      <c r="M1046" s="84" t="s">
        <v>2715</v>
      </c>
      <c r="N1046" s="85">
        <v>5</v>
      </c>
      <c r="O1046" s="86">
        <v>5</v>
      </c>
      <c r="P1046" s="86">
        <v>0</v>
      </c>
      <c r="Q1046" s="87">
        <v>10</v>
      </c>
      <c r="R1046" s="88">
        <v>149300</v>
      </c>
      <c r="S1046" s="88">
        <v>13200</v>
      </c>
      <c r="T1046" s="88">
        <v>0</v>
      </c>
      <c r="U1046" s="89">
        <v>162500</v>
      </c>
      <c r="V1046" s="97"/>
    </row>
    <row r="1047" spans="1:22" ht="25.5" customHeight="1" x14ac:dyDescent="0.15">
      <c r="A1047" s="92" t="s">
        <v>4034</v>
      </c>
      <c r="B1047" s="93" t="s">
        <v>4035</v>
      </c>
      <c r="C1047" s="94" t="s">
        <v>4031</v>
      </c>
      <c r="D1047" s="95" t="s">
        <v>61</v>
      </c>
      <c r="E1047" s="96" t="s">
        <v>4036</v>
      </c>
      <c r="F1047" s="123" t="s">
        <v>5311</v>
      </c>
      <c r="G1047" s="79" t="s">
        <v>1860</v>
      </c>
      <c r="H1047" s="80">
        <f t="shared" si="16"/>
        <v>3</v>
      </c>
      <c r="I1047" s="81">
        <v>45196</v>
      </c>
      <c r="J1047" s="82">
        <v>45223</v>
      </c>
      <c r="K1047" s="82">
        <v>45264</v>
      </c>
      <c r="L1047" s="83" t="s">
        <v>240</v>
      </c>
      <c r="M1047" s="84" t="s">
        <v>371</v>
      </c>
      <c r="N1047" s="85">
        <v>2</v>
      </c>
      <c r="O1047" s="86">
        <v>2</v>
      </c>
      <c r="P1047" s="86">
        <v>4</v>
      </c>
      <c r="Q1047" s="87">
        <v>8</v>
      </c>
      <c r="R1047" s="88">
        <v>247590</v>
      </c>
      <c r="S1047" s="88">
        <v>191356</v>
      </c>
      <c r="T1047" s="88">
        <v>0</v>
      </c>
      <c r="U1047" s="89">
        <v>438946</v>
      </c>
      <c r="V1047" s="97"/>
    </row>
    <row r="1048" spans="1:22" ht="25.5" customHeight="1" x14ac:dyDescent="0.15">
      <c r="A1048" s="92" t="s">
        <v>4037</v>
      </c>
      <c r="B1048" s="93" t="s">
        <v>4038</v>
      </c>
      <c r="C1048" s="94" t="s">
        <v>4031</v>
      </c>
      <c r="D1048" s="95" t="s">
        <v>61</v>
      </c>
      <c r="E1048" s="96" t="s">
        <v>4039</v>
      </c>
      <c r="F1048" s="123" t="s">
        <v>5312</v>
      </c>
      <c r="G1048" s="79" t="s">
        <v>781</v>
      </c>
      <c r="H1048" s="80">
        <f t="shared" si="16"/>
        <v>3</v>
      </c>
      <c r="I1048" s="81">
        <v>45205</v>
      </c>
      <c r="J1048" s="82">
        <v>45212</v>
      </c>
      <c r="K1048" s="82">
        <v>45219</v>
      </c>
      <c r="L1048" s="83" t="s">
        <v>550</v>
      </c>
      <c r="M1048" s="84" t="s">
        <v>672</v>
      </c>
      <c r="N1048" s="85">
        <v>5</v>
      </c>
      <c r="O1048" s="86">
        <v>5</v>
      </c>
      <c r="P1048" s="86">
        <v>5</v>
      </c>
      <c r="Q1048" s="87">
        <v>15</v>
      </c>
      <c r="R1048" s="88">
        <v>400350</v>
      </c>
      <c r="S1048" s="88">
        <v>12654</v>
      </c>
      <c r="T1048" s="88">
        <v>50000</v>
      </c>
      <c r="U1048" s="89">
        <v>463004</v>
      </c>
      <c r="V1048" s="97"/>
    </row>
    <row r="1049" spans="1:22" ht="25.5" customHeight="1" x14ac:dyDescent="0.15">
      <c r="A1049" s="92" t="s">
        <v>4040</v>
      </c>
      <c r="B1049" s="93" t="s">
        <v>4041</v>
      </c>
      <c r="C1049" s="94" t="s">
        <v>4031</v>
      </c>
      <c r="D1049" s="95" t="s">
        <v>61</v>
      </c>
      <c r="E1049" s="96" t="s">
        <v>4042</v>
      </c>
      <c r="F1049" s="123" t="s">
        <v>5313</v>
      </c>
      <c r="G1049" s="79" t="s">
        <v>781</v>
      </c>
      <c r="H1049" s="80">
        <f t="shared" si="16"/>
        <v>3</v>
      </c>
      <c r="I1049" s="81">
        <v>45240</v>
      </c>
      <c r="J1049" s="82">
        <v>45247</v>
      </c>
      <c r="K1049" s="82">
        <v>45254</v>
      </c>
      <c r="L1049" s="83" t="s">
        <v>550</v>
      </c>
      <c r="M1049" s="84" t="s">
        <v>672</v>
      </c>
      <c r="N1049" s="85">
        <v>5</v>
      </c>
      <c r="O1049" s="86">
        <v>5</v>
      </c>
      <c r="P1049" s="86">
        <v>5</v>
      </c>
      <c r="Q1049" s="87">
        <v>15</v>
      </c>
      <c r="R1049" s="88">
        <v>400350</v>
      </c>
      <c r="S1049" s="88">
        <v>14652</v>
      </c>
      <c r="T1049" s="88">
        <v>50000</v>
      </c>
      <c r="U1049" s="89">
        <v>465002</v>
      </c>
      <c r="V1049" s="97"/>
    </row>
    <row r="1050" spans="1:22" ht="25.5" customHeight="1" x14ac:dyDescent="0.15">
      <c r="A1050" s="92" t="s">
        <v>4043</v>
      </c>
      <c r="B1050" s="93" t="s">
        <v>4044</v>
      </c>
      <c r="C1050" s="94" t="s">
        <v>4045</v>
      </c>
      <c r="D1050" s="95" t="s">
        <v>62</v>
      </c>
      <c r="E1050" s="96" t="s">
        <v>4046</v>
      </c>
      <c r="F1050" s="123" t="s">
        <v>5314</v>
      </c>
      <c r="G1050" s="79" t="s">
        <v>4047</v>
      </c>
      <c r="H1050" s="80">
        <f t="shared" si="16"/>
        <v>1</v>
      </c>
      <c r="I1050" s="81">
        <v>45230</v>
      </c>
      <c r="J1050" s="82"/>
      <c r="K1050" s="82"/>
      <c r="L1050" s="83" t="s">
        <v>414</v>
      </c>
      <c r="M1050" s="84" t="s">
        <v>420</v>
      </c>
      <c r="N1050" s="85">
        <v>5</v>
      </c>
      <c r="O1050" s="86">
        <v>0</v>
      </c>
      <c r="P1050" s="86">
        <v>0</v>
      </c>
      <c r="Q1050" s="87">
        <v>5</v>
      </c>
      <c r="R1050" s="88">
        <v>133450</v>
      </c>
      <c r="S1050" s="102">
        <v>19060</v>
      </c>
      <c r="T1050" s="88">
        <v>0</v>
      </c>
      <c r="U1050" s="89">
        <v>152510</v>
      </c>
      <c r="V1050" s="97" t="s">
        <v>513</v>
      </c>
    </row>
    <row r="1051" spans="1:22" ht="25.5" customHeight="1" x14ac:dyDescent="0.15">
      <c r="A1051" s="92" t="s">
        <v>4048</v>
      </c>
      <c r="B1051" s="93" t="s">
        <v>4049</v>
      </c>
      <c r="C1051" s="94" t="s">
        <v>4050</v>
      </c>
      <c r="D1051" s="95" t="s">
        <v>63</v>
      </c>
      <c r="E1051" s="96" t="s">
        <v>4051</v>
      </c>
      <c r="F1051" s="123" t="s">
        <v>5315</v>
      </c>
      <c r="G1051" s="79" t="s">
        <v>1683</v>
      </c>
      <c r="H1051" s="80">
        <f t="shared" si="16"/>
        <v>1</v>
      </c>
      <c r="I1051" s="81">
        <v>45239</v>
      </c>
      <c r="J1051" s="82"/>
      <c r="K1051" s="82"/>
      <c r="L1051" s="83" t="s">
        <v>240</v>
      </c>
      <c r="M1051" s="84" t="s">
        <v>461</v>
      </c>
      <c r="N1051" s="85">
        <v>5</v>
      </c>
      <c r="O1051" s="86">
        <v>5</v>
      </c>
      <c r="P1051" s="86">
        <v>0</v>
      </c>
      <c r="Q1051" s="87">
        <v>10</v>
      </c>
      <c r="R1051" s="88">
        <v>133450</v>
      </c>
      <c r="S1051" s="88">
        <v>107790</v>
      </c>
      <c r="T1051" s="88">
        <v>0</v>
      </c>
      <c r="U1051" s="89">
        <v>241240</v>
      </c>
      <c r="V1051" s="97"/>
    </row>
    <row r="1052" spans="1:22" ht="25.5" customHeight="1" x14ac:dyDescent="0.15">
      <c r="A1052" s="92" t="s">
        <v>4052</v>
      </c>
      <c r="B1052" s="93" t="s">
        <v>4053</v>
      </c>
      <c r="C1052" s="94" t="s">
        <v>4054</v>
      </c>
      <c r="D1052" s="95" t="s">
        <v>64</v>
      </c>
      <c r="E1052" s="96" t="s">
        <v>4055</v>
      </c>
      <c r="F1052" s="123" t="s">
        <v>5316</v>
      </c>
      <c r="G1052" s="79" t="s">
        <v>4056</v>
      </c>
      <c r="H1052" s="80">
        <f t="shared" si="16"/>
        <v>3</v>
      </c>
      <c r="I1052" s="81">
        <v>45097</v>
      </c>
      <c r="J1052" s="82">
        <v>45098</v>
      </c>
      <c r="K1052" s="82">
        <v>45099</v>
      </c>
      <c r="L1052" s="83" t="s">
        <v>1082</v>
      </c>
      <c r="M1052" s="84" t="s">
        <v>663</v>
      </c>
      <c r="N1052" s="85">
        <v>0</v>
      </c>
      <c r="O1052" s="86">
        <v>0</v>
      </c>
      <c r="P1052" s="86">
        <v>0</v>
      </c>
      <c r="Q1052" s="87">
        <v>0</v>
      </c>
      <c r="R1052" s="88">
        <v>106950</v>
      </c>
      <c r="S1052" s="88">
        <v>66012</v>
      </c>
      <c r="T1052" s="88">
        <v>0</v>
      </c>
      <c r="U1052" s="89">
        <v>172962</v>
      </c>
      <c r="V1052" s="97"/>
    </row>
    <row r="1053" spans="1:22" ht="25.5" customHeight="1" x14ac:dyDescent="0.15">
      <c r="A1053" s="92" t="s">
        <v>4057</v>
      </c>
      <c r="B1053" s="93" t="s">
        <v>4058</v>
      </c>
      <c r="C1053" s="94" t="s">
        <v>4059</v>
      </c>
      <c r="D1053" s="95" t="s">
        <v>65</v>
      </c>
      <c r="E1053" s="96" t="s">
        <v>4060</v>
      </c>
      <c r="F1053" s="123" t="s">
        <v>5317</v>
      </c>
      <c r="G1053" s="79" t="s">
        <v>4061</v>
      </c>
      <c r="H1053" s="80">
        <f t="shared" si="16"/>
        <v>3</v>
      </c>
      <c r="I1053" s="81">
        <v>45086</v>
      </c>
      <c r="J1053" s="82">
        <v>45093</v>
      </c>
      <c r="K1053" s="82">
        <v>45100</v>
      </c>
      <c r="L1053" s="83" t="s">
        <v>414</v>
      </c>
      <c r="M1053" s="84" t="s">
        <v>477</v>
      </c>
      <c r="N1053" s="85">
        <v>3</v>
      </c>
      <c r="O1053" s="86">
        <v>3</v>
      </c>
      <c r="P1053" s="86">
        <v>3</v>
      </c>
      <c r="Q1053" s="87">
        <v>9</v>
      </c>
      <c r="R1053" s="88">
        <v>200550</v>
      </c>
      <c r="S1053" s="88">
        <v>7020</v>
      </c>
      <c r="T1053" s="88">
        <v>0</v>
      </c>
      <c r="U1053" s="89">
        <v>207570</v>
      </c>
      <c r="V1053" s="97"/>
    </row>
    <row r="1054" spans="1:22" ht="25.5" customHeight="1" x14ac:dyDescent="0.15">
      <c r="A1054" s="92" t="s">
        <v>4062</v>
      </c>
      <c r="B1054" s="93" t="s">
        <v>4063</v>
      </c>
      <c r="C1054" s="94" t="s">
        <v>4059</v>
      </c>
      <c r="D1054" s="95" t="s">
        <v>65</v>
      </c>
      <c r="E1054" s="96" t="s">
        <v>4064</v>
      </c>
      <c r="F1054" s="123" t="s">
        <v>5318</v>
      </c>
      <c r="G1054" s="79" t="s">
        <v>3308</v>
      </c>
      <c r="H1054" s="80">
        <f t="shared" si="16"/>
        <v>1</v>
      </c>
      <c r="I1054" s="81">
        <v>45238</v>
      </c>
      <c r="J1054" s="82"/>
      <c r="K1054" s="82"/>
      <c r="L1054" s="83" t="s">
        <v>402</v>
      </c>
      <c r="M1054" s="84" t="s">
        <v>657</v>
      </c>
      <c r="N1054" s="85">
        <v>0</v>
      </c>
      <c r="O1054" s="86">
        <v>0</v>
      </c>
      <c r="P1054" s="86">
        <v>0</v>
      </c>
      <c r="Q1054" s="87">
        <v>0</v>
      </c>
      <c r="R1054" s="88">
        <v>35650</v>
      </c>
      <c r="S1054" s="88">
        <v>0</v>
      </c>
      <c r="T1054" s="88">
        <v>0</v>
      </c>
      <c r="U1054" s="89">
        <v>35650</v>
      </c>
      <c r="V1054" s="97"/>
    </row>
    <row r="1055" spans="1:22" ht="25.5" customHeight="1" x14ac:dyDescent="0.15">
      <c r="A1055" s="92" t="s">
        <v>4065</v>
      </c>
      <c r="B1055" s="93" t="s">
        <v>4066</v>
      </c>
      <c r="C1055" s="94" t="s">
        <v>4059</v>
      </c>
      <c r="D1055" s="95" t="s">
        <v>65</v>
      </c>
      <c r="E1055" s="96" t="s">
        <v>4067</v>
      </c>
      <c r="F1055" s="123" t="s">
        <v>5319</v>
      </c>
      <c r="G1055" s="79" t="s">
        <v>4068</v>
      </c>
      <c r="H1055" s="80">
        <f t="shared" si="16"/>
        <v>1</v>
      </c>
      <c r="I1055" s="81">
        <v>45271</v>
      </c>
      <c r="J1055" s="82"/>
      <c r="K1055" s="82"/>
      <c r="L1055" s="83" t="s">
        <v>414</v>
      </c>
      <c r="M1055" s="84" t="s">
        <v>477</v>
      </c>
      <c r="N1055" s="85">
        <v>5</v>
      </c>
      <c r="O1055" s="86">
        <v>0</v>
      </c>
      <c r="P1055" s="86">
        <v>0</v>
      </c>
      <c r="Q1055" s="87">
        <v>5</v>
      </c>
      <c r="R1055" s="88">
        <v>113650</v>
      </c>
      <c r="S1055" s="88">
        <v>5760</v>
      </c>
      <c r="T1055" s="88">
        <v>0</v>
      </c>
      <c r="U1055" s="89">
        <v>119410</v>
      </c>
      <c r="V1055" s="97"/>
    </row>
    <row r="1056" spans="1:22" ht="25.5" customHeight="1" x14ac:dyDescent="0.15">
      <c r="A1056" s="92" t="s">
        <v>4069</v>
      </c>
      <c r="B1056" s="93" t="s">
        <v>4070</v>
      </c>
      <c r="C1056" s="94" t="s">
        <v>4059</v>
      </c>
      <c r="D1056" s="95" t="s">
        <v>65</v>
      </c>
      <c r="E1056" s="96" t="s">
        <v>4071</v>
      </c>
      <c r="F1056" s="123" t="s">
        <v>5320</v>
      </c>
      <c r="G1056" s="79" t="s">
        <v>4072</v>
      </c>
      <c r="H1056" s="80">
        <f t="shared" si="16"/>
        <v>3</v>
      </c>
      <c r="I1056" s="81">
        <v>45111</v>
      </c>
      <c r="J1056" s="82">
        <v>45174</v>
      </c>
      <c r="K1056" s="82">
        <v>45202</v>
      </c>
      <c r="L1056" s="83" t="s">
        <v>402</v>
      </c>
      <c r="M1056" s="84" t="s">
        <v>881</v>
      </c>
      <c r="N1056" s="85">
        <v>1</v>
      </c>
      <c r="O1056" s="86">
        <v>1</v>
      </c>
      <c r="P1056" s="86">
        <v>1</v>
      </c>
      <c r="Q1056" s="87">
        <v>3</v>
      </c>
      <c r="R1056" s="88">
        <v>146070</v>
      </c>
      <c r="S1056" s="88">
        <v>14760</v>
      </c>
      <c r="T1056" s="88">
        <v>0</v>
      </c>
      <c r="U1056" s="89">
        <v>160830</v>
      </c>
      <c r="V1056" s="97"/>
    </row>
    <row r="1057" spans="1:22" ht="25.5" customHeight="1" x14ac:dyDescent="0.15">
      <c r="A1057" s="92" t="s">
        <v>4073</v>
      </c>
      <c r="B1057" s="93" t="s">
        <v>4074</v>
      </c>
      <c r="C1057" s="94" t="s">
        <v>4059</v>
      </c>
      <c r="D1057" s="95" t="s">
        <v>65</v>
      </c>
      <c r="E1057" s="106" t="s">
        <v>4075</v>
      </c>
      <c r="F1057" s="123" t="s">
        <v>5321</v>
      </c>
      <c r="G1057" s="79" t="s">
        <v>4076</v>
      </c>
      <c r="H1057" s="80">
        <f t="shared" si="16"/>
        <v>3</v>
      </c>
      <c r="I1057" s="81">
        <v>45082</v>
      </c>
      <c r="J1057" s="82">
        <v>45089</v>
      </c>
      <c r="K1057" s="82">
        <v>45096</v>
      </c>
      <c r="L1057" s="83" t="s">
        <v>414</v>
      </c>
      <c r="M1057" s="84" t="s">
        <v>477</v>
      </c>
      <c r="N1057" s="85">
        <v>2</v>
      </c>
      <c r="O1057" s="86">
        <v>2</v>
      </c>
      <c r="P1057" s="86">
        <v>2</v>
      </c>
      <c r="Q1057" s="87">
        <v>6</v>
      </c>
      <c r="R1057" s="88">
        <v>169350</v>
      </c>
      <c r="S1057" s="88">
        <v>21120</v>
      </c>
      <c r="T1057" s="88">
        <v>0</v>
      </c>
      <c r="U1057" s="89">
        <v>190470</v>
      </c>
      <c r="V1057" s="97"/>
    </row>
    <row r="1058" spans="1:22" ht="25.5" customHeight="1" x14ac:dyDescent="0.15">
      <c r="A1058" s="92" t="s">
        <v>4077</v>
      </c>
      <c r="B1058" s="93" t="s">
        <v>4078</v>
      </c>
      <c r="C1058" s="94" t="s">
        <v>4059</v>
      </c>
      <c r="D1058" s="95" t="s">
        <v>65</v>
      </c>
      <c r="E1058" s="96" t="s">
        <v>4079</v>
      </c>
      <c r="F1058" s="123" t="s">
        <v>5322</v>
      </c>
      <c r="G1058" s="79" t="s">
        <v>4076</v>
      </c>
      <c r="H1058" s="80">
        <f t="shared" si="16"/>
        <v>3</v>
      </c>
      <c r="I1058" s="81">
        <v>45195</v>
      </c>
      <c r="J1058" s="82">
        <v>45202</v>
      </c>
      <c r="K1058" s="82">
        <v>45307</v>
      </c>
      <c r="L1058" s="83" t="s">
        <v>414</v>
      </c>
      <c r="M1058" s="84" t="s">
        <v>477</v>
      </c>
      <c r="N1058" s="85">
        <v>2</v>
      </c>
      <c r="O1058" s="86">
        <v>2</v>
      </c>
      <c r="P1058" s="86">
        <v>2</v>
      </c>
      <c r="Q1058" s="87">
        <v>6</v>
      </c>
      <c r="R1058" s="88">
        <v>169350</v>
      </c>
      <c r="S1058" s="88">
        <v>17580</v>
      </c>
      <c r="T1058" s="88">
        <v>0</v>
      </c>
      <c r="U1058" s="89">
        <v>186930</v>
      </c>
      <c r="V1058" s="97"/>
    </row>
    <row r="1059" spans="1:22" ht="25.5" customHeight="1" x14ac:dyDescent="0.15">
      <c r="A1059" s="92" t="s">
        <v>4080</v>
      </c>
      <c r="B1059" s="93" t="s">
        <v>4081</v>
      </c>
      <c r="C1059" s="94" t="s">
        <v>4059</v>
      </c>
      <c r="D1059" s="95" t="s">
        <v>65</v>
      </c>
      <c r="E1059" s="96" t="s">
        <v>4082</v>
      </c>
      <c r="F1059" s="123" t="s">
        <v>5323</v>
      </c>
      <c r="G1059" s="79" t="s">
        <v>2759</v>
      </c>
      <c r="H1059" s="80">
        <f t="shared" si="16"/>
        <v>3</v>
      </c>
      <c r="I1059" s="81">
        <v>45111</v>
      </c>
      <c r="J1059" s="82">
        <v>45184</v>
      </c>
      <c r="K1059" s="82">
        <v>45265</v>
      </c>
      <c r="L1059" s="83" t="s">
        <v>414</v>
      </c>
      <c r="M1059" s="84" t="s">
        <v>477</v>
      </c>
      <c r="N1059" s="85">
        <v>3</v>
      </c>
      <c r="O1059" s="86">
        <v>3</v>
      </c>
      <c r="P1059" s="86">
        <v>3</v>
      </c>
      <c r="Q1059" s="87">
        <v>9</v>
      </c>
      <c r="R1059" s="88">
        <v>200550</v>
      </c>
      <c r="S1059" s="88">
        <v>14880</v>
      </c>
      <c r="T1059" s="88">
        <v>0</v>
      </c>
      <c r="U1059" s="89">
        <v>215430</v>
      </c>
      <c r="V1059" s="97"/>
    </row>
    <row r="1060" spans="1:22" ht="25.5" customHeight="1" x14ac:dyDescent="0.15">
      <c r="A1060" s="92" t="s">
        <v>4083</v>
      </c>
      <c r="B1060" s="93" t="s">
        <v>4084</v>
      </c>
      <c r="C1060" s="94" t="s">
        <v>4059</v>
      </c>
      <c r="D1060" s="95" t="s">
        <v>65</v>
      </c>
      <c r="E1060" s="96" t="s">
        <v>4085</v>
      </c>
      <c r="F1060" s="123" t="s">
        <v>5324</v>
      </c>
      <c r="G1060" s="79" t="s">
        <v>2759</v>
      </c>
      <c r="H1060" s="80">
        <f t="shared" si="16"/>
        <v>3</v>
      </c>
      <c r="I1060" s="81">
        <v>45112</v>
      </c>
      <c r="J1060" s="82">
        <v>45189</v>
      </c>
      <c r="K1060" s="82">
        <v>45219</v>
      </c>
      <c r="L1060" s="83" t="s">
        <v>414</v>
      </c>
      <c r="M1060" s="84" t="s">
        <v>477</v>
      </c>
      <c r="N1060" s="85">
        <v>5</v>
      </c>
      <c r="O1060" s="86">
        <v>5</v>
      </c>
      <c r="P1060" s="86">
        <v>5</v>
      </c>
      <c r="Q1060" s="87">
        <v>15</v>
      </c>
      <c r="R1060" s="88">
        <v>262950</v>
      </c>
      <c r="S1060" s="88">
        <v>12420</v>
      </c>
      <c r="T1060" s="88">
        <v>0</v>
      </c>
      <c r="U1060" s="89">
        <v>275370</v>
      </c>
      <c r="V1060" s="97"/>
    </row>
    <row r="1061" spans="1:22" ht="25.5" customHeight="1" x14ac:dyDescent="0.15">
      <c r="A1061" s="92" t="s">
        <v>4086</v>
      </c>
      <c r="B1061" s="93" t="s">
        <v>4087</v>
      </c>
      <c r="C1061" s="94" t="s">
        <v>4059</v>
      </c>
      <c r="D1061" s="95" t="s">
        <v>65</v>
      </c>
      <c r="E1061" s="96" t="s">
        <v>4088</v>
      </c>
      <c r="F1061" s="123" t="s">
        <v>5325</v>
      </c>
      <c r="G1061" s="79" t="s">
        <v>2759</v>
      </c>
      <c r="H1061" s="80">
        <f t="shared" si="16"/>
        <v>3</v>
      </c>
      <c r="I1061" s="81">
        <v>45191</v>
      </c>
      <c r="J1061" s="82">
        <v>45196</v>
      </c>
      <c r="K1061" s="82">
        <v>45197</v>
      </c>
      <c r="L1061" s="83" t="s">
        <v>414</v>
      </c>
      <c r="M1061" s="84" t="s">
        <v>477</v>
      </c>
      <c r="N1061" s="85">
        <v>2</v>
      </c>
      <c r="O1061" s="86">
        <v>2</v>
      </c>
      <c r="P1061" s="86">
        <v>2</v>
      </c>
      <c r="Q1061" s="87">
        <v>6</v>
      </c>
      <c r="R1061" s="88">
        <v>169350</v>
      </c>
      <c r="S1061" s="88">
        <v>15600</v>
      </c>
      <c r="T1061" s="88">
        <v>0</v>
      </c>
      <c r="U1061" s="89">
        <v>184950</v>
      </c>
      <c r="V1061" s="97"/>
    </row>
    <row r="1062" spans="1:22" ht="25.5" customHeight="1" x14ac:dyDescent="0.15">
      <c r="A1062" s="92" t="s">
        <v>4089</v>
      </c>
      <c r="B1062" s="93" t="s">
        <v>4090</v>
      </c>
      <c r="C1062" s="94" t="s">
        <v>4059</v>
      </c>
      <c r="D1062" s="95" t="s">
        <v>65</v>
      </c>
      <c r="E1062" s="96" t="s">
        <v>4091</v>
      </c>
      <c r="F1062" s="123" t="s">
        <v>5326</v>
      </c>
      <c r="G1062" s="79" t="s">
        <v>2759</v>
      </c>
      <c r="H1062" s="80">
        <f t="shared" si="16"/>
        <v>3</v>
      </c>
      <c r="I1062" s="81">
        <v>45210</v>
      </c>
      <c r="J1062" s="82">
        <v>45211</v>
      </c>
      <c r="K1062" s="82">
        <v>45212</v>
      </c>
      <c r="L1062" s="83" t="s">
        <v>414</v>
      </c>
      <c r="M1062" s="84" t="s">
        <v>477</v>
      </c>
      <c r="N1062" s="85">
        <v>3</v>
      </c>
      <c r="O1062" s="86">
        <v>3</v>
      </c>
      <c r="P1062" s="86">
        <v>3</v>
      </c>
      <c r="Q1062" s="87">
        <v>9</v>
      </c>
      <c r="R1062" s="88">
        <v>200550</v>
      </c>
      <c r="S1062" s="88">
        <v>14280</v>
      </c>
      <c r="T1062" s="88">
        <v>0</v>
      </c>
      <c r="U1062" s="89">
        <v>214830</v>
      </c>
      <c r="V1062" s="97"/>
    </row>
    <row r="1063" spans="1:22" ht="25.5" customHeight="1" x14ac:dyDescent="0.15">
      <c r="A1063" s="92" t="s">
        <v>4092</v>
      </c>
      <c r="B1063" s="93" t="s">
        <v>4093</v>
      </c>
      <c r="C1063" s="94" t="s">
        <v>4059</v>
      </c>
      <c r="D1063" s="95" t="s">
        <v>65</v>
      </c>
      <c r="E1063" s="96" t="s">
        <v>4094</v>
      </c>
      <c r="F1063" s="123" t="s">
        <v>5327</v>
      </c>
      <c r="G1063" s="79" t="s">
        <v>4095</v>
      </c>
      <c r="H1063" s="80">
        <f t="shared" si="16"/>
        <v>1</v>
      </c>
      <c r="I1063" s="81">
        <v>45091</v>
      </c>
      <c r="J1063" s="82"/>
      <c r="K1063" s="82"/>
      <c r="L1063" s="83" t="s">
        <v>402</v>
      </c>
      <c r="M1063" s="84" t="s">
        <v>426</v>
      </c>
      <c r="N1063" s="85">
        <v>5</v>
      </c>
      <c r="O1063" s="86">
        <v>0</v>
      </c>
      <c r="P1063" s="86">
        <v>0</v>
      </c>
      <c r="Q1063" s="87">
        <v>5</v>
      </c>
      <c r="R1063" s="88">
        <v>94250</v>
      </c>
      <c r="S1063" s="88">
        <v>4550</v>
      </c>
      <c r="T1063" s="88">
        <v>50000</v>
      </c>
      <c r="U1063" s="89">
        <v>148800</v>
      </c>
      <c r="V1063" s="97"/>
    </row>
    <row r="1064" spans="1:22" ht="25.5" customHeight="1" x14ac:dyDescent="0.15">
      <c r="A1064" s="92" t="s">
        <v>4096</v>
      </c>
      <c r="B1064" s="93" t="s">
        <v>4097</v>
      </c>
      <c r="C1064" s="94" t="s">
        <v>4059</v>
      </c>
      <c r="D1064" s="95" t="s">
        <v>65</v>
      </c>
      <c r="E1064" s="96" t="s">
        <v>4098</v>
      </c>
      <c r="F1064" s="123" t="s">
        <v>5328</v>
      </c>
      <c r="G1064" s="79" t="s">
        <v>4095</v>
      </c>
      <c r="H1064" s="80">
        <f t="shared" si="16"/>
        <v>1</v>
      </c>
      <c r="I1064" s="81">
        <v>45098</v>
      </c>
      <c r="J1064" s="82"/>
      <c r="K1064" s="82"/>
      <c r="L1064" s="83" t="s">
        <v>402</v>
      </c>
      <c r="M1064" s="84" t="s">
        <v>426</v>
      </c>
      <c r="N1064" s="85">
        <v>5</v>
      </c>
      <c r="O1064" s="86">
        <v>0</v>
      </c>
      <c r="P1064" s="86">
        <v>0</v>
      </c>
      <c r="Q1064" s="87">
        <v>5</v>
      </c>
      <c r="R1064" s="88">
        <v>94250</v>
      </c>
      <c r="S1064" s="88">
        <v>5060</v>
      </c>
      <c r="T1064" s="88">
        <v>50000</v>
      </c>
      <c r="U1064" s="89">
        <v>149310</v>
      </c>
      <c r="V1064" s="97"/>
    </row>
    <row r="1065" spans="1:22" ht="25.5" customHeight="1" x14ac:dyDescent="0.15">
      <c r="A1065" s="92" t="s">
        <v>4099</v>
      </c>
      <c r="B1065" s="93" t="s">
        <v>4100</v>
      </c>
      <c r="C1065" s="94" t="s">
        <v>4059</v>
      </c>
      <c r="D1065" s="95" t="s">
        <v>65</v>
      </c>
      <c r="E1065" s="96" t="s">
        <v>4101</v>
      </c>
      <c r="F1065" s="123" t="s">
        <v>5329</v>
      </c>
      <c r="G1065" s="79" t="s">
        <v>4095</v>
      </c>
      <c r="H1065" s="80">
        <f t="shared" si="16"/>
        <v>1</v>
      </c>
      <c r="I1065" s="81">
        <v>45222</v>
      </c>
      <c r="J1065" s="82"/>
      <c r="K1065" s="82"/>
      <c r="L1065" s="83" t="s">
        <v>402</v>
      </c>
      <c r="M1065" s="84" t="s">
        <v>426</v>
      </c>
      <c r="N1065" s="85">
        <v>5</v>
      </c>
      <c r="O1065" s="86">
        <v>0</v>
      </c>
      <c r="P1065" s="86">
        <v>0</v>
      </c>
      <c r="Q1065" s="87">
        <v>5</v>
      </c>
      <c r="R1065" s="88">
        <v>94250</v>
      </c>
      <c r="S1065" s="88">
        <v>4420</v>
      </c>
      <c r="T1065" s="88">
        <v>50000</v>
      </c>
      <c r="U1065" s="89">
        <v>148670</v>
      </c>
      <c r="V1065" s="97"/>
    </row>
    <row r="1066" spans="1:22" ht="25.5" customHeight="1" x14ac:dyDescent="0.15">
      <c r="A1066" s="92" t="s">
        <v>4102</v>
      </c>
      <c r="B1066" s="93" t="s">
        <v>4103</v>
      </c>
      <c r="C1066" s="94" t="s">
        <v>4059</v>
      </c>
      <c r="D1066" s="95" t="s">
        <v>65</v>
      </c>
      <c r="E1066" s="96" t="s">
        <v>4104</v>
      </c>
      <c r="F1066" s="123" t="s">
        <v>5330</v>
      </c>
      <c r="G1066" s="79" t="s">
        <v>4095</v>
      </c>
      <c r="H1066" s="80">
        <f t="shared" si="16"/>
        <v>1</v>
      </c>
      <c r="I1066" s="81">
        <v>45226</v>
      </c>
      <c r="J1066" s="82"/>
      <c r="K1066" s="82"/>
      <c r="L1066" s="83" t="s">
        <v>402</v>
      </c>
      <c r="M1066" s="84" t="s">
        <v>426</v>
      </c>
      <c r="N1066" s="85">
        <v>5</v>
      </c>
      <c r="O1066" s="86">
        <v>0</v>
      </c>
      <c r="P1066" s="86">
        <v>0</v>
      </c>
      <c r="Q1066" s="87">
        <v>5</v>
      </c>
      <c r="R1066" s="88">
        <v>94250</v>
      </c>
      <c r="S1066" s="88">
        <v>4980</v>
      </c>
      <c r="T1066" s="88">
        <v>50000</v>
      </c>
      <c r="U1066" s="89">
        <v>149230</v>
      </c>
      <c r="V1066" s="97"/>
    </row>
    <row r="1067" spans="1:22" ht="25.5" customHeight="1" x14ac:dyDescent="0.15">
      <c r="A1067" s="92" t="s">
        <v>4105</v>
      </c>
      <c r="B1067" s="93" t="s">
        <v>4106</v>
      </c>
      <c r="C1067" s="94" t="s">
        <v>4059</v>
      </c>
      <c r="D1067" s="95" t="s">
        <v>65</v>
      </c>
      <c r="E1067" s="96" t="s">
        <v>4107</v>
      </c>
      <c r="F1067" s="123" t="s">
        <v>5331</v>
      </c>
      <c r="G1067" s="79" t="s">
        <v>2780</v>
      </c>
      <c r="H1067" s="80">
        <f t="shared" si="16"/>
        <v>3</v>
      </c>
      <c r="I1067" s="81">
        <v>45090</v>
      </c>
      <c r="J1067" s="82">
        <v>45097</v>
      </c>
      <c r="K1067" s="82">
        <v>45104</v>
      </c>
      <c r="L1067" s="83" t="s">
        <v>414</v>
      </c>
      <c r="M1067" s="84" t="s">
        <v>477</v>
      </c>
      <c r="N1067" s="85">
        <v>3</v>
      </c>
      <c r="O1067" s="86">
        <v>3</v>
      </c>
      <c r="P1067" s="86">
        <v>3</v>
      </c>
      <c r="Q1067" s="87">
        <v>9</v>
      </c>
      <c r="R1067" s="88">
        <v>200550</v>
      </c>
      <c r="S1067" s="88">
        <v>16200</v>
      </c>
      <c r="T1067" s="88">
        <v>0</v>
      </c>
      <c r="U1067" s="89">
        <v>216750</v>
      </c>
      <c r="V1067" s="97"/>
    </row>
    <row r="1068" spans="1:22" ht="25.5" customHeight="1" x14ac:dyDescent="0.15">
      <c r="A1068" s="92" t="s">
        <v>4108</v>
      </c>
      <c r="B1068" s="93" t="s">
        <v>4109</v>
      </c>
      <c r="C1068" s="94" t="s">
        <v>4059</v>
      </c>
      <c r="D1068" s="95" t="s">
        <v>65</v>
      </c>
      <c r="E1068" s="96" t="s">
        <v>4110</v>
      </c>
      <c r="F1068" s="123" t="s">
        <v>5332</v>
      </c>
      <c r="G1068" s="79" t="s">
        <v>2787</v>
      </c>
      <c r="H1068" s="80">
        <f t="shared" si="16"/>
        <v>3</v>
      </c>
      <c r="I1068" s="81">
        <v>45250</v>
      </c>
      <c r="J1068" s="82">
        <v>45251</v>
      </c>
      <c r="K1068" s="82">
        <v>45252</v>
      </c>
      <c r="L1068" s="83" t="s">
        <v>240</v>
      </c>
      <c r="M1068" s="84" t="s">
        <v>461</v>
      </c>
      <c r="N1068" s="85">
        <v>5</v>
      </c>
      <c r="O1068" s="86">
        <v>5</v>
      </c>
      <c r="P1068" s="86">
        <v>5</v>
      </c>
      <c r="Q1068" s="87">
        <v>15</v>
      </c>
      <c r="R1068" s="88">
        <v>400350</v>
      </c>
      <c r="S1068" s="102">
        <v>114522</v>
      </c>
      <c r="T1068" s="88">
        <v>0</v>
      </c>
      <c r="U1068" s="89">
        <v>514872</v>
      </c>
      <c r="V1068" s="97" t="s">
        <v>513</v>
      </c>
    </row>
    <row r="1069" spans="1:22" ht="25.5" customHeight="1" x14ac:dyDescent="0.15">
      <c r="A1069" s="92" t="s">
        <v>4111</v>
      </c>
      <c r="B1069" s="93" t="s">
        <v>4112</v>
      </c>
      <c r="C1069" s="94" t="s">
        <v>4059</v>
      </c>
      <c r="D1069" s="95" t="s">
        <v>65</v>
      </c>
      <c r="E1069" s="96" t="s">
        <v>4067</v>
      </c>
      <c r="F1069" s="123" t="s">
        <v>5333</v>
      </c>
      <c r="G1069" s="79" t="s">
        <v>4113</v>
      </c>
      <c r="H1069" s="80">
        <f t="shared" si="16"/>
        <v>1</v>
      </c>
      <c r="I1069" s="81">
        <v>45252</v>
      </c>
      <c r="J1069" s="82"/>
      <c r="K1069" s="82"/>
      <c r="L1069" s="83" t="s">
        <v>240</v>
      </c>
      <c r="M1069" s="84" t="s">
        <v>377</v>
      </c>
      <c r="N1069" s="85">
        <v>1</v>
      </c>
      <c r="O1069" s="86">
        <v>0</v>
      </c>
      <c r="P1069" s="86">
        <v>0</v>
      </c>
      <c r="Q1069" s="87">
        <v>1</v>
      </c>
      <c r="R1069" s="88">
        <v>42170</v>
      </c>
      <c r="S1069" s="88">
        <v>820</v>
      </c>
      <c r="T1069" s="88">
        <v>0</v>
      </c>
      <c r="U1069" s="89">
        <v>42990</v>
      </c>
      <c r="V1069" s="97"/>
    </row>
    <row r="1070" spans="1:22" ht="25.5" customHeight="1" x14ac:dyDescent="0.15">
      <c r="A1070" s="92" t="s">
        <v>4114</v>
      </c>
      <c r="B1070" s="93" t="s">
        <v>4115</v>
      </c>
      <c r="C1070" s="94" t="s">
        <v>4059</v>
      </c>
      <c r="D1070" s="95" t="s">
        <v>65</v>
      </c>
      <c r="E1070" s="96" t="s">
        <v>4116</v>
      </c>
      <c r="F1070" s="123" t="s">
        <v>5334</v>
      </c>
      <c r="G1070" s="79" t="s">
        <v>4117</v>
      </c>
      <c r="H1070" s="80">
        <f t="shared" si="16"/>
        <v>3</v>
      </c>
      <c r="I1070" s="81">
        <v>45174</v>
      </c>
      <c r="J1070" s="82">
        <v>45175</v>
      </c>
      <c r="K1070" s="82">
        <v>45177</v>
      </c>
      <c r="L1070" s="83" t="s">
        <v>414</v>
      </c>
      <c r="M1070" s="84" t="s">
        <v>477</v>
      </c>
      <c r="N1070" s="85">
        <v>3</v>
      </c>
      <c r="O1070" s="86">
        <v>3</v>
      </c>
      <c r="P1070" s="86">
        <v>3</v>
      </c>
      <c r="Q1070" s="87">
        <v>9</v>
      </c>
      <c r="R1070" s="88">
        <v>200550</v>
      </c>
      <c r="S1070" s="88">
        <v>15780</v>
      </c>
      <c r="T1070" s="88">
        <v>0</v>
      </c>
      <c r="U1070" s="89">
        <v>216330</v>
      </c>
      <c r="V1070" s="97"/>
    </row>
    <row r="1071" spans="1:22" ht="25.5" customHeight="1" x14ac:dyDescent="0.15">
      <c r="A1071" s="92" t="s">
        <v>4118</v>
      </c>
      <c r="B1071" s="93" t="s">
        <v>4119</v>
      </c>
      <c r="C1071" s="94" t="s">
        <v>4059</v>
      </c>
      <c r="D1071" s="95" t="s">
        <v>65</v>
      </c>
      <c r="E1071" s="96" t="s">
        <v>4120</v>
      </c>
      <c r="F1071" s="123" t="s">
        <v>5335</v>
      </c>
      <c r="G1071" s="79" t="s">
        <v>4121</v>
      </c>
      <c r="H1071" s="80">
        <f t="shared" si="16"/>
        <v>1</v>
      </c>
      <c r="I1071" s="81">
        <v>45261</v>
      </c>
      <c r="J1071" s="82"/>
      <c r="K1071" s="82"/>
      <c r="L1071" s="83" t="s">
        <v>402</v>
      </c>
      <c r="M1071" s="84" t="s">
        <v>426</v>
      </c>
      <c r="N1071" s="85">
        <v>1</v>
      </c>
      <c r="O1071" s="86">
        <v>0</v>
      </c>
      <c r="P1071" s="86">
        <v>0</v>
      </c>
      <c r="Q1071" s="87">
        <v>1</v>
      </c>
      <c r="R1071" s="88">
        <v>53890</v>
      </c>
      <c r="S1071" s="88">
        <v>0</v>
      </c>
      <c r="T1071" s="88">
        <v>0</v>
      </c>
      <c r="U1071" s="89">
        <v>53890</v>
      </c>
      <c r="V1071" s="97"/>
    </row>
    <row r="1072" spans="1:22" ht="25.5" customHeight="1" x14ac:dyDescent="0.15">
      <c r="A1072" s="92" t="s">
        <v>4122</v>
      </c>
      <c r="B1072" s="93" t="s">
        <v>4123</v>
      </c>
      <c r="C1072" s="94" t="s">
        <v>4059</v>
      </c>
      <c r="D1072" s="95" t="s">
        <v>65</v>
      </c>
      <c r="E1072" s="96" t="s">
        <v>4124</v>
      </c>
      <c r="F1072" s="123" t="s">
        <v>5336</v>
      </c>
      <c r="G1072" s="79" t="s">
        <v>4125</v>
      </c>
      <c r="H1072" s="80">
        <f t="shared" si="16"/>
        <v>3</v>
      </c>
      <c r="I1072" s="81">
        <v>45110</v>
      </c>
      <c r="J1072" s="82">
        <v>45114</v>
      </c>
      <c r="K1072" s="82">
        <v>45121</v>
      </c>
      <c r="L1072" s="83" t="s">
        <v>414</v>
      </c>
      <c r="M1072" s="84" t="s">
        <v>477</v>
      </c>
      <c r="N1072" s="85">
        <v>5</v>
      </c>
      <c r="O1072" s="86">
        <v>5</v>
      </c>
      <c r="P1072" s="86">
        <v>5</v>
      </c>
      <c r="Q1072" s="87">
        <v>15</v>
      </c>
      <c r="R1072" s="88">
        <v>184950</v>
      </c>
      <c r="S1072" s="88">
        <v>21000</v>
      </c>
      <c r="T1072" s="88">
        <v>0</v>
      </c>
      <c r="U1072" s="89">
        <v>205950</v>
      </c>
      <c r="V1072" s="97"/>
    </row>
    <row r="1073" spans="1:22" ht="25.5" customHeight="1" x14ac:dyDescent="0.15">
      <c r="A1073" s="92" t="s">
        <v>4126</v>
      </c>
      <c r="B1073" s="93" t="s">
        <v>4127</v>
      </c>
      <c r="C1073" s="94" t="s">
        <v>4059</v>
      </c>
      <c r="D1073" s="95" t="s">
        <v>65</v>
      </c>
      <c r="E1073" s="96" t="s">
        <v>4067</v>
      </c>
      <c r="F1073" s="123" t="s">
        <v>5337</v>
      </c>
      <c r="G1073" s="79" t="s">
        <v>4128</v>
      </c>
      <c r="H1073" s="80">
        <f t="shared" si="16"/>
        <v>1</v>
      </c>
      <c r="I1073" s="81">
        <v>45121</v>
      </c>
      <c r="J1073" s="82"/>
      <c r="K1073" s="82"/>
      <c r="L1073" s="83" t="s">
        <v>550</v>
      </c>
      <c r="M1073" s="84" t="s">
        <v>551</v>
      </c>
      <c r="N1073" s="85">
        <v>3</v>
      </c>
      <c r="O1073" s="86">
        <v>0</v>
      </c>
      <c r="P1073" s="86">
        <v>0</v>
      </c>
      <c r="Q1073" s="87">
        <v>3</v>
      </c>
      <c r="R1073" s="88">
        <v>70060</v>
      </c>
      <c r="S1073" s="88">
        <v>5040</v>
      </c>
      <c r="T1073" s="88">
        <v>0</v>
      </c>
      <c r="U1073" s="89">
        <v>75100</v>
      </c>
      <c r="V1073" s="97"/>
    </row>
    <row r="1074" spans="1:22" ht="25.5" customHeight="1" x14ac:dyDescent="0.15">
      <c r="A1074" s="92" t="s">
        <v>4129</v>
      </c>
      <c r="B1074" s="93" t="s">
        <v>4130</v>
      </c>
      <c r="C1074" s="94" t="s">
        <v>4059</v>
      </c>
      <c r="D1074" s="95" t="s">
        <v>65</v>
      </c>
      <c r="E1074" s="96" t="s">
        <v>4131</v>
      </c>
      <c r="F1074" s="123" t="s">
        <v>5338</v>
      </c>
      <c r="G1074" s="79" t="s">
        <v>4132</v>
      </c>
      <c r="H1074" s="80">
        <f t="shared" si="16"/>
        <v>2</v>
      </c>
      <c r="I1074" s="81">
        <v>45217</v>
      </c>
      <c r="J1074" s="82">
        <v>45219</v>
      </c>
      <c r="K1074" s="82"/>
      <c r="L1074" s="83" t="s">
        <v>402</v>
      </c>
      <c r="M1074" s="84" t="s">
        <v>657</v>
      </c>
      <c r="N1074" s="85">
        <v>2</v>
      </c>
      <c r="O1074" s="86">
        <v>3</v>
      </c>
      <c r="P1074" s="86">
        <v>0</v>
      </c>
      <c r="Q1074" s="87">
        <v>5</v>
      </c>
      <c r="R1074" s="88">
        <v>136500</v>
      </c>
      <c r="S1074" s="88">
        <v>3220</v>
      </c>
      <c r="T1074" s="88">
        <v>0</v>
      </c>
      <c r="U1074" s="89">
        <v>139720</v>
      </c>
      <c r="V1074" s="97"/>
    </row>
    <row r="1075" spans="1:22" ht="25.5" customHeight="1" x14ac:dyDescent="0.15">
      <c r="A1075" s="92" t="s">
        <v>4133</v>
      </c>
      <c r="B1075" s="93" t="s">
        <v>4134</v>
      </c>
      <c r="C1075" s="94" t="s">
        <v>4059</v>
      </c>
      <c r="D1075" s="95" t="s">
        <v>65</v>
      </c>
      <c r="E1075" s="96" t="s">
        <v>4135</v>
      </c>
      <c r="F1075" s="123" t="s">
        <v>5339</v>
      </c>
      <c r="G1075" s="79" t="s">
        <v>4132</v>
      </c>
      <c r="H1075" s="80">
        <f t="shared" si="16"/>
        <v>1</v>
      </c>
      <c r="I1075" s="81">
        <v>45268</v>
      </c>
      <c r="J1075" s="82"/>
      <c r="K1075" s="82"/>
      <c r="L1075" s="83" t="s">
        <v>402</v>
      </c>
      <c r="M1075" s="84" t="s">
        <v>426</v>
      </c>
      <c r="N1075" s="85">
        <v>3</v>
      </c>
      <c r="O1075" s="86">
        <v>0</v>
      </c>
      <c r="P1075" s="86">
        <v>0</v>
      </c>
      <c r="Q1075" s="87">
        <v>3</v>
      </c>
      <c r="R1075" s="88">
        <v>70810</v>
      </c>
      <c r="S1075" s="88">
        <v>1140</v>
      </c>
      <c r="T1075" s="88">
        <v>0</v>
      </c>
      <c r="U1075" s="89">
        <v>71950</v>
      </c>
      <c r="V1075" s="97"/>
    </row>
    <row r="1076" spans="1:22" ht="25.5" customHeight="1" x14ac:dyDescent="0.15">
      <c r="A1076" s="92" t="s">
        <v>4136</v>
      </c>
      <c r="B1076" s="93" t="s">
        <v>4137</v>
      </c>
      <c r="C1076" s="94" t="s">
        <v>4059</v>
      </c>
      <c r="D1076" s="95" t="s">
        <v>65</v>
      </c>
      <c r="E1076" s="96" t="s">
        <v>4138</v>
      </c>
      <c r="F1076" s="123" t="s">
        <v>5340</v>
      </c>
      <c r="G1076" s="79" t="s">
        <v>4139</v>
      </c>
      <c r="H1076" s="80">
        <f t="shared" si="16"/>
        <v>2</v>
      </c>
      <c r="I1076" s="81">
        <v>45258</v>
      </c>
      <c r="J1076" s="82">
        <v>45259</v>
      </c>
      <c r="K1076" s="82"/>
      <c r="L1076" s="83" t="s">
        <v>402</v>
      </c>
      <c r="M1076" s="84" t="s">
        <v>426</v>
      </c>
      <c r="N1076" s="85">
        <v>2</v>
      </c>
      <c r="O1076" s="86">
        <v>2</v>
      </c>
      <c r="P1076" s="86">
        <v>0</v>
      </c>
      <c r="Q1076" s="87">
        <v>4</v>
      </c>
      <c r="R1076" s="88">
        <v>118180</v>
      </c>
      <c r="S1076" s="88">
        <v>5520</v>
      </c>
      <c r="T1076" s="88">
        <v>0</v>
      </c>
      <c r="U1076" s="89">
        <v>123700</v>
      </c>
      <c r="V1076" s="97"/>
    </row>
    <row r="1077" spans="1:22" ht="25.5" customHeight="1" x14ac:dyDescent="0.15">
      <c r="A1077" s="92" t="s">
        <v>4140</v>
      </c>
      <c r="B1077" s="93" t="s">
        <v>4141</v>
      </c>
      <c r="C1077" s="94" t="s">
        <v>4142</v>
      </c>
      <c r="D1077" s="95" t="s">
        <v>66</v>
      </c>
      <c r="E1077" s="96" t="s">
        <v>4143</v>
      </c>
      <c r="F1077" s="123" t="s">
        <v>5341</v>
      </c>
      <c r="G1077" s="79" t="s">
        <v>1368</v>
      </c>
      <c r="H1077" s="80">
        <f t="shared" si="16"/>
        <v>1</v>
      </c>
      <c r="I1077" s="81">
        <v>45278</v>
      </c>
      <c r="J1077" s="82"/>
      <c r="K1077" s="82"/>
      <c r="L1077" s="83" t="s">
        <v>240</v>
      </c>
      <c r="M1077" s="84" t="s">
        <v>371</v>
      </c>
      <c r="N1077" s="85">
        <v>5</v>
      </c>
      <c r="O1077" s="86">
        <v>0</v>
      </c>
      <c r="P1077" s="86">
        <v>0</v>
      </c>
      <c r="Q1077" s="87">
        <v>5</v>
      </c>
      <c r="R1077" s="88">
        <v>62800</v>
      </c>
      <c r="S1077" s="88">
        <v>0</v>
      </c>
      <c r="T1077" s="88">
        <v>33000</v>
      </c>
      <c r="U1077" s="89">
        <v>95800</v>
      </c>
      <c r="V1077" s="97"/>
    </row>
    <row r="1078" spans="1:22" ht="25.5" customHeight="1" x14ac:dyDescent="0.15">
      <c r="A1078" s="92" t="s">
        <v>4144</v>
      </c>
      <c r="B1078" s="93" t="s">
        <v>4145</v>
      </c>
      <c r="C1078" s="94" t="s">
        <v>4142</v>
      </c>
      <c r="D1078" s="95" t="s">
        <v>66</v>
      </c>
      <c r="E1078" s="96" t="s">
        <v>4146</v>
      </c>
      <c r="F1078" s="123" t="s">
        <v>5342</v>
      </c>
      <c r="G1078" s="79" t="s">
        <v>1368</v>
      </c>
      <c r="H1078" s="80">
        <f t="shared" si="16"/>
        <v>1</v>
      </c>
      <c r="I1078" s="81">
        <v>45279</v>
      </c>
      <c r="J1078" s="82"/>
      <c r="K1078" s="82"/>
      <c r="L1078" s="83" t="s">
        <v>240</v>
      </c>
      <c r="M1078" s="84" t="s">
        <v>371</v>
      </c>
      <c r="N1078" s="85">
        <v>5</v>
      </c>
      <c r="O1078" s="86">
        <v>0</v>
      </c>
      <c r="P1078" s="86">
        <v>0</v>
      </c>
      <c r="Q1078" s="87">
        <v>5</v>
      </c>
      <c r="R1078" s="88">
        <v>117100</v>
      </c>
      <c r="S1078" s="88">
        <v>339216</v>
      </c>
      <c r="T1078" s="88">
        <v>33000</v>
      </c>
      <c r="U1078" s="89">
        <v>489316</v>
      </c>
      <c r="V1078" s="97" t="s">
        <v>4147</v>
      </c>
    </row>
    <row r="1079" spans="1:22" ht="25.5" customHeight="1" x14ac:dyDescent="0.15">
      <c r="A1079" s="92" t="s">
        <v>4148</v>
      </c>
      <c r="B1079" s="93" t="s">
        <v>4149</v>
      </c>
      <c r="C1079" s="94" t="s">
        <v>4142</v>
      </c>
      <c r="D1079" s="95" t="s">
        <v>66</v>
      </c>
      <c r="E1079" s="96" t="s">
        <v>4150</v>
      </c>
      <c r="F1079" s="123" t="s">
        <v>5343</v>
      </c>
      <c r="G1079" s="79" t="s">
        <v>4151</v>
      </c>
      <c r="H1079" s="80">
        <f t="shared" si="16"/>
        <v>2</v>
      </c>
      <c r="I1079" s="81">
        <v>45306</v>
      </c>
      <c r="J1079" s="82">
        <v>45307</v>
      </c>
      <c r="K1079" s="82"/>
      <c r="L1079" s="83" t="s">
        <v>402</v>
      </c>
      <c r="M1079" s="84" t="s">
        <v>657</v>
      </c>
      <c r="N1079" s="85">
        <v>5</v>
      </c>
      <c r="O1079" s="86">
        <v>5</v>
      </c>
      <c r="P1079" s="86">
        <v>0</v>
      </c>
      <c r="Q1079" s="87">
        <v>10</v>
      </c>
      <c r="R1079" s="88">
        <v>266900</v>
      </c>
      <c r="S1079" s="88">
        <v>34764</v>
      </c>
      <c r="T1079" s="88">
        <v>50000</v>
      </c>
      <c r="U1079" s="89">
        <v>351664</v>
      </c>
      <c r="V1079" s="97"/>
    </row>
    <row r="1080" spans="1:22" ht="25.5" customHeight="1" x14ac:dyDescent="0.15">
      <c r="A1080" s="92" t="s">
        <v>4152</v>
      </c>
      <c r="B1080" s="93" t="s">
        <v>4153</v>
      </c>
      <c r="C1080" s="94" t="s">
        <v>4142</v>
      </c>
      <c r="D1080" s="95" t="s">
        <v>66</v>
      </c>
      <c r="E1080" s="96" t="s">
        <v>4154</v>
      </c>
      <c r="F1080" s="123" t="s">
        <v>5344</v>
      </c>
      <c r="G1080" s="79" t="s">
        <v>2074</v>
      </c>
      <c r="H1080" s="80">
        <f t="shared" si="16"/>
        <v>3</v>
      </c>
      <c r="I1080" s="81">
        <v>45209</v>
      </c>
      <c r="J1080" s="82">
        <v>45210</v>
      </c>
      <c r="K1080" s="82">
        <v>45212</v>
      </c>
      <c r="L1080" s="83" t="s">
        <v>414</v>
      </c>
      <c r="M1080" s="84" t="s">
        <v>420</v>
      </c>
      <c r="N1080" s="85">
        <v>5</v>
      </c>
      <c r="O1080" s="86">
        <v>5</v>
      </c>
      <c r="P1080" s="86">
        <v>5</v>
      </c>
      <c r="Q1080" s="87">
        <v>15</v>
      </c>
      <c r="R1080" s="88">
        <v>400350</v>
      </c>
      <c r="S1080" s="102">
        <v>488200</v>
      </c>
      <c r="T1080" s="102">
        <v>50000</v>
      </c>
      <c r="U1080" s="89">
        <v>938550</v>
      </c>
      <c r="V1080" s="97" t="s">
        <v>513</v>
      </c>
    </row>
    <row r="1081" spans="1:22" ht="25.5" customHeight="1" x14ac:dyDescent="0.15">
      <c r="A1081" s="92" t="s">
        <v>4155</v>
      </c>
      <c r="B1081" s="93" t="s">
        <v>4156</v>
      </c>
      <c r="C1081" s="94" t="s">
        <v>4142</v>
      </c>
      <c r="D1081" s="95" t="s">
        <v>66</v>
      </c>
      <c r="E1081" s="96" t="s">
        <v>4157</v>
      </c>
      <c r="F1081" s="123" t="s">
        <v>5345</v>
      </c>
      <c r="G1081" s="79" t="s">
        <v>4158</v>
      </c>
      <c r="H1081" s="80">
        <f t="shared" si="16"/>
        <v>3</v>
      </c>
      <c r="I1081" s="81">
        <v>45236</v>
      </c>
      <c r="J1081" s="82">
        <v>45243</v>
      </c>
      <c r="K1081" s="82">
        <v>45262</v>
      </c>
      <c r="L1081" s="83" t="s">
        <v>402</v>
      </c>
      <c r="M1081" s="84" t="s">
        <v>657</v>
      </c>
      <c r="N1081" s="85">
        <v>3</v>
      </c>
      <c r="O1081" s="86">
        <v>3</v>
      </c>
      <c r="P1081" s="86">
        <v>5</v>
      </c>
      <c r="Q1081" s="87">
        <v>11</v>
      </c>
      <c r="R1081" s="88">
        <v>235870</v>
      </c>
      <c r="S1081" s="88">
        <v>7520</v>
      </c>
      <c r="T1081" s="88">
        <v>0</v>
      </c>
      <c r="U1081" s="89">
        <v>243390</v>
      </c>
      <c r="V1081" s="97"/>
    </row>
    <row r="1082" spans="1:22" ht="25.5" customHeight="1" x14ac:dyDescent="0.15">
      <c r="A1082" s="92" t="s">
        <v>4159</v>
      </c>
      <c r="B1082" s="93" t="s">
        <v>4160</v>
      </c>
      <c r="C1082" s="94" t="s">
        <v>4142</v>
      </c>
      <c r="D1082" s="95" t="s">
        <v>66</v>
      </c>
      <c r="E1082" s="96" t="s">
        <v>4161</v>
      </c>
      <c r="F1082" s="123" t="s">
        <v>5346</v>
      </c>
      <c r="G1082" s="79" t="s">
        <v>2814</v>
      </c>
      <c r="H1082" s="80">
        <f t="shared" si="16"/>
        <v>3</v>
      </c>
      <c r="I1082" s="81">
        <v>45268</v>
      </c>
      <c r="J1082" s="82">
        <v>45272</v>
      </c>
      <c r="K1082" s="82">
        <v>45275</v>
      </c>
      <c r="L1082" s="83" t="s">
        <v>550</v>
      </c>
      <c r="M1082" s="84" t="s">
        <v>672</v>
      </c>
      <c r="N1082" s="85">
        <v>5</v>
      </c>
      <c r="O1082" s="86">
        <v>5</v>
      </c>
      <c r="P1082" s="86">
        <v>5</v>
      </c>
      <c r="Q1082" s="87">
        <v>15</v>
      </c>
      <c r="R1082" s="88">
        <v>400350</v>
      </c>
      <c r="S1082" s="88">
        <v>7920</v>
      </c>
      <c r="T1082" s="88">
        <v>50000</v>
      </c>
      <c r="U1082" s="89">
        <v>458270</v>
      </c>
      <c r="V1082" s="97"/>
    </row>
    <row r="1083" spans="1:22" ht="25.5" customHeight="1" x14ac:dyDescent="0.15">
      <c r="A1083" s="92" t="s">
        <v>4162</v>
      </c>
      <c r="B1083" s="93" t="s">
        <v>4163</v>
      </c>
      <c r="C1083" s="94" t="s">
        <v>4142</v>
      </c>
      <c r="D1083" s="95" t="s">
        <v>66</v>
      </c>
      <c r="E1083" s="96" t="s">
        <v>4164</v>
      </c>
      <c r="F1083" s="123" t="s">
        <v>5347</v>
      </c>
      <c r="G1083" s="79" t="s">
        <v>2295</v>
      </c>
      <c r="H1083" s="80">
        <f t="shared" si="16"/>
        <v>3</v>
      </c>
      <c r="I1083" s="81">
        <v>45097</v>
      </c>
      <c r="J1083" s="82">
        <v>45167</v>
      </c>
      <c r="K1083" s="82">
        <v>45204</v>
      </c>
      <c r="L1083" s="83" t="s">
        <v>240</v>
      </c>
      <c r="M1083" s="84" t="s">
        <v>461</v>
      </c>
      <c r="N1083" s="85">
        <v>5</v>
      </c>
      <c r="O1083" s="86">
        <v>5</v>
      </c>
      <c r="P1083" s="86">
        <v>5</v>
      </c>
      <c r="Q1083" s="87">
        <v>15</v>
      </c>
      <c r="R1083" s="88">
        <v>400350</v>
      </c>
      <c r="S1083" s="88">
        <v>26648</v>
      </c>
      <c r="T1083" s="88">
        <v>0</v>
      </c>
      <c r="U1083" s="89">
        <v>426998</v>
      </c>
      <c r="V1083" s="97"/>
    </row>
    <row r="1084" spans="1:22" ht="25.5" customHeight="1" x14ac:dyDescent="0.15">
      <c r="A1084" s="92" t="s">
        <v>4165</v>
      </c>
      <c r="B1084" s="93" t="s">
        <v>4166</v>
      </c>
      <c r="C1084" s="94" t="s">
        <v>4142</v>
      </c>
      <c r="D1084" s="95" t="s">
        <v>66</v>
      </c>
      <c r="E1084" s="96" t="s">
        <v>4167</v>
      </c>
      <c r="F1084" s="123" t="s">
        <v>5348</v>
      </c>
      <c r="G1084" s="79" t="s">
        <v>2295</v>
      </c>
      <c r="H1084" s="80">
        <f t="shared" si="16"/>
        <v>3</v>
      </c>
      <c r="I1084" s="81">
        <v>45168</v>
      </c>
      <c r="J1084" s="82">
        <v>45205</v>
      </c>
      <c r="K1084" s="82">
        <v>45240</v>
      </c>
      <c r="L1084" s="83" t="s">
        <v>240</v>
      </c>
      <c r="M1084" s="84" t="s">
        <v>461</v>
      </c>
      <c r="N1084" s="85">
        <v>5</v>
      </c>
      <c r="O1084" s="86">
        <v>5</v>
      </c>
      <c r="P1084" s="86">
        <v>5</v>
      </c>
      <c r="Q1084" s="87">
        <v>15</v>
      </c>
      <c r="R1084" s="88">
        <v>400350</v>
      </c>
      <c r="S1084" s="88">
        <v>27047</v>
      </c>
      <c r="T1084" s="88">
        <v>6600</v>
      </c>
      <c r="U1084" s="89">
        <v>433997</v>
      </c>
      <c r="V1084" s="97"/>
    </row>
    <row r="1085" spans="1:22" ht="25.5" customHeight="1" x14ac:dyDescent="0.15">
      <c r="A1085" s="92" t="s">
        <v>4168</v>
      </c>
      <c r="B1085" s="93" t="s">
        <v>4169</v>
      </c>
      <c r="C1085" s="94" t="s">
        <v>4170</v>
      </c>
      <c r="D1085" s="95" t="s">
        <v>67</v>
      </c>
      <c r="E1085" s="96" t="s">
        <v>4171</v>
      </c>
      <c r="F1085" s="123" t="s">
        <v>5349</v>
      </c>
      <c r="G1085" s="79" t="s">
        <v>4172</v>
      </c>
      <c r="H1085" s="80">
        <f t="shared" si="16"/>
        <v>3</v>
      </c>
      <c r="I1085" s="81">
        <v>45259</v>
      </c>
      <c r="J1085" s="82">
        <v>45260</v>
      </c>
      <c r="K1085" s="82">
        <v>45261</v>
      </c>
      <c r="L1085" s="83" t="s">
        <v>240</v>
      </c>
      <c r="M1085" s="84" t="s">
        <v>377</v>
      </c>
      <c r="N1085" s="85">
        <v>2</v>
      </c>
      <c r="O1085" s="86">
        <v>2</v>
      </c>
      <c r="P1085" s="86">
        <v>2</v>
      </c>
      <c r="Q1085" s="87">
        <v>6</v>
      </c>
      <c r="R1085" s="88">
        <v>224310</v>
      </c>
      <c r="S1085" s="88">
        <v>0</v>
      </c>
      <c r="T1085" s="88">
        <v>0</v>
      </c>
      <c r="U1085" s="89">
        <v>224310</v>
      </c>
      <c r="V1085" s="97"/>
    </row>
    <row r="1086" spans="1:22" ht="25.5" customHeight="1" x14ac:dyDescent="0.15">
      <c r="A1086" s="92" t="s">
        <v>4173</v>
      </c>
      <c r="B1086" s="93" t="s">
        <v>4174</v>
      </c>
      <c r="C1086" s="94" t="s">
        <v>4170</v>
      </c>
      <c r="D1086" s="95" t="s">
        <v>67</v>
      </c>
      <c r="E1086" s="96" t="s">
        <v>4175</v>
      </c>
      <c r="F1086" s="123" t="s">
        <v>5350</v>
      </c>
      <c r="G1086" s="79" t="s">
        <v>4176</v>
      </c>
      <c r="H1086" s="80">
        <f t="shared" si="16"/>
        <v>2</v>
      </c>
      <c r="I1086" s="81">
        <v>45260</v>
      </c>
      <c r="J1086" s="82">
        <v>45261</v>
      </c>
      <c r="K1086" s="82"/>
      <c r="L1086" s="83" t="s">
        <v>662</v>
      </c>
      <c r="M1086" s="84" t="s">
        <v>1949</v>
      </c>
      <c r="N1086" s="85">
        <v>1</v>
      </c>
      <c r="O1086" s="86">
        <v>1</v>
      </c>
      <c r="P1086" s="86">
        <v>0</v>
      </c>
      <c r="Q1086" s="87">
        <v>2</v>
      </c>
      <c r="R1086" s="88">
        <v>92100</v>
      </c>
      <c r="S1086" s="102">
        <v>296</v>
      </c>
      <c r="T1086" s="88">
        <v>0</v>
      </c>
      <c r="U1086" s="89">
        <v>92396</v>
      </c>
      <c r="V1086" s="97" t="s">
        <v>513</v>
      </c>
    </row>
    <row r="1087" spans="1:22" ht="25.5" customHeight="1" x14ac:dyDescent="0.15">
      <c r="A1087" s="92" t="s">
        <v>4177</v>
      </c>
      <c r="B1087" s="93" t="s">
        <v>4178</v>
      </c>
      <c r="C1087" s="94" t="s">
        <v>4179</v>
      </c>
      <c r="D1087" s="95" t="s">
        <v>68</v>
      </c>
      <c r="E1087" s="96" t="s">
        <v>4180</v>
      </c>
      <c r="F1087" s="123" t="s">
        <v>5351</v>
      </c>
      <c r="G1087" s="79" t="s">
        <v>370</v>
      </c>
      <c r="H1087" s="80">
        <f t="shared" si="16"/>
        <v>2</v>
      </c>
      <c r="I1087" s="81">
        <v>45257</v>
      </c>
      <c r="J1087" s="82">
        <v>45258</v>
      </c>
      <c r="K1087" s="82"/>
      <c r="L1087" s="83" t="s">
        <v>402</v>
      </c>
      <c r="M1087" s="84" t="s">
        <v>1171</v>
      </c>
      <c r="N1087" s="85">
        <v>5</v>
      </c>
      <c r="O1087" s="86">
        <v>5</v>
      </c>
      <c r="P1087" s="86">
        <v>0</v>
      </c>
      <c r="Q1087" s="87">
        <v>10</v>
      </c>
      <c r="R1087" s="88">
        <v>266900</v>
      </c>
      <c r="S1087" s="88">
        <v>285960</v>
      </c>
      <c r="T1087" s="88">
        <v>50000</v>
      </c>
      <c r="U1087" s="89">
        <v>602860</v>
      </c>
      <c r="V1087" s="97"/>
    </row>
    <row r="1088" spans="1:22" ht="25.5" customHeight="1" x14ac:dyDescent="0.15">
      <c r="A1088" s="92" t="s">
        <v>4181</v>
      </c>
      <c r="B1088" s="93" t="s">
        <v>4182</v>
      </c>
      <c r="C1088" s="94" t="s">
        <v>4179</v>
      </c>
      <c r="D1088" s="95" t="s">
        <v>68</v>
      </c>
      <c r="E1088" s="96" t="s">
        <v>4183</v>
      </c>
      <c r="F1088" s="123" t="s">
        <v>5352</v>
      </c>
      <c r="G1088" s="79" t="s">
        <v>2641</v>
      </c>
      <c r="H1088" s="80">
        <f t="shared" si="16"/>
        <v>2</v>
      </c>
      <c r="I1088" s="81">
        <v>45083</v>
      </c>
      <c r="J1088" s="82">
        <v>45084</v>
      </c>
      <c r="K1088" s="82"/>
      <c r="L1088" s="83" t="s">
        <v>240</v>
      </c>
      <c r="M1088" s="84" t="s">
        <v>377</v>
      </c>
      <c r="N1088" s="85">
        <v>5</v>
      </c>
      <c r="O1088" s="86">
        <v>5</v>
      </c>
      <c r="P1088" s="86">
        <v>0</v>
      </c>
      <c r="Q1088" s="87">
        <v>10</v>
      </c>
      <c r="R1088" s="88">
        <v>201700</v>
      </c>
      <c r="S1088" s="88">
        <v>478990</v>
      </c>
      <c r="T1088" s="88">
        <v>50000</v>
      </c>
      <c r="U1088" s="89">
        <v>730690</v>
      </c>
      <c r="V1088" s="97"/>
    </row>
    <row r="1089" spans="1:22" ht="25.5" customHeight="1" x14ac:dyDescent="0.15">
      <c r="A1089" s="92" t="s">
        <v>4184</v>
      </c>
      <c r="B1089" s="93" t="s">
        <v>4185</v>
      </c>
      <c r="C1089" s="94" t="s">
        <v>4179</v>
      </c>
      <c r="D1089" s="95" t="s">
        <v>68</v>
      </c>
      <c r="E1089" s="96" t="s">
        <v>4186</v>
      </c>
      <c r="F1089" s="123" t="s">
        <v>5353</v>
      </c>
      <c r="G1089" s="79" t="s">
        <v>4187</v>
      </c>
      <c r="H1089" s="80">
        <f t="shared" si="16"/>
        <v>3</v>
      </c>
      <c r="I1089" s="81">
        <v>45079</v>
      </c>
      <c r="J1089" s="82">
        <v>45097</v>
      </c>
      <c r="K1089" s="82">
        <v>45118</v>
      </c>
      <c r="L1089" s="83" t="s">
        <v>402</v>
      </c>
      <c r="M1089" s="84" t="s">
        <v>881</v>
      </c>
      <c r="N1089" s="85">
        <v>0</v>
      </c>
      <c r="O1089" s="86">
        <v>0</v>
      </c>
      <c r="P1089" s="86">
        <v>0</v>
      </c>
      <c r="Q1089" s="87">
        <v>0</v>
      </c>
      <c r="R1089" s="88">
        <v>106950</v>
      </c>
      <c r="S1089" s="88">
        <v>6852</v>
      </c>
      <c r="T1089" s="88">
        <v>0</v>
      </c>
      <c r="U1089" s="89">
        <v>113802</v>
      </c>
      <c r="V1089" s="97"/>
    </row>
    <row r="1090" spans="1:22" ht="25.5" customHeight="1" x14ac:dyDescent="0.15">
      <c r="A1090" s="92" t="s">
        <v>4188</v>
      </c>
      <c r="B1090" s="93" t="s">
        <v>4189</v>
      </c>
      <c r="C1090" s="94" t="s">
        <v>4179</v>
      </c>
      <c r="D1090" s="95" t="s">
        <v>68</v>
      </c>
      <c r="E1090" s="96" t="s">
        <v>4190</v>
      </c>
      <c r="F1090" s="123" t="s">
        <v>5354</v>
      </c>
      <c r="G1090" s="79" t="s">
        <v>4191</v>
      </c>
      <c r="H1090" s="80">
        <f t="shared" si="16"/>
        <v>3</v>
      </c>
      <c r="I1090" s="81">
        <v>45084</v>
      </c>
      <c r="J1090" s="82">
        <v>45089</v>
      </c>
      <c r="K1090" s="82">
        <v>45092</v>
      </c>
      <c r="L1090" s="83" t="s">
        <v>550</v>
      </c>
      <c r="M1090" s="84" t="s">
        <v>2715</v>
      </c>
      <c r="N1090" s="85">
        <v>4</v>
      </c>
      <c r="O1090" s="86">
        <v>4</v>
      </c>
      <c r="P1090" s="86">
        <v>4</v>
      </c>
      <c r="Q1090" s="87">
        <v>12</v>
      </c>
      <c r="R1090" s="88">
        <v>294150</v>
      </c>
      <c r="S1090" s="88">
        <v>49740</v>
      </c>
      <c r="T1090" s="88">
        <v>0</v>
      </c>
      <c r="U1090" s="89">
        <v>343890</v>
      </c>
      <c r="V1090" s="97"/>
    </row>
    <row r="1091" spans="1:22" ht="25.5" customHeight="1" x14ac:dyDescent="0.15">
      <c r="A1091" s="92" t="s">
        <v>4192</v>
      </c>
      <c r="B1091" s="93" t="s">
        <v>4193</v>
      </c>
      <c r="C1091" s="94" t="s">
        <v>4194</v>
      </c>
      <c r="D1091" s="95" t="s">
        <v>69</v>
      </c>
      <c r="E1091" s="96" t="s">
        <v>4195</v>
      </c>
      <c r="F1091" s="123" t="s">
        <v>5355</v>
      </c>
      <c r="G1091" s="79" t="s">
        <v>370</v>
      </c>
      <c r="H1091" s="80">
        <f t="shared" si="16"/>
        <v>2</v>
      </c>
      <c r="I1091" s="81">
        <v>45225</v>
      </c>
      <c r="J1091" s="82">
        <v>45226</v>
      </c>
      <c r="K1091" s="82"/>
      <c r="L1091" s="83" t="s">
        <v>402</v>
      </c>
      <c r="M1091" s="84" t="s">
        <v>1171</v>
      </c>
      <c r="N1091" s="85">
        <v>5</v>
      </c>
      <c r="O1091" s="86">
        <v>5</v>
      </c>
      <c r="P1091" s="86">
        <v>0</v>
      </c>
      <c r="Q1091" s="87">
        <v>10</v>
      </c>
      <c r="R1091" s="88">
        <v>266900</v>
      </c>
      <c r="S1091" s="88">
        <v>558240</v>
      </c>
      <c r="T1091" s="88">
        <v>50000</v>
      </c>
      <c r="U1091" s="89">
        <v>875140</v>
      </c>
      <c r="V1091" s="97" t="s">
        <v>866</v>
      </c>
    </row>
    <row r="1092" spans="1:22" ht="25.5" customHeight="1" x14ac:dyDescent="0.15">
      <c r="A1092" s="92" t="s">
        <v>4196</v>
      </c>
      <c r="B1092" s="93" t="s">
        <v>4197</v>
      </c>
      <c r="C1092" s="94" t="s">
        <v>4194</v>
      </c>
      <c r="D1092" s="95" t="s">
        <v>69</v>
      </c>
      <c r="E1092" s="96" t="s">
        <v>4198</v>
      </c>
      <c r="F1092" s="123" t="s">
        <v>5356</v>
      </c>
      <c r="G1092" s="79" t="s">
        <v>2295</v>
      </c>
      <c r="H1092" s="80">
        <f t="shared" si="16"/>
        <v>3</v>
      </c>
      <c r="I1092" s="81">
        <v>45093</v>
      </c>
      <c r="J1092" s="82">
        <v>45197</v>
      </c>
      <c r="K1092" s="82">
        <v>45272</v>
      </c>
      <c r="L1092" s="83" t="s">
        <v>240</v>
      </c>
      <c r="M1092" s="84" t="s">
        <v>461</v>
      </c>
      <c r="N1092" s="85">
        <v>5</v>
      </c>
      <c r="O1092" s="86">
        <v>5</v>
      </c>
      <c r="P1092" s="86">
        <v>5</v>
      </c>
      <c r="Q1092" s="87">
        <v>15</v>
      </c>
      <c r="R1092" s="88">
        <v>400350</v>
      </c>
      <c r="S1092" s="88">
        <v>277334</v>
      </c>
      <c r="T1092" s="88">
        <v>6600</v>
      </c>
      <c r="U1092" s="89">
        <v>684284</v>
      </c>
      <c r="V1092" s="97"/>
    </row>
    <row r="1093" spans="1:22" ht="25.5" customHeight="1" x14ac:dyDescent="0.15">
      <c r="A1093" s="92" t="s">
        <v>4199</v>
      </c>
      <c r="B1093" s="93" t="s">
        <v>4200</v>
      </c>
      <c r="C1093" s="94" t="s">
        <v>4201</v>
      </c>
      <c r="D1093" s="95" t="s">
        <v>70</v>
      </c>
      <c r="E1093" s="96" t="s">
        <v>4202</v>
      </c>
      <c r="F1093" s="123" t="s">
        <v>5357</v>
      </c>
      <c r="G1093" s="79" t="s">
        <v>4203</v>
      </c>
      <c r="H1093" s="80">
        <f t="shared" ref="H1093:H1110" si="17">COUNTA(I1093:K1093)</f>
        <v>1</v>
      </c>
      <c r="I1093" s="81">
        <v>45238</v>
      </c>
      <c r="J1093" s="82"/>
      <c r="K1093" s="82"/>
      <c r="L1093" s="83" t="s">
        <v>402</v>
      </c>
      <c r="M1093" s="84" t="s">
        <v>403</v>
      </c>
      <c r="N1093" s="85">
        <v>2</v>
      </c>
      <c r="O1093" s="86">
        <v>0</v>
      </c>
      <c r="P1093" s="86">
        <v>0</v>
      </c>
      <c r="Q1093" s="87">
        <v>2</v>
      </c>
      <c r="R1093" s="88">
        <v>61730</v>
      </c>
      <c r="S1093" s="88">
        <v>8738</v>
      </c>
      <c r="T1093" s="88">
        <v>2200</v>
      </c>
      <c r="U1093" s="89">
        <v>72668</v>
      </c>
      <c r="V1093" s="97"/>
    </row>
    <row r="1094" spans="1:22" ht="25.5" customHeight="1" x14ac:dyDescent="0.15">
      <c r="A1094" s="92" t="s">
        <v>4204</v>
      </c>
      <c r="B1094" s="93" t="s">
        <v>4205</v>
      </c>
      <c r="C1094" s="94" t="s">
        <v>4201</v>
      </c>
      <c r="D1094" s="95" t="s">
        <v>70</v>
      </c>
      <c r="E1094" s="96" t="s">
        <v>4206</v>
      </c>
      <c r="F1094" s="123" t="s">
        <v>5358</v>
      </c>
      <c r="G1094" s="79" t="s">
        <v>4207</v>
      </c>
      <c r="H1094" s="80">
        <f t="shared" si="17"/>
        <v>3</v>
      </c>
      <c r="I1094" s="81">
        <v>45201</v>
      </c>
      <c r="J1094" s="82">
        <v>45243</v>
      </c>
      <c r="K1094" s="82">
        <v>45271</v>
      </c>
      <c r="L1094" s="83" t="s">
        <v>402</v>
      </c>
      <c r="M1094" s="84" t="s">
        <v>881</v>
      </c>
      <c r="N1094" s="85">
        <v>2</v>
      </c>
      <c r="O1094" s="86">
        <v>2</v>
      </c>
      <c r="P1094" s="86">
        <v>2</v>
      </c>
      <c r="Q1094" s="87">
        <v>6</v>
      </c>
      <c r="R1094" s="88">
        <v>208470</v>
      </c>
      <c r="S1094" s="88">
        <v>80921</v>
      </c>
      <c r="T1094" s="88">
        <v>0</v>
      </c>
      <c r="U1094" s="89">
        <v>289391</v>
      </c>
      <c r="V1094" s="97"/>
    </row>
    <row r="1095" spans="1:22" ht="25.5" customHeight="1" x14ac:dyDescent="0.15">
      <c r="A1095" s="92" t="s">
        <v>4208</v>
      </c>
      <c r="B1095" s="93" t="s">
        <v>4209</v>
      </c>
      <c r="C1095" s="94" t="s">
        <v>4201</v>
      </c>
      <c r="D1095" s="95" t="s">
        <v>70</v>
      </c>
      <c r="E1095" s="96" t="s">
        <v>4210</v>
      </c>
      <c r="F1095" s="123" t="s">
        <v>5359</v>
      </c>
      <c r="G1095" s="79" t="s">
        <v>4211</v>
      </c>
      <c r="H1095" s="80">
        <f t="shared" si="17"/>
        <v>1</v>
      </c>
      <c r="I1095" s="81">
        <v>45254</v>
      </c>
      <c r="J1095" s="82"/>
      <c r="K1095" s="82"/>
      <c r="L1095" s="83" t="s">
        <v>240</v>
      </c>
      <c r="M1095" s="84" t="s">
        <v>461</v>
      </c>
      <c r="N1095" s="85">
        <v>3</v>
      </c>
      <c r="O1095" s="86">
        <v>0</v>
      </c>
      <c r="P1095" s="86">
        <v>0</v>
      </c>
      <c r="Q1095" s="87">
        <v>3</v>
      </c>
      <c r="R1095" s="88">
        <v>94330</v>
      </c>
      <c r="S1095" s="88">
        <v>11409</v>
      </c>
      <c r="T1095" s="88">
        <v>2475</v>
      </c>
      <c r="U1095" s="89">
        <v>108214</v>
      </c>
      <c r="V1095" s="97"/>
    </row>
    <row r="1096" spans="1:22" ht="25.5" customHeight="1" x14ac:dyDescent="0.15">
      <c r="A1096" s="92" t="s">
        <v>4212</v>
      </c>
      <c r="B1096" s="93" t="s">
        <v>4213</v>
      </c>
      <c r="C1096" s="94" t="s">
        <v>4201</v>
      </c>
      <c r="D1096" s="95" t="s">
        <v>70</v>
      </c>
      <c r="E1096" s="96" t="s">
        <v>4214</v>
      </c>
      <c r="F1096" s="123" t="s">
        <v>5360</v>
      </c>
      <c r="G1096" s="79" t="s">
        <v>4215</v>
      </c>
      <c r="H1096" s="80">
        <f t="shared" si="17"/>
        <v>1</v>
      </c>
      <c r="I1096" s="81">
        <v>45100</v>
      </c>
      <c r="J1096" s="82"/>
      <c r="K1096" s="82"/>
      <c r="L1096" s="83" t="s">
        <v>402</v>
      </c>
      <c r="M1096" s="84" t="s">
        <v>403</v>
      </c>
      <c r="N1096" s="85">
        <v>2</v>
      </c>
      <c r="O1096" s="86">
        <v>0</v>
      </c>
      <c r="P1096" s="86">
        <v>0</v>
      </c>
      <c r="Q1096" s="87">
        <v>2</v>
      </c>
      <c r="R1096" s="88">
        <v>69490</v>
      </c>
      <c r="S1096" s="88">
        <v>1961</v>
      </c>
      <c r="T1096" s="88">
        <v>0</v>
      </c>
      <c r="U1096" s="89">
        <v>71451</v>
      </c>
      <c r="V1096" s="97"/>
    </row>
    <row r="1097" spans="1:22" ht="25.5" customHeight="1" x14ac:dyDescent="0.15">
      <c r="A1097" s="92" t="s">
        <v>4216</v>
      </c>
      <c r="B1097" s="93" t="s">
        <v>4217</v>
      </c>
      <c r="C1097" s="94" t="s">
        <v>4201</v>
      </c>
      <c r="D1097" s="95" t="s">
        <v>70</v>
      </c>
      <c r="E1097" s="96" t="s">
        <v>4218</v>
      </c>
      <c r="F1097" s="123" t="s">
        <v>5361</v>
      </c>
      <c r="G1097" s="79" t="s">
        <v>4219</v>
      </c>
      <c r="H1097" s="80">
        <f t="shared" si="17"/>
        <v>1</v>
      </c>
      <c r="I1097" s="81">
        <v>45237</v>
      </c>
      <c r="J1097" s="82"/>
      <c r="K1097" s="82"/>
      <c r="L1097" s="83" t="s">
        <v>240</v>
      </c>
      <c r="M1097" s="84" t="s">
        <v>377</v>
      </c>
      <c r="N1097" s="85">
        <v>3</v>
      </c>
      <c r="O1097" s="86">
        <v>0</v>
      </c>
      <c r="P1097" s="86">
        <v>0</v>
      </c>
      <c r="Q1097" s="87">
        <v>3</v>
      </c>
      <c r="R1097" s="88">
        <v>55210</v>
      </c>
      <c r="S1097" s="88">
        <v>3660</v>
      </c>
      <c r="T1097" s="88">
        <v>0</v>
      </c>
      <c r="U1097" s="89">
        <v>58870</v>
      </c>
      <c r="V1097" s="97"/>
    </row>
    <row r="1098" spans="1:22" ht="25.5" customHeight="1" x14ac:dyDescent="0.15">
      <c r="A1098" s="92" t="s">
        <v>4220</v>
      </c>
      <c r="B1098" s="93" t="s">
        <v>4221</v>
      </c>
      <c r="C1098" s="94" t="s">
        <v>4201</v>
      </c>
      <c r="D1098" s="95" t="s">
        <v>70</v>
      </c>
      <c r="E1098" s="96" t="s">
        <v>4218</v>
      </c>
      <c r="F1098" s="123" t="s">
        <v>5362</v>
      </c>
      <c r="G1098" s="79" t="s">
        <v>4222</v>
      </c>
      <c r="H1098" s="80">
        <f t="shared" si="17"/>
        <v>1</v>
      </c>
      <c r="I1098" s="81">
        <v>45254</v>
      </c>
      <c r="J1098" s="82"/>
      <c r="K1098" s="82"/>
      <c r="L1098" s="83" t="s">
        <v>240</v>
      </c>
      <c r="M1098" s="84" t="s">
        <v>426</v>
      </c>
      <c r="N1098" s="85">
        <v>1</v>
      </c>
      <c r="O1098" s="86">
        <v>0</v>
      </c>
      <c r="P1098" s="86">
        <v>0</v>
      </c>
      <c r="Q1098" s="87">
        <v>1</v>
      </c>
      <c r="R1098" s="88">
        <v>42170</v>
      </c>
      <c r="S1098" s="88">
        <v>10560</v>
      </c>
      <c r="T1098" s="88">
        <v>0</v>
      </c>
      <c r="U1098" s="89">
        <v>52730</v>
      </c>
      <c r="V1098" s="97"/>
    </row>
    <row r="1099" spans="1:22" ht="25.5" customHeight="1" x14ac:dyDescent="0.15">
      <c r="A1099" s="92" t="s">
        <v>4223</v>
      </c>
      <c r="B1099" s="93" t="s">
        <v>4224</v>
      </c>
      <c r="C1099" s="94" t="s">
        <v>4201</v>
      </c>
      <c r="D1099" s="95" t="s">
        <v>70</v>
      </c>
      <c r="E1099" s="96" t="s">
        <v>4225</v>
      </c>
      <c r="F1099" s="123" t="s">
        <v>5363</v>
      </c>
      <c r="G1099" s="79" t="s">
        <v>4226</v>
      </c>
      <c r="H1099" s="80">
        <f t="shared" si="17"/>
        <v>1</v>
      </c>
      <c r="I1099" s="81">
        <v>45231</v>
      </c>
      <c r="J1099" s="82"/>
      <c r="K1099" s="82"/>
      <c r="L1099" s="83" t="s">
        <v>402</v>
      </c>
      <c r="M1099" s="84" t="s">
        <v>657</v>
      </c>
      <c r="N1099" s="85">
        <v>5</v>
      </c>
      <c r="O1099" s="86">
        <v>0</v>
      </c>
      <c r="P1099" s="86">
        <v>0</v>
      </c>
      <c r="Q1099" s="87">
        <v>5</v>
      </c>
      <c r="R1099" s="88">
        <v>94250</v>
      </c>
      <c r="S1099" s="88">
        <v>199560</v>
      </c>
      <c r="T1099" s="88">
        <v>0</v>
      </c>
      <c r="U1099" s="89">
        <v>293810</v>
      </c>
      <c r="V1099" s="97"/>
    </row>
    <row r="1100" spans="1:22" ht="25.5" customHeight="1" x14ac:dyDescent="0.15">
      <c r="A1100" s="92" t="s">
        <v>4227</v>
      </c>
      <c r="B1100" s="93" t="s">
        <v>4228</v>
      </c>
      <c r="C1100" s="94" t="s">
        <v>4201</v>
      </c>
      <c r="D1100" s="95" t="s">
        <v>70</v>
      </c>
      <c r="E1100" s="96" t="s">
        <v>4218</v>
      </c>
      <c r="F1100" s="123" t="s">
        <v>5364</v>
      </c>
      <c r="G1100" s="79" t="s">
        <v>4229</v>
      </c>
      <c r="H1100" s="80">
        <f t="shared" si="17"/>
        <v>1</v>
      </c>
      <c r="I1100" s="81">
        <v>45258</v>
      </c>
      <c r="J1100" s="82"/>
      <c r="K1100" s="82"/>
      <c r="L1100" s="83" t="s">
        <v>240</v>
      </c>
      <c r="M1100" s="84" t="s">
        <v>461</v>
      </c>
      <c r="N1100" s="85">
        <v>4</v>
      </c>
      <c r="O1100" s="86">
        <v>0</v>
      </c>
      <c r="P1100" s="86">
        <v>0</v>
      </c>
      <c r="Q1100" s="87">
        <v>4</v>
      </c>
      <c r="R1100" s="88">
        <v>61730</v>
      </c>
      <c r="S1100" s="88">
        <v>5720</v>
      </c>
      <c r="T1100" s="88">
        <v>0</v>
      </c>
      <c r="U1100" s="89">
        <v>67450</v>
      </c>
      <c r="V1100" s="97"/>
    </row>
    <row r="1101" spans="1:22" ht="25.5" customHeight="1" x14ac:dyDescent="0.15">
      <c r="A1101" s="92" t="s">
        <v>4230</v>
      </c>
      <c r="B1101" s="93" t="s">
        <v>4231</v>
      </c>
      <c r="C1101" s="94" t="s">
        <v>4232</v>
      </c>
      <c r="D1101" s="95" t="s">
        <v>71</v>
      </c>
      <c r="E1101" s="96" t="s">
        <v>4233</v>
      </c>
      <c r="F1101" s="123" t="s">
        <v>5365</v>
      </c>
      <c r="G1101" s="79" t="s">
        <v>3062</v>
      </c>
      <c r="H1101" s="80">
        <f t="shared" si="17"/>
        <v>1</v>
      </c>
      <c r="I1101" s="81">
        <v>45216</v>
      </c>
      <c r="J1101" s="82"/>
      <c r="K1101" s="82"/>
      <c r="L1101" s="83" t="s">
        <v>471</v>
      </c>
      <c r="M1101" s="84" t="s">
        <v>472</v>
      </c>
      <c r="N1101" s="85">
        <v>1</v>
      </c>
      <c r="O1101" s="86">
        <v>0</v>
      </c>
      <c r="P1101" s="86">
        <v>0</v>
      </c>
      <c r="Q1101" s="87">
        <v>1</v>
      </c>
      <c r="R1101" s="88">
        <v>46050</v>
      </c>
      <c r="S1101" s="88">
        <v>95620</v>
      </c>
      <c r="T1101" s="88">
        <v>0</v>
      </c>
      <c r="U1101" s="89">
        <v>141670</v>
      </c>
      <c r="V1101" s="97"/>
    </row>
    <row r="1102" spans="1:22" ht="25.5" customHeight="1" x14ac:dyDescent="0.15">
      <c r="A1102" s="92" t="s">
        <v>4234</v>
      </c>
      <c r="B1102" s="93" t="s">
        <v>4235</v>
      </c>
      <c r="C1102" s="94" t="s">
        <v>4232</v>
      </c>
      <c r="D1102" s="95" t="s">
        <v>71</v>
      </c>
      <c r="E1102" s="96" t="s">
        <v>4236</v>
      </c>
      <c r="F1102" s="123" t="s">
        <v>5366</v>
      </c>
      <c r="G1102" s="79" t="s">
        <v>3062</v>
      </c>
      <c r="H1102" s="80">
        <f t="shared" si="17"/>
        <v>1</v>
      </c>
      <c r="I1102" s="81">
        <v>45217</v>
      </c>
      <c r="J1102" s="82"/>
      <c r="K1102" s="82"/>
      <c r="L1102" s="83" t="s">
        <v>471</v>
      </c>
      <c r="M1102" s="84" t="s">
        <v>472</v>
      </c>
      <c r="N1102" s="85">
        <v>1</v>
      </c>
      <c r="O1102" s="86">
        <v>0</v>
      </c>
      <c r="P1102" s="86">
        <v>0</v>
      </c>
      <c r="Q1102" s="87">
        <v>1</v>
      </c>
      <c r="R1102" s="88">
        <v>46050</v>
      </c>
      <c r="S1102" s="88">
        <v>420</v>
      </c>
      <c r="T1102" s="88">
        <v>0</v>
      </c>
      <c r="U1102" s="89">
        <v>46470</v>
      </c>
      <c r="V1102" s="97"/>
    </row>
    <row r="1103" spans="1:22" ht="25.5" customHeight="1" x14ac:dyDescent="0.15">
      <c r="A1103" s="92" t="s">
        <v>4237</v>
      </c>
      <c r="B1103" s="93" t="s">
        <v>4238</v>
      </c>
      <c r="C1103" s="94" t="s">
        <v>4232</v>
      </c>
      <c r="D1103" s="95" t="s">
        <v>71</v>
      </c>
      <c r="E1103" s="96" t="s">
        <v>4239</v>
      </c>
      <c r="F1103" s="123" t="s">
        <v>5367</v>
      </c>
      <c r="G1103" s="79" t="s">
        <v>3062</v>
      </c>
      <c r="H1103" s="80">
        <f t="shared" si="17"/>
        <v>1</v>
      </c>
      <c r="I1103" s="81">
        <v>45217</v>
      </c>
      <c r="J1103" s="82"/>
      <c r="K1103" s="82"/>
      <c r="L1103" s="83" t="s">
        <v>471</v>
      </c>
      <c r="M1103" s="84" t="s">
        <v>472</v>
      </c>
      <c r="N1103" s="85">
        <v>1</v>
      </c>
      <c r="O1103" s="86">
        <v>0</v>
      </c>
      <c r="P1103" s="86">
        <v>0</v>
      </c>
      <c r="Q1103" s="87">
        <v>1</v>
      </c>
      <c r="R1103" s="88">
        <v>46050</v>
      </c>
      <c r="S1103" s="88">
        <v>52100</v>
      </c>
      <c r="T1103" s="88">
        <v>0</v>
      </c>
      <c r="U1103" s="89">
        <v>98150</v>
      </c>
      <c r="V1103" s="97"/>
    </row>
    <row r="1104" spans="1:22" ht="25.5" customHeight="1" x14ac:dyDescent="0.15">
      <c r="A1104" s="92" t="s">
        <v>4240</v>
      </c>
      <c r="B1104" s="93" t="s">
        <v>4241</v>
      </c>
      <c r="C1104" s="94" t="s">
        <v>4232</v>
      </c>
      <c r="D1104" s="95" t="s">
        <v>71</v>
      </c>
      <c r="E1104" s="96" t="s">
        <v>4242</v>
      </c>
      <c r="F1104" s="123" t="s">
        <v>5368</v>
      </c>
      <c r="G1104" s="79" t="s">
        <v>2664</v>
      </c>
      <c r="H1104" s="80">
        <f t="shared" si="17"/>
        <v>3</v>
      </c>
      <c r="I1104" s="81">
        <v>45229</v>
      </c>
      <c r="J1104" s="82">
        <v>45230</v>
      </c>
      <c r="K1104" s="82">
        <v>45231</v>
      </c>
      <c r="L1104" s="83" t="s">
        <v>240</v>
      </c>
      <c r="M1104" s="84" t="s">
        <v>461</v>
      </c>
      <c r="N1104" s="85">
        <v>5</v>
      </c>
      <c r="O1104" s="86">
        <v>5</v>
      </c>
      <c r="P1104" s="86">
        <v>5</v>
      </c>
      <c r="Q1104" s="87">
        <v>15</v>
      </c>
      <c r="R1104" s="88">
        <v>302550</v>
      </c>
      <c r="S1104" s="88">
        <v>395654</v>
      </c>
      <c r="T1104" s="88">
        <v>6600</v>
      </c>
      <c r="U1104" s="89">
        <v>704804</v>
      </c>
      <c r="V1104" s="97"/>
    </row>
    <row r="1105" spans="1:22" ht="25.5" customHeight="1" x14ac:dyDescent="0.15">
      <c r="A1105" s="92" t="s">
        <v>4243</v>
      </c>
      <c r="B1105" s="93" t="s">
        <v>4244</v>
      </c>
      <c r="C1105" s="94" t="s">
        <v>4232</v>
      </c>
      <c r="D1105" s="95" t="s">
        <v>71</v>
      </c>
      <c r="E1105" s="96" t="s">
        <v>4245</v>
      </c>
      <c r="F1105" s="123" t="s">
        <v>5369</v>
      </c>
      <c r="G1105" s="79" t="s">
        <v>4246</v>
      </c>
      <c r="H1105" s="80">
        <f t="shared" si="17"/>
        <v>3</v>
      </c>
      <c r="I1105" s="81">
        <v>45264</v>
      </c>
      <c r="J1105" s="82">
        <v>45265</v>
      </c>
      <c r="K1105" s="82">
        <v>45268</v>
      </c>
      <c r="L1105" s="83" t="s">
        <v>402</v>
      </c>
      <c r="M1105" s="84" t="s">
        <v>403</v>
      </c>
      <c r="N1105" s="85">
        <v>4</v>
      </c>
      <c r="O1105" s="86">
        <v>4</v>
      </c>
      <c r="P1105" s="86">
        <v>4</v>
      </c>
      <c r="Q1105" s="87">
        <v>12</v>
      </c>
      <c r="R1105" s="88">
        <v>299430</v>
      </c>
      <c r="S1105" s="88">
        <v>7962</v>
      </c>
      <c r="T1105" s="88">
        <v>49335</v>
      </c>
      <c r="U1105" s="89">
        <v>356727</v>
      </c>
      <c r="V1105" s="97"/>
    </row>
    <row r="1106" spans="1:22" ht="25.5" customHeight="1" x14ac:dyDescent="0.15">
      <c r="A1106" s="92" t="s">
        <v>4247</v>
      </c>
      <c r="B1106" s="93" t="s">
        <v>4248</v>
      </c>
      <c r="C1106" s="94" t="s">
        <v>4249</v>
      </c>
      <c r="D1106" s="95" t="s">
        <v>72</v>
      </c>
      <c r="E1106" s="96" t="s">
        <v>4250</v>
      </c>
      <c r="F1106" s="123" t="s">
        <v>5370</v>
      </c>
      <c r="G1106" s="79" t="s">
        <v>4251</v>
      </c>
      <c r="H1106" s="80">
        <f t="shared" si="17"/>
        <v>3</v>
      </c>
      <c r="I1106" s="81">
        <v>45082</v>
      </c>
      <c r="J1106" s="82">
        <v>45089</v>
      </c>
      <c r="K1106" s="82">
        <v>45091</v>
      </c>
      <c r="L1106" s="83" t="s">
        <v>550</v>
      </c>
      <c r="M1106" s="84" t="s">
        <v>672</v>
      </c>
      <c r="N1106" s="85">
        <v>2</v>
      </c>
      <c r="O1106" s="86">
        <v>2</v>
      </c>
      <c r="P1106" s="86">
        <v>2</v>
      </c>
      <c r="Q1106" s="87">
        <v>6</v>
      </c>
      <c r="R1106" s="88">
        <v>190150</v>
      </c>
      <c r="S1106" s="88">
        <v>28356</v>
      </c>
      <c r="T1106" s="88">
        <v>50000</v>
      </c>
      <c r="U1106" s="89">
        <v>268506</v>
      </c>
      <c r="V1106" s="97"/>
    </row>
    <row r="1107" spans="1:22" ht="25.5" customHeight="1" x14ac:dyDescent="0.15">
      <c r="A1107" s="92" t="s">
        <v>4252</v>
      </c>
      <c r="B1107" s="93" t="s">
        <v>4253</v>
      </c>
      <c r="C1107" s="94" t="s">
        <v>4249</v>
      </c>
      <c r="D1107" s="95" t="s">
        <v>72</v>
      </c>
      <c r="E1107" s="96" t="s">
        <v>4254</v>
      </c>
      <c r="F1107" s="123" t="s">
        <v>5371</v>
      </c>
      <c r="G1107" s="79" t="s">
        <v>4251</v>
      </c>
      <c r="H1107" s="80">
        <f t="shared" si="17"/>
        <v>3</v>
      </c>
      <c r="I1107" s="81">
        <v>45191</v>
      </c>
      <c r="J1107" s="82">
        <v>45198</v>
      </c>
      <c r="K1107" s="82">
        <v>45205</v>
      </c>
      <c r="L1107" s="83" t="s">
        <v>550</v>
      </c>
      <c r="M1107" s="84" t="s">
        <v>672</v>
      </c>
      <c r="N1107" s="85">
        <v>2</v>
      </c>
      <c r="O1107" s="86">
        <v>2</v>
      </c>
      <c r="P1107" s="86">
        <v>2</v>
      </c>
      <c r="Q1107" s="87">
        <v>6</v>
      </c>
      <c r="R1107" s="88">
        <v>190150</v>
      </c>
      <c r="S1107" s="88">
        <v>21918</v>
      </c>
      <c r="T1107" s="88">
        <v>0</v>
      </c>
      <c r="U1107" s="89">
        <v>212068</v>
      </c>
      <c r="V1107" s="97"/>
    </row>
    <row r="1108" spans="1:22" ht="25.5" customHeight="1" x14ac:dyDescent="0.15">
      <c r="A1108" s="92" t="s">
        <v>4255</v>
      </c>
      <c r="B1108" s="93" t="s">
        <v>4256</v>
      </c>
      <c r="C1108" s="94" t="s">
        <v>4249</v>
      </c>
      <c r="D1108" s="95" t="s">
        <v>72</v>
      </c>
      <c r="E1108" s="96" t="s">
        <v>4257</v>
      </c>
      <c r="F1108" s="123" t="s">
        <v>5372</v>
      </c>
      <c r="G1108" s="79" t="s">
        <v>1760</v>
      </c>
      <c r="H1108" s="80">
        <f t="shared" si="17"/>
        <v>3</v>
      </c>
      <c r="I1108" s="81">
        <v>45195</v>
      </c>
      <c r="J1108" s="82">
        <v>45196</v>
      </c>
      <c r="K1108" s="82">
        <v>45197</v>
      </c>
      <c r="L1108" s="83" t="s">
        <v>414</v>
      </c>
      <c r="M1108" s="84" t="s">
        <v>477</v>
      </c>
      <c r="N1108" s="85">
        <v>5</v>
      </c>
      <c r="O1108" s="86">
        <v>5</v>
      </c>
      <c r="P1108" s="86">
        <v>5</v>
      </c>
      <c r="Q1108" s="87">
        <v>15</v>
      </c>
      <c r="R1108" s="88">
        <v>340950</v>
      </c>
      <c r="S1108" s="88">
        <v>269002</v>
      </c>
      <c r="T1108" s="88">
        <v>0</v>
      </c>
      <c r="U1108" s="89">
        <v>609952</v>
      </c>
      <c r="V1108" s="97"/>
    </row>
    <row r="1109" spans="1:22" ht="25.5" customHeight="1" x14ac:dyDescent="0.15">
      <c r="A1109" s="92" t="s">
        <v>4258</v>
      </c>
      <c r="B1109" s="93" t="s">
        <v>4259</v>
      </c>
      <c r="C1109" s="94" t="s">
        <v>4249</v>
      </c>
      <c r="D1109" s="95" t="s">
        <v>72</v>
      </c>
      <c r="E1109" s="96" t="s">
        <v>4260</v>
      </c>
      <c r="F1109" s="123" t="s">
        <v>5373</v>
      </c>
      <c r="G1109" s="79" t="s">
        <v>4261</v>
      </c>
      <c r="H1109" s="80">
        <f t="shared" si="17"/>
        <v>3</v>
      </c>
      <c r="I1109" s="81">
        <v>45197</v>
      </c>
      <c r="J1109" s="82">
        <v>45211</v>
      </c>
      <c r="K1109" s="82">
        <v>45218</v>
      </c>
      <c r="L1109" s="83" t="s">
        <v>550</v>
      </c>
      <c r="M1109" s="84" t="s">
        <v>672</v>
      </c>
      <c r="N1109" s="85">
        <v>2</v>
      </c>
      <c r="O1109" s="86">
        <v>2</v>
      </c>
      <c r="P1109" s="86">
        <v>2</v>
      </c>
      <c r="Q1109" s="87">
        <v>6</v>
      </c>
      <c r="R1109" s="88">
        <v>169350</v>
      </c>
      <c r="S1109" s="88">
        <v>142560</v>
      </c>
      <c r="T1109" s="88">
        <v>2200</v>
      </c>
      <c r="U1109" s="89">
        <v>314110</v>
      </c>
      <c r="V1109" s="97"/>
    </row>
    <row r="1110" spans="1:22" ht="25.5" customHeight="1" x14ac:dyDescent="0.15">
      <c r="A1110" s="92" t="s">
        <v>4262</v>
      </c>
      <c r="B1110" s="93" t="s">
        <v>4263</v>
      </c>
      <c r="C1110" s="94" t="s">
        <v>4264</v>
      </c>
      <c r="D1110" s="95" t="s">
        <v>128</v>
      </c>
      <c r="E1110" s="96" t="s">
        <v>4265</v>
      </c>
      <c r="F1110" s="123" t="s">
        <v>5374</v>
      </c>
      <c r="G1110" s="79" t="s">
        <v>4266</v>
      </c>
      <c r="H1110" s="80">
        <f t="shared" si="17"/>
        <v>3</v>
      </c>
      <c r="I1110" s="81">
        <v>45202</v>
      </c>
      <c r="J1110" s="82">
        <v>45216</v>
      </c>
      <c r="K1110" s="82">
        <v>45230</v>
      </c>
      <c r="L1110" s="83" t="s">
        <v>414</v>
      </c>
      <c r="M1110" s="84" t="s">
        <v>477</v>
      </c>
      <c r="N1110" s="85">
        <v>3</v>
      </c>
      <c r="O1110" s="86">
        <v>3</v>
      </c>
      <c r="P1110" s="86">
        <v>3</v>
      </c>
      <c r="Q1110" s="87">
        <v>9</v>
      </c>
      <c r="R1110" s="88">
        <v>200550</v>
      </c>
      <c r="S1110" s="88">
        <v>18600</v>
      </c>
      <c r="T1110" s="88">
        <v>0</v>
      </c>
      <c r="U1110" s="89">
        <v>219150</v>
      </c>
      <c r="V1110" s="97"/>
    </row>
    <row r="1111" spans="1:22" ht="25.5" customHeight="1" x14ac:dyDescent="0.15">
      <c r="A1111" s="107"/>
      <c r="B1111" s="107"/>
      <c r="C1111" s="107"/>
      <c r="D1111" s="107"/>
      <c r="E1111" s="108"/>
      <c r="F1111" s="124"/>
      <c r="G1111" s="109"/>
      <c r="H1111" s="108"/>
      <c r="I1111" s="110"/>
      <c r="J1111" s="110"/>
      <c r="K1111" s="110"/>
      <c r="L1111" s="111"/>
      <c r="M1111" s="108"/>
      <c r="N1111" s="112"/>
      <c r="O1111" s="112"/>
      <c r="P1111" s="112"/>
      <c r="Q1111" s="113"/>
      <c r="R1111" s="114"/>
      <c r="S1111" s="114"/>
      <c r="T1111" s="114"/>
      <c r="U1111" s="114"/>
      <c r="V1111" s="115"/>
    </row>
  </sheetData>
  <sheetProtection algorithmName="SHA-512" hashValue="/vaVmefVpXIpgc3BI5Wic3Uy5UeqJ7/Vvqm9MFz6ooksdX/lc+5MS75XzYlmTIOIAkE1A5c92J5KfOcX6V58PA==" saltValue="Qt6w5OHJaZGBOz7P3CN8LQ==" spinCount="100000" sheet="1" objects="1" scenarios="1" selectLockedCells="1" selectUnlockedCells="1"/>
  <autoFilter ref="A3:V1110"/>
  <phoneticPr fontId="2"/>
  <conditionalFormatting sqref="A3">
    <cfRule type="duplicateValues" dxfId="157" priority="2"/>
  </conditionalFormatting>
  <conditionalFormatting sqref="A4:A1048576 A1:A2">
    <cfRule type="duplicateValues" dxfId="156" priority="14"/>
  </conditionalFormatting>
  <conditionalFormatting sqref="A4:V1110">
    <cfRule type="expression" dxfId="155" priority="8">
      <formula>OR(#REF!="不採択",#REF!="辞退")</formula>
    </cfRule>
  </conditionalFormatting>
  <conditionalFormatting sqref="B3">
    <cfRule type="duplicateValues" dxfId="154" priority="1"/>
  </conditionalFormatting>
  <conditionalFormatting sqref="B4:B1048576 B1:B2">
    <cfRule type="duplicateValues" dxfId="153" priority="13"/>
  </conditionalFormatting>
  <conditionalFormatting sqref="N4:P1111">
    <cfRule type="expression" dxfId="152" priority="9">
      <formula>N4&gt;=6</formula>
    </cfRule>
  </conditionalFormatting>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203"/>
  <sheetViews>
    <sheetView showGridLines="0" tabSelected="1" view="pageBreakPreview" zoomScale="87" zoomScaleNormal="87" zoomScaleSheetLayoutView="87" workbookViewId="0">
      <selection activeCell="AB19" sqref="AB19:AD19"/>
    </sheetView>
  </sheetViews>
  <sheetFormatPr defaultColWidth="2.5" defaultRowHeight="12" outlineLevelRow="1" x14ac:dyDescent="0.15"/>
  <cols>
    <col min="1" max="1" width="0.875" style="12" customWidth="1"/>
    <col min="2" max="8" width="3.125" style="12" customWidth="1"/>
    <col min="9" max="10" width="2.75" style="12" customWidth="1"/>
    <col min="11" max="12" width="3.625" style="12" customWidth="1"/>
    <col min="13" max="14" width="2.75" style="12" customWidth="1"/>
    <col min="15" max="16" width="3.625" style="12" customWidth="1"/>
    <col min="17" max="18" width="2.75" style="12" customWidth="1"/>
    <col min="19" max="20" width="3.625" style="12" customWidth="1"/>
    <col min="21" max="35" width="3.125" style="12" customWidth="1"/>
    <col min="36" max="44" width="5.5" style="12" customWidth="1"/>
    <col min="45" max="50" width="3.125" style="12" customWidth="1"/>
    <col min="51" max="51" width="9.75" style="12" customWidth="1"/>
    <col min="52" max="52" width="51.25" style="12" customWidth="1"/>
    <col min="53" max="62" width="3.125" style="12" customWidth="1"/>
    <col min="63" max="63" width="13.625" style="12" hidden="1" customWidth="1"/>
    <col min="64" max="116" width="3.125" style="12" customWidth="1"/>
    <col min="117" max="16384" width="2.5" style="12"/>
  </cols>
  <sheetData>
    <row r="1" spans="1:63" ht="18.75" customHeight="1" x14ac:dyDescent="0.15">
      <c r="A1" s="139"/>
      <c r="B1" s="230" t="s">
        <v>5437</v>
      </c>
      <c r="C1" s="230"/>
      <c r="D1" s="230"/>
      <c r="E1" s="230"/>
      <c r="F1" s="230"/>
      <c r="G1" s="230"/>
      <c r="H1" s="230"/>
      <c r="I1" s="140"/>
      <c r="J1" s="140"/>
      <c r="K1" s="140"/>
      <c r="L1" s="140"/>
      <c r="M1" s="140"/>
      <c r="N1" s="140"/>
      <c r="O1" s="140"/>
      <c r="P1" s="140"/>
      <c r="Q1" s="140"/>
      <c r="R1" s="140"/>
      <c r="S1" s="140"/>
      <c r="T1" s="140"/>
      <c r="U1" s="140"/>
      <c r="V1" s="140"/>
      <c r="W1" s="140"/>
      <c r="X1" s="140"/>
      <c r="Y1" s="140"/>
      <c r="Z1" s="141"/>
      <c r="AA1" s="139"/>
      <c r="AB1" s="139"/>
      <c r="AC1" s="139"/>
      <c r="AD1" s="139"/>
      <c r="AE1" s="139"/>
      <c r="AF1" s="140"/>
      <c r="AG1" s="139"/>
      <c r="BK1" s="53">
        <v>35650</v>
      </c>
    </row>
    <row r="2" spans="1:63" ht="17.45" customHeight="1" x14ac:dyDescent="0.15">
      <c r="A2" s="139"/>
      <c r="B2" s="142"/>
      <c r="C2" s="142"/>
      <c r="D2" s="142"/>
      <c r="E2" s="142"/>
      <c r="F2" s="142"/>
      <c r="G2" s="142"/>
      <c r="H2" s="142"/>
      <c r="I2" s="140"/>
      <c r="J2" s="140"/>
      <c r="K2" s="140"/>
      <c r="L2" s="140"/>
      <c r="M2" s="140"/>
      <c r="N2" s="140"/>
      <c r="O2" s="140"/>
      <c r="P2" s="140"/>
      <c r="Q2" s="140"/>
      <c r="R2" s="140"/>
      <c r="S2" s="140"/>
      <c r="T2" s="140"/>
      <c r="U2" s="140"/>
      <c r="V2" s="140"/>
      <c r="W2" s="140"/>
      <c r="X2" s="140"/>
      <c r="Y2" s="140"/>
      <c r="Z2" s="141"/>
      <c r="AA2" s="143"/>
      <c r="AB2" s="143"/>
      <c r="AC2" s="143"/>
      <c r="AD2" s="143"/>
      <c r="AE2" s="143"/>
      <c r="AF2" s="140"/>
      <c r="AG2" s="139"/>
      <c r="BK2" s="53">
        <v>6520</v>
      </c>
    </row>
    <row r="3" spans="1:63" ht="15" customHeight="1" x14ac:dyDescent="0.15">
      <c r="A3" s="139"/>
      <c r="B3" s="231" t="s">
        <v>5436</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142"/>
      <c r="AG3" s="142"/>
      <c r="AH3" s="23"/>
      <c r="AI3" s="23"/>
      <c r="AJ3" s="23"/>
      <c r="BK3" s="53">
        <v>5200</v>
      </c>
    </row>
    <row r="4" spans="1:63" ht="15" customHeight="1" x14ac:dyDescent="0.15">
      <c r="A4" s="139"/>
      <c r="B4" s="232" t="s">
        <v>5435</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142"/>
      <c r="AG4" s="142"/>
      <c r="AH4" s="23"/>
      <c r="AI4" s="23"/>
      <c r="AJ4" s="23"/>
      <c r="BK4" s="53">
        <v>1070</v>
      </c>
    </row>
    <row r="5" spans="1:63" ht="15" customHeight="1" thickBot="1" x14ac:dyDescent="0.2">
      <c r="A5" s="139"/>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42"/>
      <c r="AG5" s="142"/>
      <c r="AH5" s="22"/>
      <c r="AI5" s="22"/>
      <c r="AJ5" s="22"/>
      <c r="BK5" s="53"/>
    </row>
    <row r="6" spans="1:63" s="2" customFormat="1" ht="21.75" customHeight="1" x14ac:dyDescent="0.15">
      <c r="A6" s="144"/>
      <c r="B6" s="233" t="s">
        <v>154</v>
      </c>
      <c r="C6" s="234"/>
      <c r="D6" s="234"/>
      <c r="E6" s="235"/>
      <c r="F6" s="239" t="s">
        <v>153</v>
      </c>
      <c r="G6" s="240"/>
      <c r="H6" s="240"/>
      <c r="I6" s="241"/>
      <c r="J6" s="145"/>
      <c r="K6" s="144"/>
      <c r="L6" s="145"/>
      <c r="M6" s="144"/>
      <c r="N6" s="145"/>
      <c r="O6" s="144"/>
      <c r="P6" s="145"/>
      <c r="Q6" s="144"/>
      <c r="R6" s="145"/>
      <c r="S6" s="144"/>
      <c r="T6" s="144"/>
      <c r="U6" s="242" t="s">
        <v>152</v>
      </c>
      <c r="V6" s="242"/>
      <c r="W6" s="242"/>
      <c r="X6" s="242"/>
      <c r="Y6" s="242"/>
      <c r="Z6" s="242"/>
      <c r="AA6" s="243"/>
      <c r="AB6" s="243"/>
      <c r="AC6" s="243"/>
      <c r="AD6" s="243"/>
      <c r="AE6" s="243"/>
      <c r="AF6" s="243"/>
      <c r="AG6" s="243"/>
      <c r="AI6" s="2" ph="1"/>
      <c r="AJ6" s="2" ph="1"/>
      <c r="AK6" s="2" ph="1"/>
      <c r="BK6" s="53"/>
    </row>
    <row r="7" spans="1:63" s="1" customFormat="1" ht="21.75" customHeight="1" thickBot="1" x14ac:dyDescent="0.2">
      <c r="A7" s="146"/>
      <c r="B7" s="236"/>
      <c r="C7" s="237"/>
      <c r="D7" s="237"/>
      <c r="E7" s="238"/>
      <c r="F7" s="244"/>
      <c r="G7" s="245"/>
      <c r="H7" s="245"/>
      <c r="I7" s="246"/>
      <c r="J7" s="145"/>
      <c r="K7" s="146"/>
      <c r="L7" s="145"/>
      <c r="M7" s="146"/>
      <c r="N7" s="145"/>
      <c r="O7" s="146"/>
      <c r="P7" s="145"/>
      <c r="Q7" s="146"/>
      <c r="R7" s="145"/>
      <c r="S7" s="146"/>
      <c r="T7" s="146"/>
      <c r="U7" s="216" t="s">
        <v>332</v>
      </c>
      <c r="V7" s="216"/>
      <c r="W7" s="216"/>
      <c r="X7" s="217"/>
      <c r="Y7" s="217"/>
      <c r="Z7" s="217"/>
      <c r="AA7" s="217"/>
      <c r="AB7" s="217"/>
      <c r="AC7" s="217"/>
      <c r="AD7" s="217"/>
      <c r="AE7" s="217"/>
      <c r="AF7" s="217"/>
      <c r="AG7" s="217"/>
    </row>
    <row r="8" spans="1:63" ht="20.45" customHeight="1" x14ac:dyDescent="0.15">
      <c r="A8" s="139"/>
      <c r="B8" s="147"/>
      <c r="C8" s="147"/>
      <c r="D8" s="147"/>
      <c r="E8" s="147"/>
      <c r="F8" s="147"/>
      <c r="G8" s="147"/>
      <c r="H8" s="147"/>
      <c r="I8" s="147"/>
      <c r="J8" s="147"/>
      <c r="K8" s="147"/>
      <c r="L8" s="147"/>
      <c r="M8" s="147"/>
      <c r="N8" s="147"/>
      <c r="O8" s="147"/>
      <c r="P8" s="147"/>
      <c r="Q8" s="147"/>
      <c r="R8" s="147"/>
      <c r="S8" s="139"/>
      <c r="T8" s="139"/>
      <c r="U8" s="216" t="s">
        <v>333</v>
      </c>
      <c r="V8" s="216"/>
      <c r="W8" s="216"/>
      <c r="X8" s="217"/>
      <c r="Y8" s="217"/>
      <c r="Z8" s="217"/>
      <c r="AA8" s="217"/>
      <c r="AB8" s="217"/>
      <c r="AC8" s="217"/>
      <c r="AD8" s="217"/>
      <c r="AE8" s="217"/>
      <c r="AF8" s="217"/>
      <c r="AG8" s="217"/>
      <c r="AH8" s="21"/>
      <c r="AI8" s="21"/>
      <c r="AJ8" s="21"/>
    </row>
    <row r="9" spans="1:63" ht="18" customHeight="1" x14ac:dyDescent="0.15">
      <c r="A9" s="139"/>
      <c r="B9" s="147"/>
      <c r="C9" s="147"/>
      <c r="D9" s="147"/>
      <c r="E9" s="147"/>
      <c r="F9" s="147"/>
      <c r="G9" s="147"/>
      <c r="H9" s="147"/>
      <c r="I9" s="147"/>
      <c r="J9" s="147"/>
      <c r="K9" s="147"/>
      <c r="L9" s="147"/>
      <c r="M9" s="147"/>
      <c r="N9" s="147"/>
      <c r="O9" s="147"/>
      <c r="P9" s="147"/>
      <c r="Q9" s="147"/>
      <c r="R9" s="147"/>
      <c r="S9" s="147"/>
      <c r="T9" s="147"/>
      <c r="U9" s="147"/>
      <c r="V9" s="147"/>
      <c r="W9" s="147"/>
      <c r="X9" s="147"/>
      <c r="Y9" s="147"/>
      <c r="Z9" s="148"/>
      <c r="AA9" s="147"/>
      <c r="AB9" s="147"/>
      <c r="AC9" s="147"/>
      <c r="AD9" s="149"/>
      <c r="AE9" s="147"/>
      <c r="AF9" s="143"/>
      <c r="AG9" s="143"/>
      <c r="AH9" s="21"/>
      <c r="AI9" s="21"/>
      <c r="AJ9" s="21"/>
    </row>
    <row r="10" spans="1:63" ht="16.5" customHeight="1" thickBot="1" x14ac:dyDescent="0.2">
      <c r="A10" s="139"/>
      <c r="B10" s="218" t="s">
        <v>251</v>
      </c>
      <c r="C10" s="218"/>
      <c r="D10" s="218"/>
      <c r="E10" s="218"/>
      <c r="F10" s="218"/>
      <c r="G10" s="218"/>
      <c r="H10" s="219"/>
      <c r="I10" s="219"/>
      <c r="J10" s="219"/>
      <c r="K10" s="219"/>
      <c r="L10" s="219"/>
      <c r="M10" s="219"/>
      <c r="N10" s="219"/>
      <c r="O10" s="219"/>
      <c r="P10" s="219"/>
      <c r="Q10" s="219"/>
      <c r="R10" s="219"/>
      <c r="S10" s="219"/>
      <c r="T10" s="219"/>
      <c r="U10" s="219"/>
      <c r="V10" s="219"/>
      <c r="W10" s="219"/>
      <c r="X10" s="219"/>
      <c r="Y10" s="219"/>
      <c r="Z10" s="148"/>
      <c r="AA10" s="149"/>
      <c r="AB10" s="149"/>
      <c r="AC10" s="149"/>
      <c r="AD10" s="149"/>
      <c r="AE10" s="148"/>
      <c r="AF10" s="143"/>
      <c r="AG10" s="143"/>
      <c r="AH10" s="21"/>
      <c r="AI10" s="21"/>
      <c r="AJ10" s="21"/>
    </row>
    <row r="11" spans="1:63" ht="16.5" customHeight="1" x14ac:dyDescent="0.15">
      <c r="A11" s="139"/>
      <c r="B11" s="220" t="s">
        <v>252</v>
      </c>
      <c r="C11" s="221"/>
      <c r="D11" s="221"/>
      <c r="E11" s="221"/>
      <c r="F11" s="221"/>
      <c r="G11" s="222"/>
      <c r="H11" s="223" t="s">
        <v>5377</v>
      </c>
      <c r="I11" s="221"/>
      <c r="J11" s="221"/>
      <c r="K11" s="221"/>
      <c r="L11" s="221"/>
      <c r="M11" s="222"/>
      <c r="N11" s="223" t="s">
        <v>5378</v>
      </c>
      <c r="O11" s="221"/>
      <c r="P11" s="221"/>
      <c r="Q11" s="221"/>
      <c r="R11" s="221"/>
      <c r="S11" s="222"/>
      <c r="T11" s="223" t="s">
        <v>5379</v>
      </c>
      <c r="U11" s="221"/>
      <c r="V11" s="221"/>
      <c r="W11" s="221"/>
      <c r="X11" s="221"/>
      <c r="Y11" s="224"/>
      <c r="Z11" s="148"/>
      <c r="AA11" s="248" t="s">
        <v>5442</v>
      </c>
      <c r="AB11" s="248"/>
      <c r="AC11" s="248"/>
      <c r="AD11" s="248"/>
      <c r="AE11" s="248"/>
      <c r="AF11" s="248"/>
      <c r="AG11" s="248"/>
      <c r="AH11" s="21"/>
      <c r="AI11" s="21"/>
      <c r="AJ11" s="21"/>
    </row>
    <row r="12" spans="1:63" ht="16.5" customHeight="1" thickBot="1" x14ac:dyDescent="0.2">
      <c r="A12" s="139"/>
      <c r="B12" s="127" t="s">
        <v>253</v>
      </c>
      <c r="C12" s="267" t="s">
        <v>254</v>
      </c>
      <c r="D12" s="267"/>
      <c r="E12" s="267"/>
      <c r="F12" s="267"/>
      <c r="G12" s="268"/>
      <c r="H12" s="269">
        <f>U29</f>
        <v>0</v>
      </c>
      <c r="I12" s="270"/>
      <c r="J12" s="270"/>
      <c r="K12" s="270"/>
      <c r="L12" s="270"/>
      <c r="M12" s="128" t="s">
        <v>145</v>
      </c>
      <c r="N12" s="129" t="s">
        <v>335</v>
      </c>
      <c r="O12" s="271">
        <f>IF(COUNTIF(B4,"*費用概算*")=1,0,U29)</f>
        <v>0</v>
      </c>
      <c r="P12" s="271"/>
      <c r="Q12" s="271"/>
      <c r="R12" s="271"/>
      <c r="S12" s="128" t="s">
        <v>145</v>
      </c>
      <c r="T12" s="272">
        <f>O12-H12</f>
        <v>0</v>
      </c>
      <c r="U12" s="271"/>
      <c r="V12" s="271"/>
      <c r="W12" s="271"/>
      <c r="X12" s="271"/>
      <c r="Y12" s="130" t="s">
        <v>145</v>
      </c>
      <c r="Z12" s="148"/>
      <c r="AA12" s="249" t="s">
        <v>5439</v>
      </c>
      <c r="AB12" s="249"/>
      <c r="AC12" s="249"/>
      <c r="AD12" s="249"/>
      <c r="AE12" s="249"/>
      <c r="AF12" s="249"/>
      <c r="AG12" s="249"/>
      <c r="AH12" s="21"/>
      <c r="AI12" s="21"/>
      <c r="AJ12" s="21"/>
    </row>
    <row r="13" spans="1:63" ht="16.5" customHeight="1" thickBot="1" x14ac:dyDescent="0.2">
      <c r="A13" s="139"/>
      <c r="B13" s="131" t="s">
        <v>255</v>
      </c>
      <c r="C13" s="267" t="s">
        <v>256</v>
      </c>
      <c r="D13" s="267"/>
      <c r="E13" s="267"/>
      <c r="F13" s="267"/>
      <c r="G13" s="268"/>
      <c r="H13" s="269">
        <f>SUM($K$33:$M$41)</f>
        <v>0</v>
      </c>
      <c r="I13" s="270"/>
      <c r="J13" s="270"/>
      <c r="K13" s="270"/>
      <c r="L13" s="270"/>
      <c r="M13" s="132" t="s">
        <v>145</v>
      </c>
      <c r="N13" s="129" t="s">
        <v>330</v>
      </c>
      <c r="O13" s="271">
        <f>IF(COUNTIF(B4,"*費用概算*")=1,0,SUM(O33:Q41))</f>
        <v>0</v>
      </c>
      <c r="P13" s="271"/>
      <c r="Q13" s="271"/>
      <c r="R13" s="271"/>
      <c r="S13" s="132" t="s">
        <v>145</v>
      </c>
      <c r="T13" s="272">
        <f>O13-H13</f>
        <v>0</v>
      </c>
      <c r="U13" s="271"/>
      <c r="V13" s="271"/>
      <c r="W13" s="271"/>
      <c r="X13" s="271"/>
      <c r="Y13" s="133" t="s">
        <v>145</v>
      </c>
      <c r="Z13" s="148"/>
      <c r="AA13" s="250" t="s">
        <v>5440</v>
      </c>
      <c r="AB13" s="251"/>
      <c r="AC13" s="252"/>
      <c r="AD13" s="253"/>
      <c r="AE13" s="253"/>
      <c r="AF13" s="253"/>
      <c r="AG13" s="254"/>
      <c r="AH13" s="21"/>
      <c r="AI13" s="21"/>
      <c r="AJ13" s="21"/>
    </row>
    <row r="14" spans="1:63" ht="16.5" customHeight="1" thickTop="1" thickBot="1" x14ac:dyDescent="0.2">
      <c r="A14" s="139"/>
      <c r="B14" s="134" t="s">
        <v>257</v>
      </c>
      <c r="C14" s="225" t="s">
        <v>258</v>
      </c>
      <c r="D14" s="225"/>
      <c r="E14" s="225"/>
      <c r="F14" s="225"/>
      <c r="G14" s="226"/>
      <c r="H14" s="227">
        <f>AA53</f>
        <v>0</v>
      </c>
      <c r="I14" s="228"/>
      <c r="J14" s="228"/>
      <c r="K14" s="228"/>
      <c r="L14" s="228"/>
      <c r="M14" s="135" t="s">
        <v>145</v>
      </c>
      <c r="N14" s="129" t="s">
        <v>331</v>
      </c>
      <c r="O14" s="229">
        <f>IF(COUNTIF(B4,"*費用概算*")=1,0,AA53)</f>
        <v>0</v>
      </c>
      <c r="P14" s="229"/>
      <c r="Q14" s="229"/>
      <c r="R14" s="229"/>
      <c r="S14" s="135" t="s">
        <v>145</v>
      </c>
      <c r="T14" s="247">
        <f>O14-H14</f>
        <v>0</v>
      </c>
      <c r="U14" s="229"/>
      <c r="V14" s="229"/>
      <c r="W14" s="229"/>
      <c r="X14" s="229"/>
      <c r="Y14" s="136" t="s">
        <v>145</v>
      </c>
      <c r="Z14" s="148"/>
      <c r="AA14" s="255" t="s">
        <v>5441</v>
      </c>
      <c r="AB14" s="256"/>
      <c r="AC14" s="257"/>
      <c r="AD14" s="258"/>
      <c r="AE14" s="258"/>
      <c r="AF14" s="258"/>
      <c r="AG14" s="259"/>
      <c r="AH14" s="20"/>
      <c r="AI14" s="20"/>
      <c r="AJ14" s="20"/>
    </row>
    <row r="15" spans="1:63" ht="18.75" customHeight="1" thickTop="1" thickBot="1" x14ac:dyDescent="0.2">
      <c r="A15" s="139"/>
      <c r="B15" s="260" t="s">
        <v>7</v>
      </c>
      <c r="C15" s="261"/>
      <c r="D15" s="261"/>
      <c r="E15" s="261"/>
      <c r="F15" s="261"/>
      <c r="G15" s="262"/>
      <c r="H15" s="263">
        <f>SUM(H12:L14)</f>
        <v>0</v>
      </c>
      <c r="I15" s="264"/>
      <c r="J15" s="264"/>
      <c r="K15" s="264"/>
      <c r="L15" s="264"/>
      <c r="M15" s="137" t="s">
        <v>145</v>
      </c>
      <c r="N15" s="265">
        <f>SUM(O12:O14)</f>
        <v>0</v>
      </c>
      <c r="O15" s="266"/>
      <c r="P15" s="266"/>
      <c r="Q15" s="266"/>
      <c r="R15" s="266"/>
      <c r="S15" s="137" t="s">
        <v>145</v>
      </c>
      <c r="T15" s="265">
        <f>SUM(T12:T14)</f>
        <v>0</v>
      </c>
      <c r="U15" s="266"/>
      <c r="V15" s="266"/>
      <c r="W15" s="266"/>
      <c r="X15" s="266"/>
      <c r="Y15" s="138" t="s">
        <v>145</v>
      </c>
      <c r="Z15" s="148"/>
      <c r="AA15" s="273" t="s">
        <v>5443</v>
      </c>
      <c r="AB15" s="274"/>
      <c r="AC15" s="275"/>
      <c r="AD15" s="276">
        <f>AD14+O14</f>
        <v>0</v>
      </c>
      <c r="AE15" s="276"/>
      <c r="AF15" s="276"/>
      <c r="AG15" s="277"/>
      <c r="AH15" s="20"/>
      <c r="AI15" s="20"/>
      <c r="AJ15" s="20"/>
    </row>
    <row r="16" spans="1:63" ht="18.75" customHeight="1" x14ac:dyDescent="0.15">
      <c r="A16" s="139"/>
      <c r="B16" s="150"/>
      <c r="C16" s="148"/>
      <c r="D16" s="148"/>
      <c r="E16" s="148"/>
      <c r="F16" s="148"/>
      <c r="G16" s="148"/>
      <c r="H16" s="151"/>
      <c r="I16" s="151"/>
      <c r="J16" s="151"/>
      <c r="K16" s="151"/>
      <c r="L16" s="151"/>
      <c r="M16" s="148"/>
      <c r="N16" s="151"/>
      <c r="O16" s="151"/>
      <c r="P16" s="151"/>
      <c r="Q16" s="151"/>
      <c r="R16" s="151"/>
      <c r="S16" s="148"/>
      <c r="T16" s="151"/>
      <c r="U16" s="151"/>
      <c r="V16" s="151"/>
      <c r="W16" s="151"/>
      <c r="X16" s="151"/>
      <c r="Y16" s="148"/>
      <c r="Z16" s="148"/>
      <c r="AA16" s="148"/>
      <c r="AB16" s="148"/>
      <c r="AC16" s="148"/>
      <c r="AD16" s="148"/>
      <c r="AE16" s="148"/>
      <c r="AF16" s="152"/>
      <c r="AG16" s="152"/>
      <c r="AH16" s="20"/>
      <c r="AI16" s="20"/>
      <c r="AJ16" s="20"/>
    </row>
    <row r="17" spans="1:36" s="2" customFormat="1" ht="18.75" customHeight="1" thickBot="1" x14ac:dyDescent="0.2">
      <c r="A17" s="144"/>
      <c r="B17" s="153" t="s">
        <v>259</v>
      </c>
      <c r="C17" s="153"/>
      <c r="D17" s="153"/>
      <c r="E17" s="153"/>
      <c r="F17" s="153"/>
      <c r="G17" s="153"/>
      <c r="H17" s="278" t="s">
        <v>297</v>
      </c>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row>
    <row r="18" spans="1:36" s="2" customFormat="1" ht="21.75" customHeight="1" x14ac:dyDescent="0.15">
      <c r="A18" s="144"/>
      <c r="B18" s="279" t="s">
        <v>334</v>
      </c>
      <c r="C18" s="280"/>
      <c r="D18" s="281" t="s">
        <v>328</v>
      </c>
      <c r="E18" s="282"/>
      <c r="F18" s="282"/>
      <c r="G18" s="282"/>
      <c r="H18" s="282"/>
      <c r="I18" s="282"/>
      <c r="J18" s="282"/>
      <c r="K18" s="282"/>
      <c r="L18" s="282"/>
      <c r="M18" s="282"/>
      <c r="N18" s="282"/>
      <c r="O18" s="282"/>
      <c r="P18" s="283"/>
      <c r="Q18" s="284" t="s">
        <v>319</v>
      </c>
      <c r="R18" s="284"/>
      <c r="S18" s="284" t="s">
        <v>320</v>
      </c>
      <c r="T18" s="284"/>
      <c r="U18" s="281" t="s">
        <v>317</v>
      </c>
      <c r="V18" s="282"/>
      <c r="W18" s="283"/>
      <c r="X18" s="285" t="s">
        <v>323</v>
      </c>
      <c r="Y18" s="285"/>
      <c r="Z18" s="285"/>
      <c r="AA18" s="286"/>
      <c r="AB18" s="287" t="s">
        <v>336</v>
      </c>
      <c r="AC18" s="288"/>
      <c r="AD18" s="289"/>
      <c r="AE18" s="287" t="s">
        <v>318</v>
      </c>
      <c r="AF18" s="288"/>
      <c r="AG18" s="290"/>
    </row>
    <row r="19" spans="1:36" s="2" customFormat="1" ht="21.75" customHeight="1" thickBot="1" x14ac:dyDescent="0.2">
      <c r="A19" s="144"/>
      <c r="B19" s="301" t="s">
        <v>321</v>
      </c>
      <c r="C19" s="302"/>
      <c r="D19" s="303"/>
      <c r="E19" s="304"/>
      <c r="F19" s="304"/>
      <c r="G19" s="304"/>
      <c r="H19" s="304"/>
      <c r="I19" s="304"/>
      <c r="J19" s="304"/>
      <c r="K19" s="304"/>
      <c r="L19" s="304"/>
      <c r="M19" s="304"/>
      <c r="N19" s="304"/>
      <c r="O19" s="304"/>
      <c r="P19" s="305"/>
      <c r="Q19" s="306"/>
      <c r="R19" s="306"/>
      <c r="S19" s="307">
        <f>Q19*58060</f>
        <v>0</v>
      </c>
      <c r="T19" s="307"/>
      <c r="U19" s="308">
        <f>S19</f>
        <v>0</v>
      </c>
      <c r="V19" s="309"/>
      <c r="W19" s="310"/>
      <c r="X19" s="311"/>
      <c r="Y19" s="312"/>
      <c r="Z19" s="312"/>
      <c r="AA19" s="313"/>
      <c r="AB19" s="791"/>
      <c r="AC19" s="792"/>
      <c r="AD19" s="793"/>
      <c r="AE19" s="294"/>
      <c r="AF19" s="292"/>
      <c r="AG19" s="295"/>
    </row>
    <row r="20" spans="1:36" s="2" customFormat="1" ht="21.75" customHeight="1" x14ac:dyDescent="0.15">
      <c r="A20" s="144"/>
      <c r="B20" s="279" t="s">
        <v>344</v>
      </c>
      <c r="C20" s="280"/>
      <c r="D20" s="283" t="s">
        <v>324</v>
      </c>
      <c r="E20" s="296"/>
      <c r="F20" s="296"/>
      <c r="G20" s="296"/>
      <c r="H20" s="296"/>
      <c r="I20" s="297" t="s">
        <v>325</v>
      </c>
      <c r="J20" s="298"/>
      <c r="K20" s="299" t="s">
        <v>320</v>
      </c>
      <c r="L20" s="300"/>
      <c r="M20" s="297" t="s">
        <v>326</v>
      </c>
      <c r="N20" s="298"/>
      <c r="O20" s="299" t="s">
        <v>320</v>
      </c>
      <c r="P20" s="300"/>
      <c r="Q20" s="297" t="s">
        <v>327</v>
      </c>
      <c r="R20" s="298"/>
      <c r="S20" s="165"/>
      <c r="T20" s="166"/>
      <c r="U20" s="166"/>
      <c r="V20" s="166"/>
      <c r="W20" s="166"/>
      <c r="X20" s="166"/>
      <c r="Y20" s="166"/>
      <c r="Z20" s="166"/>
      <c r="AA20" s="167"/>
      <c r="AB20" s="166"/>
      <c r="AC20" s="166"/>
      <c r="AD20" s="166"/>
      <c r="AE20" s="166"/>
      <c r="AF20" s="166"/>
      <c r="AG20" s="167"/>
    </row>
    <row r="21" spans="1:36" s="2" customFormat="1" ht="21.75" customHeight="1" x14ac:dyDescent="0.15">
      <c r="A21" s="144"/>
      <c r="B21" s="355" t="s">
        <v>322</v>
      </c>
      <c r="C21" s="193" t="s">
        <v>265</v>
      </c>
      <c r="D21" s="342"/>
      <c r="E21" s="343"/>
      <c r="F21" s="343"/>
      <c r="G21" s="343"/>
      <c r="H21" s="343"/>
      <c r="I21" s="314"/>
      <c r="J21" s="315"/>
      <c r="K21" s="316">
        <f t="shared" ref="K21:K28" si="0">I21*$BK$2</f>
        <v>0</v>
      </c>
      <c r="L21" s="317"/>
      <c r="M21" s="314"/>
      <c r="N21" s="315"/>
      <c r="O21" s="316">
        <f t="shared" ref="O21:O28" si="1">M21*$BK$3</f>
        <v>0</v>
      </c>
      <c r="P21" s="317"/>
      <c r="Q21" s="314"/>
      <c r="R21" s="315"/>
      <c r="S21" s="316">
        <f>Q21*$BK$4</f>
        <v>0</v>
      </c>
      <c r="T21" s="317"/>
      <c r="U21" s="316">
        <f>SUM(K21,O21,S21)</f>
        <v>0</v>
      </c>
      <c r="V21" s="318"/>
      <c r="W21" s="319"/>
      <c r="X21" s="320"/>
      <c r="Y21" s="321"/>
      <c r="Z21" s="321"/>
      <c r="AA21" s="322"/>
      <c r="AB21" s="782"/>
      <c r="AC21" s="783"/>
      <c r="AD21" s="784"/>
      <c r="AE21" s="773"/>
      <c r="AF21" s="774"/>
      <c r="AG21" s="775"/>
    </row>
    <row r="22" spans="1:36" s="2" customFormat="1" ht="21.75" customHeight="1" x14ac:dyDescent="0.15">
      <c r="A22" s="144"/>
      <c r="B22" s="356"/>
      <c r="C22" s="193" t="s">
        <v>266</v>
      </c>
      <c r="D22" s="342"/>
      <c r="E22" s="343"/>
      <c r="F22" s="343"/>
      <c r="G22" s="343"/>
      <c r="H22" s="343"/>
      <c r="I22" s="341"/>
      <c r="J22" s="341"/>
      <c r="K22" s="316">
        <f t="shared" si="0"/>
        <v>0</v>
      </c>
      <c r="L22" s="317"/>
      <c r="M22" s="341"/>
      <c r="N22" s="341"/>
      <c r="O22" s="316">
        <f t="shared" si="1"/>
        <v>0</v>
      </c>
      <c r="P22" s="317"/>
      <c r="Q22" s="341"/>
      <c r="R22" s="341"/>
      <c r="S22" s="316">
        <f t="shared" ref="S22:S28" si="2">Q22*$BK$4</f>
        <v>0</v>
      </c>
      <c r="T22" s="317"/>
      <c r="U22" s="316">
        <f>SUM(K22,O22,S22)</f>
        <v>0</v>
      </c>
      <c r="V22" s="318"/>
      <c r="W22" s="319"/>
      <c r="X22" s="320"/>
      <c r="Y22" s="321"/>
      <c r="Z22" s="321"/>
      <c r="AA22" s="322"/>
      <c r="AB22" s="785"/>
      <c r="AC22" s="786"/>
      <c r="AD22" s="787"/>
      <c r="AE22" s="776"/>
      <c r="AF22" s="777"/>
      <c r="AG22" s="778"/>
    </row>
    <row r="23" spans="1:36" s="2" customFormat="1" ht="21.75" customHeight="1" x14ac:dyDescent="0.15">
      <c r="A23" s="144"/>
      <c r="B23" s="356"/>
      <c r="C23" s="193" t="s">
        <v>267</v>
      </c>
      <c r="D23" s="342"/>
      <c r="E23" s="343"/>
      <c r="F23" s="343"/>
      <c r="G23" s="343"/>
      <c r="H23" s="343"/>
      <c r="I23" s="341"/>
      <c r="J23" s="341"/>
      <c r="K23" s="316">
        <f t="shared" si="0"/>
        <v>0</v>
      </c>
      <c r="L23" s="317"/>
      <c r="M23" s="341"/>
      <c r="N23" s="341"/>
      <c r="O23" s="316">
        <f t="shared" si="1"/>
        <v>0</v>
      </c>
      <c r="P23" s="317"/>
      <c r="Q23" s="341"/>
      <c r="R23" s="341"/>
      <c r="S23" s="316">
        <f t="shared" si="2"/>
        <v>0</v>
      </c>
      <c r="T23" s="317"/>
      <c r="U23" s="316">
        <f t="shared" ref="U23:U28" si="3">SUM(K23,O23,S23)</f>
        <v>0</v>
      </c>
      <c r="V23" s="318"/>
      <c r="W23" s="319"/>
      <c r="X23" s="320"/>
      <c r="Y23" s="321"/>
      <c r="Z23" s="321"/>
      <c r="AA23" s="322"/>
      <c r="AB23" s="785"/>
      <c r="AC23" s="786"/>
      <c r="AD23" s="787"/>
      <c r="AE23" s="776"/>
      <c r="AF23" s="777"/>
      <c r="AG23" s="778"/>
    </row>
    <row r="24" spans="1:36" s="2" customFormat="1" ht="21.75" customHeight="1" x14ac:dyDescent="0.15">
      <c r="A24" s="144"/>
      <c r="B24" s="356"/>
      <c r="C24" s="193" t="s">
        <v>268</v>
      </c>
      <c r="D24" s="342"/>
      <c r="E24" s="343"/>
      <c r="F24" s="343"/>
      <c r="G24" s="343"/>
      <c r="H24" s="343"/>
      <c r="I24" s="341"/>
      <c r="J24" s="341"/>
      <c r="K24" s="316">
        <f t="shared" si="0"/>
        <v>0</v>
      </c>
      <c r="L24" s="317"/>
      <c r="M24" s="341"/>
      <c r="N24" s="341"/>
      <c r="O24" s="316">
        <f t="shared" si="1"/>
        <v>0</v>
      </c>
      <c r="P24" s="317"/>
      <c r="Q24" s="341"/>
      <c r="R24" s="341"/>
      <c r="S24" s="316">
        <f t="shared" si="2"/>
        <v>0</v>
      </c>
      <c r="T24" s="317"/>
      <c r="U24" s="316">
        <f t="shared" si="3"/>
        <v>0</v>
      </c>
      <c r="V24" s="318"/>
      <c r="W24" s="319"/>
      <c r="X24" s="320"/>
      <c r="Y24" s="321"/>
      <c r="Z24" s="321"/>
      <c r="AA24" s="322"/>
      <c r="AB24" s="785"/>
      <c r="AC24" s="786"/>
      <c r="AD24" s="787"/>
      <c r="AE24" s="776"/>
      <c r="AF24" s="777"/>
      <c r="AG24" s="778"/>
    </row>
    <row r="25" spans="1:36" s="2" customFormat="1" ht="21.75" customHeight="1" thickBot="1" x14ac:dyDescent="0.2">
      <c r="A25" s="144"/>
      <c r="B25" s="356"/>
      <c r="C25" s="193" t="s">
        <v>269</v>
      </c>
      <c r="D25" s="342"/>
      <c r="E25" s="343"/>
      <c r="F25" s="343"/>
      <c r="G25" s="343"/>
      <c r="H25" s="343"/>
      <c r="I25" s="341"/>
      <c r="J25" s="341"/>
      <c r="K25" s="316">
        <f t="shared" si="0"/>
        <v>0</v>
      </c>
      <c r="L25" s="317"/>
      <c r="M25" s="341"/>
      <c r="N25" s="341"/>
      <c r="O25" s="316">
        <f t="shared" si="1"/>
        <v>0</v>
      </c>
      <c r="P25" s="317"/>
      <c r="Q25" s="341"/>
      <c r="R25" s="341"/>
      <c r="S25" s="316">
        <f t="shared" si="2"/>
        <v>0</v>
      </c>
      <c r="T25" s="317"/>
      <c r="U25" s="316">
        <f t="shared" si="3"/>
        <v>0</v>
      </c>
      <c r="V25" s="318"/>
      <c r="W25" s="319"/>
      <c r="X25" s="320"/>
      <c r="Y25" s="321"/>
      <c r="Z25" s="321"/>
      <c r="AA25" s="322"/>
      <c r="AB25" s="785"/>
      <c r="AC25" s="786"/>
      <c r="AD25" s="787"/>
      <c r="AE25" s="776"/>
      <c r="AF25" s="777"/>
      <c r="AG25" s="778"/>
    </row>
    <row r="26" spans="1:36" s="2" customFormat="1" ht="21.75" hidden="1" customHeight="1" outlineLevel="1" x14ac:dyDescent="0.15">
      <c r="A26" s="144"/>
      <c r="B26" s="356"/>
      <c r="C26" s="193" t="s">
        <v>270</v>
      </c>
      <c r="D26" s="342"/>
      <c r="E26" s="343"/>
      <c r="F26" s="343"/>
      <c r="G26" s="343"/>
      <c r="H26" s="343"/>
      <c r="I26" s="344"/>
      <c r="J26" s="344"/>
      <c r="K26" s="316">
        <f t="shared" si="0"/>
        <v>0</v>
      </c>
      <c r="L26" s="317"/>
      <c r="M26" s="344"/>
      <c r="N26" s="344"/>
      <c r="O26" s="316">
        <f t="shared" si="1"/>
        <v>0</v>
      </c>
      <c r="P26" s="317"/>
      <c r="Q26" s="344"/>
      <c r="R26" s="344"/>
      <c r="S26" s="316">
        <f t="shared" si="2"/>
        <v>0</v>
      </c>
      <c r="T26" s="317"/>
      <c r="U26" s="316">
        <f t="shared" si="3"/>
        <v>0</v>
      </c>
      <c r="V26" s="318"/>
      <c r="W26" s="319"/>
      <c r="X26" s="320"/>
      <c r="Y26" s="321"/>
      <c r="Z26" s="321"/>
      <c r="AA26" s="322"/>
      <c r="AB26" s="785"/>
      <c r="AC26" s="786"/>
      <c r="AD26" s="787"/>
      <c r="AE26" s="776"/>
      <c r="AF26" s="777"/>
      <c r="AG26" s="778"/>
    </row>
    <row r="27" spans="1:36" s="2" customFormat="1" ht="21.75" hidden="1" customHeight="1" outlineLevel="1" x14ac:dyDescent="0.15">
      <c r="A27" s="144"/>
      <c r="B27" s="356"/>
      <c r="C27" s="193" t="s">
        <v>271</v>
      </c>
      <c r="D27" s="353"/>
      <c r="E27" s="354"/>
      <c r="F27" s="354"/>
      <c r="G27" s="354"/>
      <c r="H27" s="354"/>
      <c r="I27" s="344"/>
      <c r="J27" s="344"/>
      <c r="K27" s="316">
        <f t="shared" si="0"/>
        <v>0</v>
      </c>
      <c r="L27" s="317"/>
      <c r="M27" s="344"/>
      <c r="N27" s="344"/>
      <c r="O27" s="316">
        <f t="shared" si="1"/>
        <v>0</v>
      </c>
      <c r="P27" s="317"/>
      <c r="Q27" s="344"/>
      <c r="R27" s="344"/>
      <c r="S27" s="316">
        <f t="shared" si="2"/>
        <v>0</v>
      </c>
      <c r="T27" s="317"/>
      <c r="U27" s="316">
        <f t="shared" si="3"/>
        <v>0</v>
      </c>
      <c r="V27" s="318"/>
      <c r="W27" s="319"/>
      <c r="X27" s="320"/>
      <c r="Y27" s="321"/>
      <c r="Z27" s="321"/>
      <c r="AA27" s="322"/>
      <c r="AB27" s="785"/>
      <c r="AC27" s="786"/>
      <c r="AD27" s="787"/>
      <c r="AE27" s="776"/>
      <c r="AF27" s="777"/>
      <c r="AG27" s="778"/>
    </row>
    <row r="28" spans="1:36" s="2" customFormat="1" ht="21.75" hidden="1" customHeight="1" outlineLevel="1" thickBot="1" x14ac:dyDescent="0.2">
      <c r="A28" s="144"/>
      <c r="B28" s="356"/>
      <c r="C28" s="198" t="s">
        <v>272</v>
      </c>
      <c r="D28" s="353"/>
      <c r="E28" s="354"/>
      <c r="F28" s="354"/>
      <c r="G28" s="354"/>
      <c r="H28" s="354"/>
      <c r="I28" s="344"/>
      <c r="J28" s="344"/>
      <c r="K28" s="316">
        <f t="shared" si="0"/>
        <v>0</v>
      </c>
      <c r="L28" s="317"/>
      <c r="M28" s="344"/>
      <c r="N28" s="344"/>
      <c r="O28" s="316">
        <f t="shared" si="1"/>
        <v>0</v>
      </c>
      <c r="P28" s="317"/>
      <c r="Q28" s="344"/>
      <c r="R28" s="344"/>
      <c r="S28" s="316">
        <f t="shared" si="2"/>
        <v>0</v>
      </c>
      <c r="T28" s="317"/>
      <c r="U28" s="316">
        <f t="shared" si="3"/>
        <v>0</v>
      </c>
      <c r="V28" s="318"/>
      <c r="W28" s="319"/>
      <c r="X28" s="320"/>
      <c r="Y28" s="321"/>
      <c r="Z28" s="321"/>
      <c r="AA28" s="322"/>
      <c r="AB28" s="788"/>
      <c r="AC28" s="789"/>
      <c r="AD28" s="790"/>
      <c r="AE28" s="779"/>
      <c r="AF28" s="780"/>
      <c r="AG28" s="781"/>
    </row>
    <row r="29" spans="1:36" s="2" customFormat="1" ht="18.75" customHeight="1" collapsed="1" thickTop="1" thickBot="1" x14ac:dyDescent="0.2">
      <c r="A29" s="144"/>
      <c r="B29" s="345" t="s">
        <v>329</v>
      </c>
      <c r="C29" s="346"/>
      <c r="D29" s="346"/>
      <c r="E29" s="346"/>
      <c r="F29" s="346"/>
      <c r="G29" s="346"/>
      <c r="H29" s="346"/>
      <c r="I29" s="346"/>
      <c r="J29" s="346"/>
      <c r="K29" s="346"/>
      <c r="L29" s="346"/>
      <c r="M29" s="346"/>
      <c r="N29" s="346"/>
      <c r="O29" s="346"/>
      <c r="P29" s="346"/>
      <c r="Q29" s="346"/>
      <c r="R29" s="346"/>
      <c r="S29" s="346"/>
      <c r="T29" s="347"/>
      <c r="U29" s="348">
        <f>SUM(U19:W28)</f>
        <v>0</v>
      </c>
      <c r="V29" s="349"/>
      <c r="W29" s="350"/>
      <c r="X29" s="199"/>
      <c r="Y29" s="199"/>
      <c r="Z29" s="199"/>
      <c r="AA29" s="200"/>
      <c r="AB29" s="201"/>
      <c r="AC29" s="199"/>
      <c r="AD29" s="199"/>
      <c r="AE29" s="199"/>
      <c r="AF29" s="199"/>
      <c r="AG29" s="200"/>
    </row>
    <row r="30" spans="1:36" ht="18.75" customHeight="1" x14ac:dyDescent="0.15">
      <c r="A30" s="139"/>
      <c r="B30" s="153"/>
      <c r="C30" s="153"/>
      <c r="D30" s="153"/>
      <c r="E30" s="153"/>
      <c r="F30" s="153"/>
      <c r="G30" s="153"/>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5"/>
      <c r="AG30" s="155"/>
      <c r="AH30" s="20"/>
      <c r="AI30" s="20"/>
      <c r="AJ30" s="20"/>
    </row>
    <row r="31" spans="1:36" s="2" customFormat="1" ht="18.75" customHeight="1" thickBot="1" x14ac:dyDescent="0.2">
      <c r="A31" s="144"/>
      <c r="B31" s="156" t="s">
        <v>262</v>
      </c>
      <c r="C31" s="140"/>
      <c r="D31" s="157"/>
      <c r="E31" s="157"/>
      <c r="F31" s="157"/>
      <c r="G31" s="157"/>
      <c r="H31" s="158"/>
      <c r="I31" s="158"/>
      <c r="J31" s="158"/>
      <c r="K31" s="158"/>
      <c r="L31" s="158"/>
      <c r="M31" s="158"/>
      <c r="N31" s="158"/>
      <c r="O31" s="351"/>
      <c r="P31" s="352"/>
      <c r="Q31" s="352"/>
      <c r="R31" s="352"/>
      <c r="S31" s="352"/>
      <c r="T31" s="352"/>
      <c r="U31" s="352"/>
      <c r="V31" s="352"/>
      <c r="W31" s="352"/>
      <c r="X31" s="352"/>
      <c r="Y31" s="352"/>
      <c r="Z31" s="352"/>
      <c r="AA31" s="352"/>
      <c r="AB31" s="352"/>
      <c r="AC31" s="352"/>
      <c r="AD31" s="352"/>
      <c r="AE31" s="352"/>
      <c r="AF31" s="144"/>
      <c r="AG31" s="144"/>
    </row>
    <row r="32" spans="1:36" s="2" customFormat="1" ht="21.75" customHeight="1" x14ac:dyDescent="0.15">
      <c r="A32" s="144"/>
      <c r="B32" s="357" t="s">
        <v>150</v>
      </c>
      <c r="C32" s="358"/>
      <c r="D32" s="359"/>
      <c r="E32" s="360" t="s">
        <v>5390</v>
      </c>
      <c r="F32" s="358"/>
      <c r="G32" s="358"/>
      <c r="H32" s="358"/>
      <c r="I32" s="358"/>
      <c r="J32" s="359"/>
      <c r="K32" s="360" t="s">
        <v>5377</v>
      </c>
      <c r="L32" s="358"/>
      <c r="M32" s="358"/>
      <c r="N32" s="359"/>
      <c r="O32" s="360" t="s">
        <v>263</v>
      </c>
      <c r="P32" s="358"/>
      <c r="Q32" s="358"/>
      <c r="R32" s="359"/>
      <c r="S32" s="361" t="s">
        <v>296</v>
      </c>
      <c r="T32" s="361"/>
      <c r="U32" s="361"/>
      <c r="V32" s="361"/>
      <c r="W32" s="361"/>
      <c r="X32" s="361"/>
      <c r="Y32" s="361"/>
      <c r="Z32" s="361"/>
      <c r="AA32" s="361"/>
      <c r="AB32" s="361"/>
      <c r="AC32" s="361"/>
      <c r="AD32" s="361"/>
      <c r="AE32" s="361"/>
      <c r="AF32" s="361"/>
      <c r="AG32" s="362"/>
    </row>
    <row r="33" spans="1:52" s="2" customFormat="1" ht="21.75" customHeight="1" x14ac:dyDescent="0.15">
      <c r="A33" s="144"/>
      <c r="B33" s="363" t="s">
        <v>151</v>
      </c>
      <c r="C33" s="364"/>
      <c r="D33" s="365"/>
      <c r="E33" s="366" t="str">
        <f>IF(D19="","",D19)</f>
        <v/>
      </c>
      <c r="F33" s="367"/>
      <c r="G33" s="367"/>
      <c r="H33" s="367"/>
      <c r="I33" s="367"/>
      <c r="J33" s="368"/>
      <c r="K33" s="369"/>
      <c r="L33" s="370"/>
      <c r="M33" s="370"/>
      <c r="N33" s="205" t="s">
        <v>5412</v>
      </c>
      <c r="O33" s="369"/>
      <c r="P33" s="370"/>
      <c r="Q33" s="370"/>
      <c r="R33" s="203" t="s">
        <v>145</v>
      </c>
      <c r="S33" s="371"/>
      <c r="T33" s="371"/>
      <c r="U33" s="371"/>
      <c r="V33" s="371"/>
      <c r="W33" s="371"/>
      <c r="X33" s="371"/>
      <c r="Y33" s="371"/>
      <c r="Z33" s="371"/>
      <c r="AA33" s="371"/>
      <c r="AB33" s="371"/>
      <c r="AC33" s="371"/>
      <c r="AD33" s="371"/>
      <c r="AE33" s="371"/>
      <c r="AF33" s="371"/>
      <c r="AG33" s="372"/>
    </row>
    <row r="34" spans="1:52" s="2" customFormat="1" ht="21.75" customHeight="1" x14ac:dyDescent="0.15">
      <c r="A34" s="144"/>
      <c r="B34" s="377" t="s">
        <v>264</v>
      </c>
      <c r="C34" s="378"/>
      <c r="D34" s="204" t="s">
        <v>265</v>
      </c>
      <c r="E34" s="366" t="str">
        <f>IF(D21="","",D21)</f>
        <v/>
      </c>
      <c r="F34" s="367"/>
      <c r="G34" s="367"/>
      <c r="H34" s="367"/>
      <c r="I34" s="367"/>
      <c r="J34" s="368"/>
      <c r="K34" s="369"/>
      <c r="L34" s="370"/>
      <c r="M34" s="370"/>
      <c r="N34" s="205" t="s">
        <v>5412</v>
      </c>
      <c r="O34" s="369"/>
      <c r="P34" s="370"/>
      <c r="Q34" s="370"/>
      <c r="R34" s="203" t="s">
        <v>145</v>
      </c>
      <c r="S34" s="371"/>
      <c r="T34" s="371"/>
      <c r="U34" s="371"/>
      <c r="V34" s="371"/>
      <c r="W34" s="371"/>
      <c r="X34" s="371"/>
      <c r="Y34" s="371"/>
      <c r="Z34" s="371"/>
      <c r="AA34" s="371"/>
      <c r="AB34" s="371"/>
      <c r="AC34" s="371"/>
      <c r="AD34" s="371"/>
      <c r="AE34" s="371"/>
      <c r="AF34" s="371"/>
      <c r="AG34" s="372"/>
    </row>
    <row r="35" spans="1:52" s="2" customFormat="1" ht="21.75" customHeight="1" x14ac:dyDescent="0.15">
      <c r="A35" s="144"/>
      <c r="B35" s="379"/>
      <c r="C35" s="380"/>
      <c r="D35" s="204" t="s">
        <v>266</v>
      </c>
      <c r="E35" s="366" t="str">
        <f t="shared" ref="E35:E38" si="4">IF(D22="","",D22)</f>
        <v/>
      </c>
      <c r="F35" s="367"/>
      <c r="G35" s="367"/>
      <c r="H35" s="367"/>
      <c r="I35" s="367"/>
      <c r="J35" s="368"/>
      <c r="K35" s="369"/>
      <c r="L35" s="370"/>
      <c r="M35" s="370"/>
      <c r="N35" s="205" t="s">
        <v>5412</v>
      </c>
      <c r="O35" s="369"/>
      <c r="P35" s="370"/>
      <c r="Q35" s="370"/>
      <c r="R35" s="203" t="s">
        <v>145</v>
      </c>
      <c r="S35" s="371"/>
      <c r="T35" s="371"/>
      <c r="U35" s="371"/>
      <c r="V35" s="371"/>
      <c r="W35" s="371"/>
      <c r="X35" s="371"/>
      <c r="Y35" s="371"/>
      <c r="Z35" s="371"/>
      <c r="AA35" s="371"/>
      <c r="AB35" s="371"/>
      <c r="AC35" s="371"/>
      <c r="AD35" s="371"/>
      <c r="AE35" s="371"/>
      <c r="AF35" s="371"/>
      <c r="AG35" s="372"/>
    </row>
    <row r="36" spans="1:52" s="2" customFormat="1" ht="21.75" customHeight="1" x14ac:dyDescent="0.15">
      <c r="A36" s="144"/>
      <c r="B36" s="379"/>
      <c r="C36" s="380"/>
      <c r="D36" s="204" t="s">
        <v>267</v>
      </c>
      <c r="E36" s="366" t="str">
        <f t="shared" si="4"/>
        <v/>
      </c>
      <c r="F36" s="367"/>
      <c r="G36" s="367"/>
      <c r="H36" s="367"/>
      <c r="I36" s="367"/>
      <c r="J36" s="368"/>
      <c r="K36" s="369"/>
      <c r="L36" s="370"/>
      <c r="M36" s="370"/>
      <c r="N36" s="205" t="s">
        <v>5412</v>
      </c>
      <c r="O36" s="373"/>
      <c r="P36" s="374"/>
      <c r="Q36" s="374"/>
      <c r="R36" s="203" t="s">
        <v>145</v>
      </c>
      <c r="S36" s="375"/>
      <c r="T36" s="375"/>
      <c r="U36" s="375"/>
      <c r="V36" s="375"/>
      <c r="W36" s="375"/>
      <c r="X36" s="375"/>
      <c r="Y36" s="375"/>
      <c r="Z36" s="375"/>
      <c r="AA36" s="375"/>
      <c r="AB36" s="375"/>
      <c r="AC36" s="375"/>
      <c r="AD36" s="375"/>
      <c r="AE36" s="375"/>
      <c r="AF36" s="375"/>
      <c r="AG36" s="376"/>
    </row>
    <row r="37" spans="1:52" s="2" customFormat="1" ht="21.75" customHeight="1" x14ac:dyDescent="0.15">
      <c r="A37" s="144"/>
      <c r="B37" s="379"/>
      <c r="C37" s="380"/>
      <c r="D37" s="204" t="s">
        <v>268</v>
      </c>
      <c r="E37" s="366" t="str">
        <f t="shared" si="4"/>
        <v/>
      </c>
      <c r="F37" s="367"/>
      <c r="G37" s="367"/>
      <c r="H37" s="367"/>
      <c r="I37" s="367"/>
      <c r="J37" s="368"/>
      <c r="K37" s="369"/>
      <c r="L37" s="370"/>
      <c r="M37" s="370"/>
      <c r="N37" s="205" t="s">
        <v>5412</v>
      </c>
      <c r="O37" s="373"/>
      <c r="P37" s="374"/>
      <c r="Q37" s="374"/>
      <c r="R37" s="203" t="s">
        <v>145</v>
      </c>
      <c r="S37" s="371"/>
      <c r="T37" s="371"/>
      <c r="U37" s="371"/>
      <c r="V37" s="371"/>
      <c r="W37" s="371"/>
      <c r="X37" s="371"/>
      <c r="Y37" s="371"/>
      <c r="Z37" s="371"/>
      <c r="AA37" s="371"/>
      <c r="AB37" s="371"/>
      <c r="AC37" s="371"/>
      <c r="AD37" s="371"/>
      <c r="AE37" s="371"/>
      <c r="AF37" s="371"/>
      <c r="AG37" s="372"/>
    </row>
    <row r="38" spans="1:52" s="2" customFormat="1" ht="21.75" customHeight="1" thickBot="1" x14ac:dyDescent="0.2">
      <c r="A38" s="144"/>
      <c r="B38" s="379"/>
      <c r="C38" s="380"/>
      <c r="D38" s="204" t="s">
        <v>269</v>
      </c>
      <c r="E38" s="366" t="str">
        <f t="shared" si="4"/>
        <v/>
      </c>
      <c r="F38" s="367"/>
      <c r="G38" s="367"/>
      <c r="H38" s="367"/>
      <c r="I38" s="367"/>
      <c r="J38" s="368"/>
      <c r="K38" s="369"/>
      <c r="L38" s="370"/>
      <c r="M38" s="370"/>
      <c r="N38" s="205" t="s">
        <v>5412</v>
      </c>
      <c r="O38" s="373"/>
      <c r="P38" s="374"/>
      <c r="Q38" s="374"/>
      <c r="R38" s="203" t="s">
        <v>145</v>
      </c>
      <c r="S38" s="371"/>
      <c r="T38" s="371"/>
      <c r="U38" s="371"/>
      <c r="V38" s="371"/>
      <c r="W38" s="371"/>
      <c r="X38" s="371"/>
      <c r="Y38" s="371"/>
      <c r="Z38" s="371"/>
      <c r="AA38" s="371"/>
      <c r="AB38" s="371"/>
      <c r="AC38" s="371"/>
      <c r="AD38" s="371"/>
      <c r="AE38" s="371"/>
      <c r="AF38" s="371"/>
      <c r="AG38" s="372"/>
    </row>
    <row r="39" spans="1:52" s="2" customFormat="1" ht="21.75" hidden="1" customHeight="1" outlineLevel="1" x14ac:dyDescent="0.15">
      <c r="A39" s="144"/>
      <c r="B39" s="379"/>
      <c r="C39" s="380"/>
      <c r="D39" s="204" t="s">
        <v>270</v>
      </c>
      <c r="E39" s="381" t="str">
        <f t="shared" ref="E39:E40" si="5">IF(D26="","",D26)</f>
        <v/>
      </c>
      <c r="F39" s="382"/>
      <c r="G39" s="382"/>
      <c r="H39" s="382"/>
      <c r="I39" s="382"/>
      <c r="J39" s="383"/>
      <c r="K39" s="384"/>
      <c r="L39" s="385"/>
      <c r="M39" s="385"/>
      <c r="N39" s="205" t="s">
        <v>238</v>
      </c>
      <c r="O39" s="386"/>
      <c r="P39" s="387"/>
      <c r="Q39" s="387"/>
      <c r="R39" s="203" t="s">
        <v>145</v>
      </c>
      <c r="S39" s="371"/>
      <c r="T39" s="371"/>
      <c r="U39" s="371"/>
      <c r="V39" s="371"/>
      <c r="W39" s="371"/>
      <c r="X39" s="371"/>
      <c r="Y39" s="371"/>
      <c r="Z39" s="371"/>
      <c r="AA39" s="371"/>
      <c r="AB39" s="371"/>
      <c r="AC39" s="371"/>
      <c r="AD39" s="371"/>
      <c r="AE39" s="371"/>
      <c r="AF39" s="371"/>
      <c r="AG39" s="372"/>
    </row>
    <row r="40" spans="1:52" s="2" customFormat="1" ht="21.75" hidden="1" customHeight="1" outlineLevel="1" x14ac:dyDescent="0.15">
      <c r="A40" s="144"/>
      <c r="B40" s="379"/>
      <c r="C40" s="380"/>
      <c r="D40" s="204" t="s">
        <v>271</v>
      </c>
      <c r="E40" s="381" t="str">
        <f t="shared" si="5"/>
        <v/>
      </c>
      <c r="F40" s="382"/>
      <c r="G40" s="382"/>
      <c r="H40" s="382"/>
      <c r="I40" s="382"/>
      <c r="J40" s="383"/>
      <c r="K40" s="384"/>
      <c r="L40" s="385"/>
      <c r="M40" s="385"/>
      <c r="N40" s="205" t="s">
        <v>238</v>
      </c>
      <c r="O40" s="386"/>
      <c r="P40" s="387"/>
      <c r="Q40" s="387"/>
      <c r="R40" s="203" t="s">
        <v>145</v>
      </c>
      <c r="S40" s="371"/>
      <c r="T40" s="371"/>
      <c r="U40" s="371"/>
      <c r="V40" s="371"/>
      <c r="W40" s="371"/>
      <c r="X40" s="371"/>
      <c r="Y40" s="371"/>
      <c r="Z40" s="371"/>
      <c r="AA40" s="371"/>
      <c r="AB40" s="371"/>
      <c r="AC40" s="371"/>
      <c r="AD40" s="371"/>
      <c r="AE40" s="371"/>
      <c r="AF40" s="371"/>
      <c r="AG40" s="372"/>
    </row>
    <row r="41" spans="1:52" s="2" customFormat="1" ht="21.75" hidden="1" customHeight="1" outlineLevel="1" thickBot="1" x14ac:dyDescent="0.2">
      <c r="A41" s="144"/>
      <c r="B41" s="379"/>
      <c r="C41" s="380"/>
      <c r="D41" s="206" t="s">
        <v>272</v>
      </c>
      <c r="E41" s="381" t="str">
        <f>IF(D28="","",D28)</f>
        <v/>
      </c>
      <c r="F41" s="382"/>
      <c r="G41" s="382"/>
      <c r="H41" s="382"/>
      <c r="I41" s="382"/>
      <c r="J41" s="383"/>
      <c r="K41" s="384"/>
      <c r="L41" s="385"/>
      <c r="M41" s="385"/>
      <c r="N41" s="205" t="s">
        <v>238</v>
      </c>
      <c r="O41" s="386"/>
      <c r="P41" s="387"/>
      <c r="Q41" s="387"/>
      <c r="R41" s="203" t="s">
        <v>145</v>
      </c>
      <c r="S41" s="388"/>
      <c r="T41" s="389"/>
      <c r="U41" s="389"/>
      <c r="V41" s="389"/>
      <c r="W41" s="389"/>
      <c r="X41" s="389"/>
      <c r="Y41" s="389"/>
      <c r="Z41" s="389"/>
      <c r="AA41" s="389"/>
      <c r="AB41" s="389"/>
      <c r="AC41" s="389"/>
      <c r="AD41" s="389"/>
      <c r="AE41" s="389"/>
      <c r="AF41" s="389"/>
      <c r="AG41" s="390"/>
    </row>
    <row r="42" spans="1:52" s="2" customFormat="1" ht="18.75" customHeight="1" collapsed="1" thickTop="1" thickBot="1" x14ac:dyDescent="0.2">
      <c r="A42" s="144"/>
      <c r="B42" s="391" t="s">
        <v>273</v>
      </c>
      <c r="C42" s="392"/>
      <c r="D42" s="392"/>
      <c r="E42" s="392"/>
      <c r="F42" s="392"/>
      <c r="G42" s="392"/>
      <c r="H42" s="392"/>
      <c r="I42" s="392"/>
      <c r="J42" s="392"/>
      <c r="K42" s="392"/>
      <c r="L42" s="392"/>
      <c r="M42" s="392"/>
      <c r="N42" s="393"/>
      <c r="O42" s="394">
        <f>IF(COUNTIF(B4,"*費用概算*")=1,SUM(K33:M41),SUM(O33:Q41))</f>
        <v>0</v>
      </c>
      <c r="P42" s="395"/>
      <c r="Q42" s="395"/>
      <c r="R42" s="207" t="s">
        <v>145</v>
      </c>
      <c r="S42" s="396"/>
      <c r="T42" s="396"/>
      <c r="U42" s="396"/>
      <c r="V42" s="396"/>
      <c r="W42" s="396"/>
      <c r="X42" s="396"/>
      <c r="Y42" s="396"/>
      <c r="Z42" s="396"/>
      <c r="AA42" s="396"/>
      <c r="AB42" s="396"/>
      <c r="AC42" s="396"/>
      <c r="AD42" s="396"/>
      <c r="AE42" s="396"/>
      <c r="AF42" s="396"/>
      <c r="AG42" s="397"/>
      <c r="AI42" s="2" ph="1"/>
      <c r="AJ42" s="2" ph="1"/>
      <c r="AK42" s="2" ph="1"/>
    </row>
    <row r="43" spans="1:52" s="2" customFormat="1" ht="18.75" customHeight="1" x14ac:dyDescent="0.15">
      <c r="A43" s="144"/>
      <c r="B43" s="160" ph="1"/>
      <c r="C43" s="160" ph="1"/>
      <c r="D43" s="160" ph="1"/>
      <c r="E43" s="160" ph="1"/>
      <c r="F43" s="160" ph="1"/>
      <c r="G43" s="160" ph="1"/>
      <c r="H43" s="160" ph="1"/>
      <c r="I43" s="160" ph="1"/>
      <c r="J43" s="160" ph="1"/>
      <c r="K43" s="160" ph="1"/>
      <c r="L43" s="160" ph="1"/>
      <c r="M43" s="160" ph="1"/>
      <c r="N43" s="160" ph="1"/>
      <c r="O43" s="160" ph="1"/>
      <c r="P43" s="160" ph="1"/>
      <c r="Q43" s="160" ph="1"/>
      <c r="R43" s="160" ph="1"/>
      <c r="S43" s="160" ph="1"/>
      <c r="T43" s="160" ph="1"/>
      <c r="U43" s="160" ph="1"/>
      <c r="V43" s="160" ph="1"/>
      <c r="W43" s="160" ph="1"/>
      <c r="X43" s="160" ph="1"/>
      <c r="Y43" s="160" ph="1"/>
      <c r="Z43" s="160" ph="1"/>
      <c r="AA43" s="160" ph="1"/>
      <c r="AB43" s="160" ph="1"/>
      <c r="AC43" s="160" ph="1"/>
      <c r="AD43" s="160" ph="1"/>
      <c r="AE43" s="160"/>
      <c r="AF43" s="144"/>
      <c r="AG43" s="144"/>
      <c r="AI43" s="2" ph="1"/>
      <c r="AJ43" s="2" ph="1"/>
      <c r="AK43" s="2" ph="1"/>
    </row>
    <row r="44" spans="1:52" s="2" customFormat="1" ht="18.75" customHeight="1" thickBot="1" x14ac:dyDescent="0.2">
      <c r="A44" s="144"/>
      <c r="B44" s="215" t="s">
        <v>5438</v>
      </c>
      <c r="C44" s="162"/>
      <c r="D44" s="162"/>
      <c r="E44" s="162"/>
      <c r="F44" s="162"/>
      <c r="G44" s="162"/>
      <c r="H44" s="162"/>
      <c r="I44" s="162"/>
      <c r="J44" s="162"/>
      <c r="K44" s="162"/>
      <c r="L44" s="162"/>
      <c r="M44" s="162"/>
      <c r="N44" s="163"/>
      <c r="O44" s="163"/>
      <c r="P44" s="163"/>
      <c r="Q44" s="163"/>
      <c r="R44" s="163"/>
      <c r="S44" s="162"/>
      <c r="T44" s="162"/>
      <c r="U44" s="162"/>
      <c r="V44" s="162"/>
      <c r="W44" s="162"/>
      <c r="X44" s="162"/>
      <c r="Y44" s="162"/>
      <c r="Z44" s="162"/>
      <c r="AA44" s="162"/>
      <c r="AB44" s="162"/>
      <c r="AC44" s="162"/>
      <c r="AD44" s="162"/>
      <c r="AE44" s="162"/>
      <c r="AF44" s="144"/>
      <c r="AG44" s="144"/>
      <c r="AZ44" s="2" t="s">
        <v>5394</v>
      </c>
    </row>
    <row r="45" spans="1:52" s="2" customFormat="1" ht="18.75" customHeight="1" x14ac:dyDescent="0.15">
      <c r="A45" s="144"/>
      <c r="B45" s="357" t="s">
        <v>150</v>
      </c>
      <c r="C45" s="358"/>
      <c r="D45" s="358"/>
      <c r="E45" s="359"/>
      <c r="F45" s="360" t="s">
        <v>186</v>
      </c>
      <c r="G45" s="358"/>
      <c r="H45" s="358"/>
      <c r="I45" s="358"/>
      <c r="J45" s="358"/>
      <c r="K45" s="358"/>
      <c r="L45" s="359"/>
      <c r="M45" s="360" t="s">
        <v>149</v>
      </c>
      <c r="N45" s="358"/>
      <c r="O45" s="358"/>
      <c r="P45" s="359"/>
      <c r="Q45" s="360" t="s">
        <v>148</v>
      </c>
      <c r="R45" s="358"/>
      <c r="S45" s="358" t="s">
        <v>147</v>
      </c>
      <c r="T45" s="398"/>
      <c r="U45" s="399" t="s">
        <v>260</v>
      </c>
      <c r="V45" s="400"/>
      <c r="W45" s="401"/>
      <c r="X45" s="399" t="s">
        <v>261</v>
      </c>
      <c r="Y45" s="400"/>
      <c r="Z45" s="401"/>
      <c r="AA45" s="360" t="s">
        <v>7</v>
      </c>
      <c r="AB45" s="358"/>
      <c r="AC45" s="358"/>
      <c r="AD45" s="358"/>
      <c r="AE45" s="358"/>
      <c r="AF45" s="402" t="s">
        <v>5393</v>
      </c>
      <c r="AG45" s="402"/>
      <c r="AH45" s="402"/>
      <c r="AI45" s="403"/>
      <c r="AJ45" s="402" t="s">
        <v>5395</v>
      </c>
      <c r="AK45" s="402"/>
      <c r="AL45" s="402"/>
      <c r="AM45" s="402"/>
      <c r="AN45" s="402"/>
      <c r="AO45" s="402"/>
      <c r="AP45" s="402"/>
      <c r="AQ45" s="402"/>
      <c r="AR45" s="404"/>
      <c r="AY45" s="2" t="s">
        <v>5398</v>
      </c>
      <c r="AZ45" s="2" t="s">
        <v>5399</v>
      </c>
    </row>
    <row r="46" spans="1:52" s="2" customFormat="1" ht="18.75" customHeight="1" x14ac:dyDescent="0.15">
      <c r="A46" s="144"/>
      <c r="B46" s="405"/>
      <c r="C46" s="406"/>
      <c r="D46" s="406"/>
      <c r="E46" s="407"/>
      <c r="F46" s="408"/>
      <c r="G46" s="409"/>
      <c r="H46" s="409"/>
      <c r="I46" s="409"/>
      <c r="J46" s="409"/>
      <c r="K46" s="409"/>
      <c r="L46" s="410"/>
      <c r="M46" s="411"/>
      <c r="N46" s="412"/>
      <c r="O46" s="412"/>
      <c r="P46" s="203" t="s">
        <v>238</v>
      </c>
      <c r="Q46" s="374"/>
      <c r="R46" s="413"/>
      <c r="S46" s="414"/>
      <c r="T46" s="415"/>
      <c r="U46" s="794"/>
      <c r="V46" s="795"/>
      <c r="W46" s="796"/>
      <c r="X46" s="419"/>
      <c r="Y46" s="417"/>
      <c r="Z46" s="418"/>
      <c r="AA46" s="420">
        <f>M46*Q46</f>
        <v>0</v>
      </c>
      <c r="AB46" s="421"/>
      <c r="AC46" s="421"/>
      <c r="AD46" s="421"/>
      <c r="AE46" s="209" t="s">
        <v>238</v>
      </c>
      <c r="AF46" s="422"/>
      <c r="AG46" s="422"/>
      <c r="AH46" s="422"/>
      <c r="AI46" s="423"/>
      <c r="AJ46" s="424" t="str">
        <f>IFERROR(VLOOKUP(AF46,$AY$45:$AZ$47,2,FALSE),"")</f>
        <v/>
      </c>
      <c r="AK46" s="424"/>
      <c r="AL46" s="424"/>
      <c r="AM46" s="424"/>
      <c r="AN46" s="424"/>
      <c r="AO46" s="424"/>
      <c r="AP46" s="424"/>
      <c r="AQ46" s="424"/>
      <c r="AR46" s="425"/>
      <c r="AY46" s="2" t="s">
        <v>5401</v>
      </c>
      <c r="AZ46" s="212" t="s">
        <v>5423</v>
      </c>
    </row>
    <row r="47" spans="1:52" s="2" customFormat="1" ht="18.75" customHeight="1" x14ac:dyDescent="0.15">
      <c r="A47" s="144"/>
      <c r="B47" s="405"/>
      <c r="C47" s="406"/>
      <c r="D47" s="406"/>
      <c r="E47" s="407"/>
      <c r="F47" s="408"/>
      <c r="G47" s="409"/>
      <c r="H47" s="409"/>
      <c r="I47" s="409"/>
      <c r="J47" s="409"/>
      <c r="K47" s="409"/>
      <c r="L47" s="410"/>
      <c r="M47" s="411"/>
      <c r="N47" s="412"/>
      <c r="O47" s="412"/>
      <c r="P47" s="203" t="s">
        <v>238</v>
      </c>
      <c r="Q47" s="374"/>
      <c r="R47" s="413"/>
      <c r="S47" s="414"/>
      <c r="T47" s="415"/>
      <c r="U47" s="794"/>
      <c r="V47" s="795"/>
      <c r="W47" s="796"/>
      <c r="X47" s="419"/>
      <c r="Y47" s="417"/>
      <c r="Z47" s="418"/>
      <c r="AA47" s="420">
        <f>M47*Q47</f>
        <v>0</v>
      </c>
      <c r="AB47" s="421"/>
      <c r="AC47" s="421"/>
      <c r="AD47" s="421"/>
      <c r="AE47" s="209" t="s">
        <v>238</v>
      </c>
      <c r="AF47" s="423"/>
      <c r="AG47" s="426"/>
      <c r="AH47" s="426"/>
      <c r="AI47" s="427"/>
      <c r="AJ47" s="424" t="str">
        <f t="shared" ref="AJ47:AJ52" si="6">IFERROR(VLOOKUP(AF47,$AY$45:$AZ$47,2,FALSE),"")</f>
        <v/>
      </c>
      <c r="AK47" s="424"/>
      <c r="AL47" s="424"/>
      <c r="AM47" s="424"/>
      <c r="AN47" s="424"/>
      <c r="AO47" s="424"/>
      <c r="AP47" s="424"/>
      <c r="AQ47" s="424"/>
      <c r="AR47" s="425"/>
      <c r="AZ47" s="212"/>
    </row>
    <row r="48" spans="1:52" s="2" customFormat="1" ht="18.75" customHeight="1" x14ac:dyDescent="0.15">
      <c r="A48" s="144"/>
      <c r="B48" s="405"/>
      <c r="C48" s="406"/>
      <c r="D48" s="406"/>
      <c r="E48" s="407"/>
      <c r="F48" s="408"/>
      <c r="G48" s="409"/>
      <c r="H48" s="409"/>
      <c r="I48" s="409"/>
      <c r="J48" s="409"/>
      <c r="K48" s="409"/>
      <c r="L48" s="410"/>
      <c r="M48" s="411"/>
      <c r="N48" s="412"/>
      <c r="O48" s="412"/>
      <c r="P48" s="203" t="s">
        <v>238</v>
      </c>
      <c r="Q48" s="374"/>
      <c r="R48" s="413"/>
      <c r="S48" s="414"/>
      <c r="T48" s="415"/>
      <c r="U48" s="794"/>
      <c r="V48" s="795"/>
      <c r="W48" s="796"/>
      <c r="X48" s="419"/>
      <c r="Y48" s="417"/>
      <c r="Z48" s="418"/>
      <c r="AA48" s="420">
        <f>M48*Q48</f>
        <v>0</v>
      </c>
      <c r="AB48" s="421"/>
      <c r="AC48" s="421"/>
      <c r="AD48" s="421"/>
      <c r="AE48" s="209" t="s">
        <v>238</v>
      </c>
      <c r="AF48" s="423"/>
      <c r="AG48" s="426"/>
      <c r="AH48" s="426"/>
      <c r="AI48" s="427"/>
      <c r="AJ48" s="424" t="str">
        <f t="shared" si="6"/>
        <v/>
      </c>
      <c r="AK48" s="424"/>
      <c r="AL48" s="424"/>
      <c r="AM48" s="424"/>
      <c r="AN48" s="424"/>
      <c r="AO48" s="424"/>
      <c r="AP48" s="424"/>
      <c r="AQ48" s="424"/>
      <c r="AR48" s="425"/>
    </row>
    <row r="49" spans="1:44" s="2" customFormat="1" ht="18.75" customHeight="1" x14ac:dyDescent="0.15">
      <c r="A49" s="144"/>
      <c r="B49" s="428"/>
      <c r="C49" s="429"/>
      <c r="D49" s="429"/>
      <c r="E49" s="430"/>
      <c r="F49" s="431"/>
      <c r="G49" s="432"/>
      <c r="H49" s="432"/>
      <c r="I49" s="432"/>
      <c r="J49" s="432"/>
      <c r="K49" s="432"/>
      <c r="L49" s="433"/>
      <c r="M49" s="434"/>
      <c r="N49" s="434"/>
      <c r="O49" s="434"/>
      <c r="P49" s="203" t="s">
        <v>238</v>
      </c>
      <c r="Q49" s="387"/>
      <c r="R49" s="435"/>
      <c r="S49" s="436"/>
      <c r="T49" s="437"/>
      <c r="U49" s="797"/>
      <c r="V49" s="798"/>
      <c r="W49" s="799"/>
      <c r="X49" s="438"/>
      <c r="Y49" s="439"/>
      <c r="Z49" s="440"/>
      <c r="AA49" s="420">
        <f>M49*Q49</f>
        <v>0</v>
      </c>
      <c r="AB49" s="421"/>
      <c r="AC49" s="421"/>
      <c r="AD49" s="421"/>
      <c r="AE49" s="209" t="s">
        <v>238</v>
      </c>
      <c r="AF49" s="423"/>
      <c r="AG49" s="426"/>
      <c r="AH49" s="426"/>
      <c r="AI49" s="427"/>
      <c r="AJ49" s="424" t="str">
        <f t="shared" si="6"/>
        <v/>
      </c>
      <c r="AK49" s="424"/>
      <c r="AL49" s="424"/>
      <c r="AM49" s="424"/>
      <c r="AN49" s="424"/>
      <c r="AO49" s="424"/>
      <c r="AP49" s="424"/>
      <c r="AQ49" s="424"/>
      <c r="AR49" s="425"/>
    </row>
    <row r="50" spans="1:44" s="2" customFormat="1" ht="18.75" customHeight="1" x14ac:dyDescent="0.15">
      <c r="A50" s="144"/>
      <c r="B50" s="428"/>
      <c r="C50" s="429"/>
      <c r="D50" s="429"/>
      <c r="E50" s="430"/>
      <c r="F50" s="431"/>
      <c r="G50" s="432"/>
      <c r="H50" s="432"/>
      <c r="I50" s="432"/>
      <c r="J50" s="432"/>
      <c r="K50" s="432"/>
      <c r="L50" s="433"/>
      <c r="M50" s="434"/>
      <c r="N50" s="434"/>
      <c r="O50" s="434"/>
      <c r="P50" s="203" t="s">
        <v>238</v>
      </c>
      <c r="Q50" s="387"/>
      <c r="R50" s="435"/>
      <c r="S50" s="436"/>
      <c r="T50" s="437"/>
      <c r="U50" s="797"/>
      <c r="V50" s="798"/>
      <c r="W50" s="799"/>
      <c r="X50" s="438"/>
      <c r="Y50" s="439"/>
      <c r="Z50" s="440"/>
      <c r="AA50" s="420">
        <f t="shared" ref="AA50:AA52" si="7">M50*Q50</f>
        <v>0</v>
      </c>
      <c r="AB50" s="421"/>
      <c r="AC50" s="421"/>
      <c r="AD50" s="421"/>
      <c r="AE50" s="209" t="s">
        <v>238</v>
      </c>
      <c r="AF50" s="423"/>
      <c r="AG50" s="426"/>
      <c r="AH50" s="426"/>
      <c r="AI50" s="427"/>
      <c r="AJ50" s="424" t="str">
        <f t="shared" si="6"/>
        <v/>
      </c>
      <c r="AK50" s="424"/>
      <c r="AL50" s="424"/>
      <c r="AM50" s="424"/>
      <c r="AN50" s="424"/>
      <c r="AO50" s="424"/>
      <c r="AP50" s="424"/>
      <c r="AQ50" s="424"/>
      <c r="AR50" s="425"/>
    </row>
    <row r="51" spans="1:44" s="2" customFormat="1" ht="18.75" customHeight="1" x14ac:dyDescent="0.15">
      <c r="A51" s="144"/>
      <c r="B51" s="461"/>
      <c r="C51" s="462"/>
      <c r="D51" s="462"/>
      <c r="E51" s="463"/>
      <c r="F51" s="464"/>
      <c r="G51" s="465"/>
      <c r="H51" s="465"/>
      <c r="I51" s="465"/>
      <c r="J51" s="465"/>
      <c r="K51" s="465"/>
      <c r="L51" s="466"/>
      <c r="M51" s="467"/>
      <c r="N51" s="467"/>
      <c r="O51" s="467"/>
      <c r="P51" s="159" t="s">
        <v>238</v>
      </c>
      <c r="Q51" s="454"/>
      <c r="R51" s="455"/>
      <c r="S51" s="456"/>
      <c r="T51" s="457"/>
      <c r="U51" s="797"/>
      <c r="V51" s="798"/>
      <c r="W51" s="799"/>
      <c r="X51" s="438"/>
      <c r="Y51" s="439"/>
      <c r="Z51" s="440"/>
      <c r="AA51" s="420">
        <f t="shared" si="7"/>
        <v>0</v>
      </c>
      <c r="AB51" s="421"/>
      <c r="AC51" s="421"/>
      <c r="AD51" s="421"/>
      <c r="AE51" s="168" t="s">
        <v>238</v>
      </c>
      <c r="AF51" s="423"/>
      <c r="AG51" s="426"/>
      <c r="AH51" s="426"/>
      <c r="AI51" s="427"/>
      <c r="AJ51" s="424" t="str">
        <f t="shared" si="6"/>
        <v/>
      </c>
      <c r="AK51" s="424"/>
      <c r="AL51" s="424"/>
      <c r="AM51" s="424"/>
      <c r="AN51" s="424"/>
      <c r="AO51" s="424"/>
      <c r="AP51" s="424"/>
      <c r="AQ51" s="424"/>
      <c r="AR51" s="425"/>
    </row>
    <row r="52" spans="1:44" ht="18.75" customHeight="1" thickBot="1" x14ac:dyDescent="0.2">
      <c r="A52" s="139"/>
      <c r="B52" s="447"/>
      <c r="C52" s="448"/>
      <c r="D52" s="448"/>
      <c r="E52" s="449"/>
      <c r="F52" s="450"/>
      <c r="G52" s="451"/>
      <c r="H52" s="451"/>
      <c r="I52" s="451"/>
      <c r="J52" s="451"/>
      <c r="K52" s="451"/>
      <c r="L52" s="452"/>
      <c r="M52" s="453"/>
      <c r="N52" s="453"/>
      <c r="O52" s="453"/>
      <c r="P52" s="164" t="s">
        <v>238</v>
      </c>
      <c r="Q52" s="454"/>
      <c r="R52" s="455"/>
      <c r="S52" s="456"/>
      <c r="T52" s="457"/>
      <c r="U52" s="800"/>
      <c r="V52" s="801"/>
      <c r="W52" s="802"/>
      <c r="X52" s="458"/>
      <c r="Y52" s="459"/>
      <c r="Z52" s="460"/>
      <c r="AA52" s="420">
        <f t="shared" si="7"/>
        <v>0</v>
      </c>
      <c r="AB52" s="421"/>
      <c r="AC52" s="421"/>
      <c r="AD52" s="421"/>
      <c r="AE52" s="169" t="s">
        <v>238</v>
      </c>
      <c r="AF52" s="468"/>
      <c r="AG52" s="469"/>
      <c r="AH52" s="469"/>
      <c r="AI52" s="470"/>
      <c r="AJ52" s="424" t="str">
        <f t="shared" si="6"/>
        <v/>
      </c>
      <c r="AK52" s="424"/>
      <c r="AL52" s="424"/>
      <c r="AM52" s="424"/>
      <c r="AN52" s="424"/>
      <c r="AO52" s="424"/>
      <c r="AP52" s="424"/>
      <c r="AQ52" s="424"/>
      <c r="AR52" s="425"/>
    </row>
    <row r="53" spans="1:44" ht="18.75" customHeight="1" thickTop="1" thickBot="1" x14ac:dyDescent="0.2">
      <c r="A53" s="139"/>
      <c r="B53" s="441" t="s">
        <v>146</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3"/>
      <c r="AA53" s="394">
        <f>SUM(AA46:AD52)</f>
        <v>0</v>
      </c>
      <c r="AB53" s="395"/>
      <c r="AC53" s="395"/>
      <c r="AD53" s="395"/>
      <c r="AE53" s="170" t="s">
        <v>145</v>
      </c>
      <c r="AF53" s="444"/>
      <c r="AG53" s="444"/>
      <c r="AH53" s="444"/>
      <c r="AI53" s="445"/>
      <c r="AJ53" s="444"/>
      <c r="AK53" s="444"/>
      <c r="AL53" s="444"/>
      <c r="AM53" s="444"/>
      <c r="AN53" s="444"/>
      <c r="AO53" s="444"/>
      <c r="AP53" s="444"/>
      <c r="AQ53" s="444"/>
      <c r="AR53" s="446"/>
    </row>
    <row r="81" spans="2:37" ht="19.5" x14ac:dyDescent="0.15">
      <c r="AI81" s="12" ph="1"/>
      <c r="AJ81" s="12" ph="1"/>
      <c r="AK81" s="12" ph="1"/>
    </row>
    <row r="82" spans="2:37" ht="19.5" x14ac:dyDescent="0.15">
      <c r="B82" s="12" ph="1"/>
      <c r="C82" s="12" ph="1"/>
      <c r="D82" s="12" ph="1"/>
      <c r="E82" s="12" ph="1"/>
      <c r="F82" s="12" ph="1"/>
      <c r="G82" s="12" ph="1"/>
      <c r="H82" s="12" ph="1"/>
      <c r="I82" s="12" ph="1"/>
      <c r="J82" s="12" ph="1"/>
      <c r="K82" s="12" ph="1"/>
      <c r="L82" s="12" ph="1"/>
      <c r="M82" s="12" ph="1"/>
      <c r="N82" s="12" ph="1"/>
      <c r="O82" s="12" ph="1"/>
      <c r="P82" s="12" ph="1"/>
      <c r="Q82" s="12" ph="1"/>
      <c r="R82" s="12" ph="1"/>
      <c r="S82" s="12" ph="1"/>
      <c r="T82" s="12" ph="1"/>
      <c r="U82" s="12" ph="1"/>
      <c r="V82" s="12" ph="1"/>
      <c r="W82" s="12" ph="1"/>
      <c r="X82" s="12" ph="1"/>
      <c r="Y82" s="12" ph="1"/>
      <c r="Z82" s="12" ph="1"/>
      <c r="AA82" s="12" ph="1"/>
      <c r="AB82" s="12" ph="1"/>
      <c r="AC82" s="12" ph="1"/>
      <c r="AD82" s="12" ph="1"/>
      <c r="AI82" s="12" ph="1"/>
      <c r="AJ82" s="12" ph="1"/>
      <c r="AK82" s="12" ph="1"/>
    </row>
    <row r="84" spans="2:37" ht="19.5" x14ac:dyDescent="0.15">
      <c r="AI84" s="12" ph="1"/>
      <c r="AJ84" s="12" ph="1"/>
      <c r="AK84" s="12" ph="1"/>
    </row>
    <row r="87" spans="2:37" ht="19.5" x14ac:dyDescent="0.15">
      <c r="AI87" s="12" ph="1"/>
      <c r="AJ87" s="12" ph="1"/>
      <c r="AK87" s="12" ph="1"/>
    </row>
    <row r="88" spans="2:37" ht="19.5" x14ac:dyDescent="0.15">
      <c r="AI88" s="12" ph="1"/>
      <c r="AJ88" s="12" ph="1"/>
      <c r="AK88" s="12" ph="1"/>
    </row>
    <row r="90" spans="2:37" ht="19.5" x14ac:dyDescent="0.15">
      <c r="AI90" s="12" ph="1"/>
      <c r="AJ90" s="12" ph="1"/>
      <c r="AK90" s="12" ph="1"/>
    </row>
    <row r="131" spans="2:37" ht="19.5" x14ac:dyDescent="0.15">
      <c r="AI131" s="12" ph="1"/>
      <c r="AJ131" s="12" ph="1"/>
      <c r="AK131" s="12" ph="1"/>
    </row>
    <row r="132" spans="2:37" ht="19.5" x14ac:dyDescent="0.15">
      <c r="B132" s="12" ph="1"/>
      <c r="C132" s="12" ph="1"/>
      <c r="D132" s="12" ph="1"/>
      <c r="E132" s="12" ph="1"/>
      <c r="F132" s="12" ph="1"/>
      <c r="G132" s="12" ph="1"/>
      <c r="H132" s="12" ph="1"/>
      <c r="I132" s="12" ph="1"/>
      <c r="J132" s="12" ph="1"/>
      <c r="K132" s="12" ph="1"/>
      <c r="L132" s="12" ph="1"/>
      <c r="M132" s="12" ph="1"/>
      <c r="N132" s="12" ph="1"/>
      <c r="O132" s="12" ph="1"/>
      <c r="P132" s="12" ph="1"/>
      <c r="Q132" s="12" ph="1"/>
      <c r="R132" s="12" ph="1"/>
      <c r="S132" s="12" ph="1"/>
      <c r="T132" s="12" ph="1"/>
      <c r="U132" s="12" ph="1"/>
      <c r="V132" s="12" ph="1"/>
      <c r="W132" s="12" ph="1"/>
      <c r="X132" s="12" ph="1"/>
      <c r="Y132" s="12" ph="1"/>
      <c r="Z132" s="12" ph="1"/>
      <c r="AA132" s="12" ph="1"/>
      <c r="AB132" s="12" ph="1"/>
      <c r="AC132" s="12" ph="1"/>
      <c r="AD132" s="12" ph="1"/>
      <c r="AI132" s="12" ph="1"/>
      <c r="AJ132" s="12" ph="1"/>
      <c r="AK132" s="12" ph="1"/>
    </row>
    <row r="134" spans="2:37" ht="19.5" x14ac:dyDescent="0.15">
      <c r="AI134" s="12" ph="1"/>
      <c r="AJ134" s="12" ph="1"/>
      <c r="AK134" s="12" ph="1"/>
    </row>
    <row r="137" spans="2:37" ht="19.5" x14ac:dyDescent="0.15">
      <c r="AI137" s="12" ph="1"/>
      <c r="AJ137" s="12" ph="1"/>
      <c r="AK137" s="12" ph="1"/>
    </row>
    <row r="138" spans="2:37" ht="19.5" x14ac:dyDescent="0.15">
      <c r="AI138" s="12" ph="1"/>
      <c r="AJ138" s="12" ph="1"/>
      <c r="AK138" s="12" ph="1"/>
    </row>
    <row r="140" spans="2:37" ht="19.5" x14ac:dyDescent="0.15">
      <c r="AI140" s="12" ph="1"/>
      <c r="AJ140" s="12" ph="1"/>
      <c r="AK140" s="12" ph="1"/>
    </row>
    <row r="170" spans="2:37" ht="19.5" x14ac:dyDescent="0.15">
      <c r="AI170" s="12" ph="1"/>
      <c r="AJ170" s="12" ph="1"/>
      <c r="AK170" s="12" ph="1"/>
    </row>
    <row r="171" spans="2:37" ht="19.5" x14ac:dyDescent="0.15">
      <c r="B171" s="12" ph="1"/>
      <c r="C171" s="12" ph="1"/>
      <c r="D171" s="12" ph="1"/>
      <c r="E171" s="12" ph="1"/>
      <c r="F171" s="12" ph="1"/>
      <c r="G171" s="12" ph="1"/>
      <c r="H171" s="12" ph="1"/>
      <c r="I171" s="12" ph="1"/>
      <c r="J171" s="12" ph="1"/>
      <c r="K171" s="12" ph="1"/>
      <c r="L171" s="12" ph="1"/>
      <c r="M171" s="12" ph="1"/>
      <c r="N171" s="12" ph="1"/>
      <c r="O171" s="12" ph="1"/>
      <c r="P171" s="12" ph="1"/>
      <c r="Q171" s="12" ph="1"/>
      <c r="R171" s="12" ph="1"/>
      <c r="S171" s="12" ph="1"/>
      <c r="T171" s="12" ph="1"/>
      <c r="U171" s="12" ph="1"/>
      <c r="V171" s="12" ph="1"/>
      <c r="W171" s="12" ph="1"/>
      <c r="X171" s="12" ph="1"/>
      <c r="Y171" s="12" ph="1"/>
      <c r="Z171" s="12" ph="1"/>
      <c r="AA171" s="12" ph="1"/>
      <c r="AB171" s="12" ph="1"/>
      <c r="AC171" s="12" ph="1"/>
      <c r="AD171" s="12" ph="1"/>
      <c r="AI171" s="12" ph="1"/>
      <c r="AJ171" s="12" ph="1"/>
      <c r="AK171" s="12" ph="1"/>
    </row>
    <row r="173" spans="2:37" ht="19.5" x14ac:dyDescent="0.15">
      <c r="AI173" s="12" ph="1"/>
      <c r="AJ173" s="12" ph="1"/>
      <c r="AK173" s="12" ph="1"/>
    </row>
    <row r="176" spans="2:37" ht="19.5" x14ac:dyDescent="0.15">
      <c r="AI176" s="12" ph="1"/>
      <c r="AJ176" s="12" ph="1"/>
      <c r="AK176" s="12" ph="1"/>
    </row>
    <row r="177" spans="35:37" ht="19.5" x14ac:dyDescent="0.15">
      <c r="AI177" s="12" ph="1"/>
      <c r="AJ177" s="12" ph="1"/>
      <c r="AK177" s="12" ph="1"/>
    </row>
    <row r="179" spans="35:37" ht="19.5" x14ac:dyDescent="0.15">
      <c r="AI179" s="12" ph="1"/>
      <c r="AJ179" s="12" ph="1"/>
      <c r="AK179" s="12" ph="1"/>
    </row>
    <row r="181" spans="35:37" ht="19.5" x14ac:dyDescent="0.15">
      <c r="AI181" s="12" ph="1"/>
      <c r="AJ181" s="12" ph="1"/>
      <c r="AK181" s="12" ph="1"/>
    </row>
    <row r="182" spans="35:37" ht="19.5" x14ac:dyDescent="0.15">
      <c r="AI182" s="12" ph="1"/>
      <c r="AJ182" s="12" ph="1"/>
      <c r="AK182" s="12" ph="1"/>
    </row>
    <row r="184" spans="35:37" ht="19.5" x14ac:dyDescent="0.15">
      <c r="AI184" s="12" ph="1"/>
      <c r="AJ184" s="12" ph="1"/>
      <c r="AK184" s="12" ph="1"/>
    </row>
    <row r="186" spans="35:37" ht="19.5" x14ac:dyDescent="0.15">
      <c r="AI186" s="12" ph="1"/>
      <c r="AJ186" s="12" ph="1"/>
      <c r="AK186" s="12" ph="1"/>
    </row>
    <row r="188" spans="35:37" ht="19.5" x14ac:dyDescent="0.15">
      <c r="AI188" s="12" ph="1"/>
      <c r="AJ188" s="12" ph="1"/>
      <c r="AK188" s="12" ph="1"/>
    </row>
    <row r="189" spans="35:37" ht="19.5" x14ac:dyDescent="0.15">
      <c r="AI189" s="12" ph="1"/>
      <c r="AJ189" s="12" ph="1"/>
      <c r="AK189" s="12" ph="1"/>
    </row>
    <row r="190" spans="35:37" ht="19.5" x14ac:dyDescent="0.15">
      <c r="AI190" s="12" ph="1"/>
      <c r="AJ190" s="12" ph="1"/>
      <c r="AK190" s="12" ph="1"/>
    </row>
    <row r="192" spans="35:37" ht="19.5" x14ac:dyDescent="0.15">
      <c r="AI192" s="12" ph="1"/>
      <c r="AJ192" s="12" ph="1"/>
      <c r="AK192" s="12" ph="1"/>
    </row>
    <row r="193" spans="35:37" ht="19.5" x14ac:dyDescent="0.15">
      <c r="AI193" s="12" ph="1"/>
      <c r="AJ193" s="12" ph="1"/>
      <c r="AK193" s="12" ph="1"/>
    </row>
    <row r="195" spans="35:37" ht="19.5" x14ac:dyDescent="0.15">
      <c r="AI195" s="12" ph="1"/>
      <c r="AJ195" s="12" ph="1"/>
      <c r="AK195" s="12" ph="1"/>
    </row>
    <row r="197" spans="35:37" ht="19.5" x14ac:dyDescent="0.15">
      <c r="AI197" s="12" ph="1"/>
      <c r="AJ197" s="12" ph="1"/>
      <c r="AK197" s="12" ph="1"/>
    </row>
    <row r="199" spans="35:37" ht="19.5" x14ac:dyDescent="0.15">
      <c r="AI199" s="12" ph="1"/>
      <c r="AJ199" s="12" ph="1"/>
      <c r="AK199" s="12" ph="1"/>
    </row>
    <row r="200" spans="35:37" ht="19.5" x14ac:dyDescent="0.15">
      <c r="AI200" s="12" ph="1"/>
      <c r="AJ200" s="12" ph="1"/>
      <c r="AK200" s="12" ph="1"/>
    </row>
    <row r="201" spans="35:37" ht="19.5" x14ac:dyDescent="0.15">
      <c r="AI201" s="12" ph="1"/>
      <c r="AJ201" s="12" ph="1"/>
      <c r="AK201" s="12" ph="1"/>
    </row>
    <row r="203" spans="35:37" ht="19.5" x14ac:dyDescent="0.15">
      <c r="AI203" s="12" ph="1"/>
      <c r="AJ203" s="12" ph="1"/>
      <c r="AK203" s="12" ph="1"/>
    </row>
  </sheetData>
  <sheetProtection selectLockedCells="1"/>
  <mergeCells count="275">
    <mergeCell ref="AJ52:AR52"/>
    <mergeCell ref="B53:Z53"/>
    <mergeCell ref="AA53:AD53"/>
    <mergeCell ref="AF53:AI53"/>
    <mergeCell ref="AJ53:AR53"/>
    <mergeCell ref="X51:Z51"/>
    <mergeCell ref="AA51:AD51"/>
    <mergeCell ref="AF51:AI51"/>
    <mergeCell ref="AJ51:AR51"/>
    <mergeCell ref="B52:E52"/>
    <mergeCell ref="F52:L52"/>
    <mergeCell ref="M52:O52"/>
    <mergeCell ref="Q52:R52"/>
    <mergeCell ref="S52:T52"/>
    <mergeCell ref="U52:W52"/>
    <mergeCell ref="B51:E51"/>
    <mergeCell ref="F51:L51"/>
    <mergeCell ref="M51:O51"/>
    <mergeCell ref="Q51:R51"/>
    <mergeCell ref="S51:T51"/>
    <mergeCell ref="U51:W51"/>
    <mergeCell ref="X52:Z52"/>
    <mergeCell ref="AA52:AD52"/>
    <mergeCell ref="AF52:AI52"/>
    <mergeCell ref="AJ49:AR49"/>
    <mergeCell ref="B50:E50"/>
    <mergeCell ref="F50:L50"/>
    <mergeCell ref="M50:O50"/>
    <mergeCell ref="Q50:R50"/>
    <mergeCell ref="S50:T50"/>
    <mergeCell ref="U50:W50"/>
    <mergeCell ref="X50:Z50"/>
    <mergeCell ref="AA50:AD50"/>
    <mergeCell ref="AF50:AI50"/>
    <mergeCell ref="AJ50:AR50"/>
    <mergeCell ref="B49:E49"/>
    <mergeCell ref="F49:L49"/>
    <mergeCell ref="M49:O49"/>
    <mergeCell ref="Q49:R49"/>
    <mergeCell ref="S49:T49"/>
    <mergeCell ref="U49:W49"/>
    <mergeCell ref="X49:Z49"/>
    <mergeCell ref="AA49:AD49"/>
    <mergeCell ref="AF49:AI49"/>
    <mergeCell ref="AJ47:AR47"/>
    <mergeCell ref="B48:E48"/>
    <mergeCell ref="F48:L48"/>
    <mergeCell ref="M48:O48"/>
    <mergeCell ref="Q48:R48"/>
    <mergeCell ref="S48:T48"/>
    <mergeCell ref="U48:W48"/>
    <mergeCell ref="X48:Z48"/>
    <mergeCell ref="AA48:AD48"/>
    <mergeCell ref="AF48:AI48"/>
    <mergeCell ref="AJ48:AR48"/>
    <mergeCell ref="B47:E47"/>
    <mergeCell ref="F47:L47"/>
    <mergeCell ref="M47:O47"/>
    <mergeCell ref="Q47:R47"/>
    <mergeCell ref="S47:T47"/>
    <mergeCell ref="U47:W47"/>
    <mergeCell ref="X47:Z47"/>
    <mergeCell ref="AA47:AD47"/>
    <mergeCell ref="AF47:AI47"/>
    <mergeCell ref="AJ45:AR45"/>
    <mergeCell ref="B46:E46"/>
    <mergeCell ref="F46:L46"/>
    <mergeCell ref="M46:O46"/>
    <mergeCell ref="Q46:R46"/>
    <mergeCell ref="S46:T46"/>
    <mergeCell ref="U46:W46"/>
    <mergeCell ref="X46:Z46"/>
    <mergeCell ref="AA46:AD46"/>
    <mergeCell ref="AF46:AI46"/>
    <mergeCell ref="AJ46:AR46"/>
    <mergeCell ref="B42:N42"/>
    <mergeCell ref="O42:Q42"/>
    <mergeCell ref="S42:AG42"/>
    <mergeCell ref="B45:E45"/>
    <mergeCell ref="F45:L45"/>
    <mergeCell ref="M45:P45"/>
    <mergeCell ref="Q45:R45"/>
    <mergeCell ref="S45:T45"/>
    <mergeCell ref="U45:W45"/>
    <mergeCell ref="X45:Z45"/>
    <mergeCell ref="AA45:AE45"/>
    <mergeCell ref="AF45:AI45"/>
    <mergeCell ref="S41:AG41"/>
    <mergeCell ref="E38:J38"/>
    <mergeCell ref="K38:M38"/>
    <mergeCell ref="O38:Q38"/>
    <mergeCell ref="S38:AG38"/>
    <mergeCell ref="E39:J39"/>
    <mergeCell ref="K39:M39"/>
    <mergeCell ref="O39:Q39"/>
    <mergeCell ref="S39:AG39"/>
    <mergeCell ref="K36:M36"/>
    <mergeCell ref="O36:Q36"/>
    <mergeCell ref="S36:AG36"/>
    <mergeCell ref="E37:J37"/>
    <mergeCell ref="K37:M37"/>
    <mergeCell ref="O37:Q37"/>
    <mergeCell ref="S37:AG37"/>
    <mergeCell ref="B34:C41"/>
    <mergeCell ref="E34:J34"/>
    <mergeCell ref="K34:M34"/>
    <mergeCell ref="O34:Q34"/>
    <mergeCell ref="S34:AG34"/>
    <mergeCell ref="E35:J35"/>
    <mergeCell ref="K35:M35"/>
    <mergeCell ref="O35:Q35"/>
    <mergeCell ref="S35:AG35"/>
    <mergeCell ref="E36:J36"/>
    <mergeCell ref="E40:J40"/>
    <mergeCell ref="K40:M40"/>
    <mergeCell ref="O40:Q40"/>
    <mergeCell ref="S40:AG40"/>
    <mergeCell ref="E41:J41"/>
    <mergeCell ref="K41:M41"/>
    <mergeCell ref="O41:Q41"/>
    <mergeCell ref="B32:D32"/>
    <mergeCell ref="E32:J32"/>
    <mergeCell ref="K32:N32"/>
    <mergeCell ref="O32:R32"/>
    <mergeCell ref="S32:AG32"/>
    <mergeCell ref="B33:D33"/>
    <mergeCell ref="E33:J33"/>
    <mergeCell ref="K33:M33"/>
    <mergeCell ref="O33:Q33"/>
    <mergeCell ref="S33:AG33"/>
    <mergeCell ref="B29:T29"/>
    <mergeCell ref="U29:W29"/>
    <mergeCell ref="O31:AE31"/>
    <mergeCell ref="D28:H28"/>
    <mergeCell ref="I28:J28"/>
    <mergeCell ref="K28:L28"/>
    <mergeCell ref="M28:N28"/>
    <mergeCell ref="O28:P28"/>
    <mergeCell ref="Q28:R28"/>
    <mergeCell ref="B21:B28"/>
    <mergeCell ref="D21:H21"/>
    <mergeCell ref="I21:J21"/>
    <mergeCell ref="K21:L21"/>
    <mergeCell ref="M21:N21"/>
    <mergeCell ref="O21:P21"/>
    <mergeCell ref="D26:H26"/>
    <mergeCell ref="I26:J26"/>
    <mergeCell ref="K26:L26"/>
    <mergeCell ref="M26:N26"/>
    <mergeCell ref="O26:P26"/>
    <mergeCell ref="Q26:R26"/>
    <mergeCell ref="S26:T26"/>
    <mergeCell ref="U26:W26"/>
    <mergeCell ref="D27:H27"/>
    <mergeCell ref="I27:J27"/>
    <mergeCell ref="K27:L27"/>
    <mergeCell ref="M27:N27"/>
    <mergeCell ref="O27:P27"/>
    <mergeCell ref="Q27:R27"/>
    <mergeCell ref="S27:T27"/>
    <mergeCell ref="U27:W27"/>
    <mergeCell ref="D25:H25"/>
    <mergeCell ref="I25:J25"/>
    <mergeCell ref="K25:L25"/>
    <mergeCell ref="M25:N25"/>
    <mergeCell ref="O25:P25"/>
    <mergeCell ref="Q25:R25"/>
    <mergeCell ref="S25:T25"/>
    <mergeCell ref="D24:H24"/>
    <mergeCell ref="I24:J24"/>
    <mergeCell ref="K24:L24"/>
    <mergeCell ref="M24:N24"/>
    <mergeCell ref="O24:P24"/>
    <mergeCell ref="Q24:R24"/>
    <mergeCell ref="O22:P22"/>
    <mergeCell ref="Q22:R22"/>
    <mergeCell ref="S22:T22"/>
    <mergeCell ref="D23:H23"/>
    <mergeCell ref="I23:J23"/>
    <mergeCell ref="K23:L23"/>
    <mergeCell ref="M23:N23"/>
    <mergeCell ref="O23:P23"/>
    <mergeCell ref="D22:H22"/>
    <mergeCell ref="I22:J22"/>
    <mergeCell ref="K22:L22"/>
    <mergeCell ref="M22:N22"/>
    <mergeCell ref="Q21:R21"/>
    <mergeCell ref="S21:T21"/>
    <mergeCell ref="U21:W21"/>
    <mergeCell ref="X21:AA21"/>
    <mergeCell ref="AB21:AD28"/>
    <mergeCell ref="AE21:AG28"/>
    <mergeCell ref="Q23:R23"/>
    <mergeCell ref="S23:T23"/>
    <mergeCell ref="U23:W23"/>
    <mergeCell ref="X23:AA23"/>
    <mergeCell ref="X26:AA26"/>
    <mergeCell ref="X27:AA27"/>
    <mergeCell ref="X28:AA28"/>
    <mergeCell ref="S24:T24"/>
    <mergeCell ref="U24:W24"/>
    <mergeCell ref="X24:AA24"/>
    <mergeCell ref="U25:W25"/>
    <mergeCell ref="X25:AA25"/>
    <mergeCell ref="S28:T28"/>
    <mergeCell ref="U28:W28"/>
    <mergeCell ref="U22:W22"/>
    <mergeCell ref="X22:AA22"/>
    <mergeCell ref="AB19:AD19"/>
    <mergeCell ref="AE19:AG19"/>
    <mergeCell ref="B20:C20"/>
    <mergeCell ref="D20:H20"/>
    <mergeCell ref="I20:J20"/>
    <mergeCell ref="K20:L20"/>
    <mergeCell ref="M20:N20"/>
    <mergeCell ref="O20:P20"/>
    <mergeCell ref="Q20:R20"/>
    <mergeCell ref="B19:C19"/>
    <mergeCell ref="D19:P19"/>
    <mergeCell ref="Q19:R19"/>
    <mergeCell ref="S19:T19"/>
    <mergeCell ref="U19:W19"/>
    <mergeCell ref="X19:AA19"/>
    <mergeCell ref="AA15:AC15"/>
    <mergeCell ref="AD15:AG15"/>
    <mergeCell ref="H17:AG17"/>
    <mergeCell ref="B18:C18"/>
    <mergeCell ref="D18:P18"/>
    <mergeCell ref="Q18:R18"/>
    <mergeCell ref="S18:T18"/>
    <mergeCell ref="U18:W18"/>
    <mergeCell ref="X18:AA18"/>
    <mergeCell ref="AB18:AD18"/>
    <mergeCell ref="AE18:AG18"/>
    <mergeCell ref="B15:G15"/>
    <mergeCell ref="H15:L15"/>
    <mergeCell ref="N15:R15"/>
    <mergeCell ref="T15:X15"/>
    <mergeCell ref="C12:G12"/>
    <mergeCell ref="H12:L12"/>
    <mergeCell ref="O12:R12"/>
    <mergeCell ref="T12:X12"/>
    <mergeCell ref="C13:G13"/>
    <mergeCell ref="H13:L13"/>
    <mergeCell ref="O13:R13"/>
    <mergeCell ref="T13:X13"/>
    <mergeCell ref="B1:H1"/>
    <mergeCell ref="B3:AE3"/>
    <mergeCell ref="B4:AE4"/>
    <mergeCell ref="B5:AE5"/>
    <mergeCell ref="B6:E7"/>
    <mergeCell ref="F6:I6"/>
    <mergeCell ref="U6:Z6"/>
    <mergeCell ref="AA6:AG6"/>
    <mergeCell ref="F7:I7"/>
    <mergeCell ref="U7:W7"/>
    <mergeCell ref="X7:AG7"/>
    <mergeCell ref="U8:W8"/>
    <mergeCell ref="X8:AG8"/>
    <mergeCell ref="B10:G10"/>
    <mergeCell ref="H10:Y10"/>
    <mergeCell ref="B11:G11"/>
    <mergeCell ref="H11:M11"/>
    <mergeCell ref="N11:S11"/>
    <mergeCell ref="T11:Y11"/>
    <mergeCell ref="C14:G14"/>
    <mergeCell ref="H14:L14"/>
    <mergeCell ref="O14:R14"/>
    <mergeCell ref="T14:X14"/>
    <mergeCell ref="AA11:AG11"/>
    <mergeCell ref="AA12:AG12"/>
    <mergeCell ref="AA13:AC13"/>
    <mergeCell ref="AD13:AG13"/>
    <mergeCell ref="AA14:AC14"/>
    <mergeCell ref="AD14:AG14"/>
  </mergeCells>
  <phoneticPr fontId="2"/>
  <conditionalFormatting sqref="B46:E52">
    <cfRule type="cellIs" dxfId="151" priority="14" operator="equal">
      <formula>""</formula>
    </cfRule>
  </conditionalFormatting>
  <conditionalFormatting sqref="B4:AE4">
    <cfRule type="cellIs" dxfId="150" priority="9" operator="equal">
      <formula>0</formula>
    </cfRule>
    <cfRule type="cellIs" dxfId="149" priority="10" operator="equal">
      <formula>""""""</formula>
    </cfRule>
    <cfRule type="cellIs" dxfId="148" priority="11" operator="equal">
      <formula>""""""</formula>
    </cfRule>
  </conditionalFormatting>
  <conditionalFormatting sqref="D19 D21:J28 M46:M52">
    <cfRule type="cellIs" dxfId="147" priority="26" operator="equal">
      <formula>""</formula>
    </cfRule>
  </conditionalFormatting>
  <conditionalFormatting sqref="F7:I7">
    <cfRule type="cellIs" dxfId="146" priority="16" operator="equal">
      <formula>""</formula>
    </cfRule>
  </conditionalFormatting>
  <conditionalFormatting sqref="I21:J28">
    <cfRule type="cellIs" dxfId="145" priority="27" operator="greaterThan">
      <formula>"""＝"""""""</formula>
    </cfRule>
    <cfRule type="cellIs" dxfId="144" priority="28" operator="greaterThan">
      <formula>""</formula>
    </cfRule>
  </conditionalFormatting>
  <conditionalFormatting sqref="K33:M41 O33:Q41 F46:F52 Q46:T52 X46:Z52">
    <cfRule type="cellIs" dxfId="143" priority="29" operator="equal">
      <formula>""</formula>
    </cfRule>
  </conditionalFormatting>
  <conditionalFormatting sqref="M21:N28">
    <cfRule type="cellIs" dxfId="142" priority="23" operator="equal">
      <formula>""</formula>
    </cfRule>
    <cfRule type="cellIs" dxfId="141" priority="24" operator="greaterThan">
      <formula>"""＝"""""""</formula>
    </cfRule>
    <cfRule type="cellIs" dxfId="140" priority="25" operator="greaterThan">
      <formula>""</formula>
    </cfRule>
  </conditionalFormatting>
  <conditionalFormatting sqref="Q19:R19">
    <cfRule type="cellIs" dxfId="139" priority="17" operator="equal">
      <formula>""</formula>
    </cfRule>
    <cfRule type="cellIs" dxfId="138" priority="18" operator="greaterThan">
      <formula>"""＝"""""""</formula>
    </cfRule>
    <cfRule type="cellIs" dxfId="137" priority="19" operator="greaterThan">
      <formula>""</formula>
    </cfRule>
  </conditionalFormatting>
  <conditionalFormatting sqref="Q21:R28">
    <cfRule type="cellIs" dxfId="136" priority="20" operator="equal">
      <formula>""</formula>
    </cfRule>
    <cfRule type="cellIs" dxfId="135" priority="21" operator="greaterThan">
      <formula>"""＝"""""""</formula>
    </cfRule>
    <cfRule type="cellIs" dxfId="134" priority="22" operator="greaterThan">
      <formula>""</formula>
    </cfRule>
  </conditionalFormatting>
  <conditionalFormatting sqref="X19">
    <cfRule type="cellIs" dxfId="133" priority="8" operator="equal">
      <formula>""</formula>
    </cfRule>
  </conditionalFormatting>
  <conditionalFormatting sqref="X21:X28">
    <cfRule type="cellIs" dxfId="132" priority="1" operator="equal">
      <formula>""</formula>
    </cfRule>
  </conditionalFormatting>
  <conditionalFormatting sqref="AA6:AG6 X7:AG8">
    <cfRule type="cellIs" dxfId="131" priority="15" operator="equal">
      <formula>""</formula>
    </cfRule>
  </conditionalFormatting>
  <conditionalFormatting sqref="AE19">
    <cfRule type="cellIs" dxfId="130" priority="30" operator="equal">
      <formula>""</formula>
    </cfRule>
  </conditionalFormatting>
  <conditionalFormatting sqref="AF46:AI52">
    <cfRule type="cellIs" dxfId="129" priority="13" operator="equal">
      <formula>""</formula>
    </cfRule>
  </conditionalFormatting>
  <dataValidations count="9">
    <dataValidation type="list" allowBlank="1" showInputMessage="1" showErrorMessage="1" sqref="AB21">
      <formula1>"決定通知記載日"</formula1>
    </dataValidation>
    <dataValidation type="list" allowBlank="1" showInputMessage="1" showErrorMessage="1" prompt="▽印より参加回を選択してください" sqref="AB19:AD19">
      <formula1>"決定通知記載日"</formula1>
    </dataValidation>
    <dataValidation allowBlank="1" showInputMessage="1" showErrorMessage="1" promptTitle="実施日" sqref="F7:I7"/>
    <dataValidation type="list" allowBlank="1" showInputMessage="1" prompt="▽印より選択してください" sqref="U46:W52">
      <formula1>"決定通知記載日"</formula1>
    </dataValidation>
    <dataValidation type="list" allowBlank="1" showInputMessage="1" sqref="B46:B52">
      <formula1>"運搬費,消耗品,レンタル費,著作権使用料"</formula1>
    </dataValidation>
    <dataValidation type="list" allowBlank="1" showInputMessage="1" sqref="X19:AA19 X21:AA28">
      <formula1>"ID未取得,不明"</formula1>
    </dataValidation>
    <dataValidation type="list" allowBlank="1" showInputMessage="1" showErrorMessage="1" sqref="Q19:R19">
      <formula1>"1,2,3"</formula1>
    </dataValidation>
    <dataValidation type="list" allowBlank="1" showInputMessage="1" showErrorMessage="1" sqref="B4:AE4">
      <formula1>"経費報告書（兼）支払依頼書,費用概算書(謝金・旅費・講演等諸雑費　合計)"</formula1>
    </dataValidation>
    <dataValidation type="list" allowBlank="1" showInputMessage="1" showErrorMessage="1" sqref="AF46:AI52">
      <formula1>"請求書払,講師立替"</formula1>
    </dataValidation>
  </dataValidations>
  <printOptions horizontalCentered="1"/>
  <pageMargins left="0.51181102362204722" right="0.35433070866141736" top="0.42" bottom="0.31" header="0.16" footer="0.16"/>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39"/>
  <sheetViews>
    <sheetView showGridLines="0" view="pageBreakPreview" zoomScaleNormal="87" zoomScaleSheetLayoutView="100" workbookViewId="0">
      <selection activeCell="W24" sqref="W24:Y24"/>
    </sheetView>
  </sheetViews>
  <sheetFormatPr defaultColWidth="2.375" defaultRowHeight="22.7" customHeight="1" x14ac:dyDescent="0.15"/>
  <cols>
    <col min="1" max="4" width="2.75" style="14" customWidth="1"/>
    <col min="5" max="5" width="2.375" style="14"/>
    <col min="6" max="6" width="2.375" style="14" customWidth="1"/>
    <col min="7" max="42" width="2.375" style="14"/>
    <col min="43" max="43" width="33.875" style="14" customWidth="1"/>
    <col min="44" max="69" width="2.375" style="14"/>
    <col min="70" max="70" width="16.75" style="14" hidden="1" customWidth="1"/>
    <col min="71" max="71" width="2.375" style="14" hidden="1" customWidth="1"/>
    <col min="72" max="16384" width="2.375" style="14"/>
  </cols>
  <sheetData>
    <row r="1" spans="1:71" s="13" customFormat="1" ht="22.7" customHeight="1" x14ac:dyDescent="0.15">
      <c r="A1" s="471" t="s">
        <v>5445</v>
      </c>
      <c r="B1" s="471"/>
      <c r="C1" s="471"/>
      <c r="D1" s="471"/>
      <c r="E1" s="471"/>
      <c r="F1" s="471"/>
      <c r="G1" s="4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2"/>
      <c r="BR1" s="213" t="s">
        <v>5382</v>
      </c>
      <c r="BS1" s="13" t="s">
        <v>5425</v>
      </c>
    </row>
    <row r="2" spans="1:71" s="19" customFormat="1" ht="22.7" customHeight="1" x14ac:dyDescent="0.15">
      <c r="A2" s="472" t="s">
        <v>5444</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173"/>
      <c r="BR2" s="213" t="s">
        <v>5419</v>
      </c>
      <c r="BS2" s="19" t="s">
        <v>5426</v>
      </c>
    </row>
    <row r="3" spans="1:71" s="13" customFormat="1" ht="22.7" customHeight="1" x14ac:dyDescent="0.15">
      <c r="A3" s="473" t="s">
        <v>5446</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BR3" s="213" t="s">
        <v>312</v>
      </c>
      <c r="BS3" s="13" t="s">
        <v>5429</v>
      </c>
    </row>
    <row r="4" spans="1:71" s="13" customFormat="1" ht="11.25" customHeight="1" thickBot="1" x14ac:dyDescent="0.2">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172"/>
      <c r="BR4" s="213" t="s">
        <v>5420</v>
      </c>
      <c r="BS4" s="19" t="s">
        <v>5426</v>
      </c>
    </row>
    <row r="5" spans="1:71" s="13" customFormat="1" ht="24" customHeight="1" thickBot="1" x14ac:dyDescent="0.2">
      <c r="A5" s="475" t="s">
        <v>154</v>
      </c>
      <c r="B5" s="476"/>
      <c r="C5" s="476"/>
      <c r="D5" s="477"/>
      <c r="E5" s="478" t="s">
        <v>185</v>
      </c>
      <c r="F5" s="479"/>
      <c r="G5" s="480"/>
      <c r="H5" s="481"/>
      <c r="I5" s="481"/>
      <c r="J5" s="481"/>
      <c r="K5" s="481"/>
      <c r="L5" s="482"/>
      <c r="M5" s="145"/>
      <c r="N5" s="145"/>
      <c r="O5" s="145"/>
      <c r="P5" s="145"/>
      <c r="Q5" s="145"/>
      <c r="R5" s="145"/>
      <c r="S5" s="145"/>
      <c r="T5" s="145"/>
      <c r="U5" s="145"/>
      <c r="V5" s="145"/>
      <c r="W5" s="145"/>
      <c r="X5" s="145"/>
      <c r="Y5" s="145"/>
      <c r="Z5" s="145"/>
      <c r="AA5" s="145"/>
      <c r="AB5" s="145"/>
      <c r="AC5" s="145"/>
      <c r="AD5" s="483"/>
      <c r="AE5" s="483"/>
      <c r="AF5" s="483"/>
      <c r="AG5" s="483"/>
      <c r="AH5" s="483"/>
      <c r="AI5" s="484"/>
      <c r="AJ5" s="484"/>
      <c r="AK5" s="484"/>
      <c r="AL5" s="484"/>
      <c r="AM5" s="484"/>
      <c r="AN5" s="484"/>
      <c r="AO5" s="484"/>
      <c r="AP5" s="484"/>
      <c r="AQ5" s="172"/>
      <c r="BR5" s="213" t="s">
        <v>5422</v>
      </c>
      <c r="BS5" s="13" t="s">
        <v>5430</v>
      </c>
    </row>
    <row r="6" spans="1:71" s="13" customFormat="1" ht="11.25" customHeight="1" x14ac:dyDescent="0.15">
      <c r="A6" s="489"/>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172"/>
      <c r="BR6" s="213" t="s">
        <v>5421</v>
      </c>
      <c r="BS6" s="19" t="s">
        <v>5426</v>
      </c>
    </row>
    <row r="7" spans="1:71" s="18" customFormat="1" ht="24" customHeight="1" thickBot="1" x14ac:dyDescent="0.2">
      <c r="A7" s="174" t="s">
        <v>184</v>
      </c>
      <c r="B7" s="175"/>
      <c r="C7" s="175"/>
      <c r="D7" s="175"/>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176"/>
      <c r="BR7" s="213" t="s">
        <v>233</v>
      </c>
      <c r="BS7" s="18" t="s">
        <v>5430</v>
      </c>
    </row>
    <row r="8" spans="1:71" s="13" customFormat="1" ht="24" customHeight="1" thickBot="1" x14ac:dyDescent="0.2">
      <c r="A8" s="491" t="s">
        <v>183</v>
      </c>
      <c r="B8" s="492"/>
      <c r="C8" s="492"/>
      <c r="D8" s="492"/>
      <c r="E8" s="493"/>
      <c r="F8" s="493"/>
      <c r="G8" s="493"/>
      <c r="H8" s="493"/>
      <c r="I8" s="493"/>
      <c r="J8" s="493"/>
      <c r="K8" s="493"/>
      <c r="L8" s="493"/>
      <c r="M8" s="493"/>
      <c r="N8" s="493"/>
      <c r="O8" s="493"/>
      <c r="P8" s="493"/>
      <c r="Q8" s="493"/>
      <c r="R8" s="493"/>
      <c r="S8" s="494"/>
      <c r="T8" s="495" t="s">
        <v>178</v>
      </c>
      <c r="U8" s="496"/>
      <c r="V8" s="496"/>
      <c r="W8" s="496"/>
      <c r="X8" s="497"/>
      <c r="Y8" s="497"/>
      <c r="Z8" s="497"/>
      <c r="AA8" s="497"/>
      <c r="AB8" s="497"/>
      <c r="AC8" s="497"/>
      <c r="AD8" s="498"/>
      <c r="AE8" s="495" t="s">
        <v>5434</v>
      </c>
      <c r="AF8" s="496"/>
      <c r="AG8" s="496"/>
      <c r="AH8" s="496"/>
      <c r="AI8" s="499"/>
      <c r="AJ8" s="499"/>
      <c r="AK8" s="499"/>
      <c r="AL8" s="499"/>
      <c r="AM8" s="499"/>
      <c r="AN8" s="499"/>
      <c r="AO8" s="499"/>
      <c r="AP8" s="499"/>
      <c r="AQ8" s="500"/>
      <c r="BR8" s="213" t="s">
        <v>234</v>
      </c>
      <c r="BS8" s="13" t="s">
        <v>5433</v>
      </c>
    </row>
    <row r="9" spans="1:71" s="13" customFormat="1" ht="11.25" customHeight="1" x14ac:dyDescent="0.1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172"/>
      <c r="BR9" s="213" t="s">
        <v>235</v>
      </c>
      <c r="BS9" s="13" t="s">
        <v>5431</v>
      </c>
    </row>
    <row r="10" spans="1:71" s="18" customFormat="1" ht="24" customHeight="1" thickBot="1" x14ac:dyDescent="0.2">
      <c r="A10" s="174" t="s">
        <v>182</v>
      </c>
      <c r="B10" s="175"/>
      <c r="C10" s="175"/>
      <c r="D10" s="175"/>
      <c r="E10" s="175"/>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7" t="s">
        <v>3</v>
      </c>
      <c r="AE10" s="487"/>
      <c r="AF10" s="488"/>
      <c r="AG10" s="488"/>
      <c r="AH10" s="177" t="s">
        <v>4</v>
      </c>
      <c r="AI10" s="488"/>
      <c r="AJ10" s="488"/>
      <c r="AK10" s="177" t="s">
        <v>5</v>
      </c>
      <c r="AL10" s="488"/>
      <c r="AM10" s="488"/>
      <c r="AN10" s="178" t="s">
        <v>6</v>
      </c>
      <c r="AO10" s="487" t="s">
        <v>181</v>
      </c>
      <c r="AP10" s="487"/>
      <c r="AQ10" s="176"/>
      <c r="BR10" s="213" t="s">
        <v>236</v>
      </c>
      <c r="BS10" s="18" t="s">
        <v>5430</v>
      </c>
    </row>
    <row r="11" spans="1:71" s="13" customFormat="1" ht="21.2" customHeight="1" x14ac:dyDescent="0.15">
      <c r="A11" s="501" t="s">
        <v>0</v>
      </c>
      <c r="B11" s="502"/>
      <c r="C11" s="502"/>
      <c r="D11" s="502"/>
      <c r="E11" s="503"/>
      <c r="F11" s="503"/>
      <c r="G11" s="503"/>
      <c r="H11" s="503"/>
      <c r="I11" s="503"/>
      <c r="J11" s="503"/>
      <c r="K11" s="503"/>
      <c r="L11" s="503"/>
      <c r="M11" s="503"/>
      <c r="N11" s="503"/>
      <c r="O11" s="504"/>
      <c r="P11" s="505" t="s">
        <v>0</v>
      </c>
      <c r="Q11" s="506"/>
      <c r="R11" s="506"/>
      <c r="S11" s="506"/>
      <c r="T11" s="503"/>
      <c r="U11" s="503"/>
      <c r="V11" s="503"/>
      <c r="W11" s="503"/>
      <c r="X11" s="503"/>
      <c r="Y11" s="503"/>
      <c r="Z11" s="503"/>
      <c r="AA11" s="503"/>
      <c r="AB11" s="503"/>
      <c r="AC11" s="503"/>
      <c r="AD11" s="504"/>
      <c r="AE11" s="507" t="s">
        <v>5413</v>
      </c>
      <c r="AF11" s="508"/>
      <c r="AG11" s="508"/>
      <c r="AH11" s="508"/>
      <c r="AI11" s="508"/>
      <c r="AJ11" s="508"/>
      <c r="AK11" s="508"/>
      <c r="AL11" s="508"/>
      <c r="AM11" s="508"/>
      <c r="AN11" s="508"/>
      <c r="AO11" s="508"/>
      <c r="AP11" s="509"/>
      <c r="AQ11" s="172"/>
      <c r="BR11" s="213" t="s">
        <v>237</v>
      </c>
      <c r="BS11" s="13" t="s">
        <v>5430</v>
      </c>
    </row>
    <row r="12" spans="1:71" s="13" customFormat="1" ht="27.75" customHeight="1" thickBot="1" x14ac:dyDescent="0.2">
      <c r="A12" s="510" t="s">
        <v>180</v>
      </c>
      <c r="B12" s="511"/>
      <c r="C12" s="511"/>
      <c r="D12" s="511"/>
      <c r="E12" s="512"/>
      <c r="F12" s="512"/>
      <c r="G12" s="512"/>
      <c r="H12" s="512"/>
      <c r="I12" s="512"/>
      <c r="J12" s="512"/>
      <c r="K12" s="512"/>
      <c r="L12" s="512"/>
      <c r="M12" s="512"/>
      <c r="N12" s="512"/>
      <c r="O12" s="513"/>
      <c r="P12" s="514" t="s">
        <v>179</v>
      </c>
      <c r="Q12" s="515"/>
      <c r="R12" s="515"/>
      <c r="S12" s="515"/>
      <c r="T12" s="516"/>
      <c r="U12" s="516"/>
      <c r="V12" s="516"/>
      <c r="W12" s="516"/>
      <c r="X12" s="516"/>
      <c r="Y12" s="516"/>
      <c r="Z12" s="516"/>
      <c r="AA12" s="516"/>
      <c r="AB12" s="516"/>
      <c r="AC12" s="516"/>
      <c r="AD12" s="517"/>
      <c r="AE12" s="518"/>
      <c r="AF12" s="519"/>
      <c r="AG12" s="519"/>
      <c r="AH12" s="519"/>
      <c r="AI12" s="519"/>
      <c r="AJ12" s="519"/>
      <c r="AK12" s="519"/>
      <c r="AL12" s="519"/>
      <c r="AM12" s="519"/>
      <c r="AN12" s="519"/>
      <c r="AO12" s="519"/>
      <c r="AP12" s="520"/>
      <c r="AQ12" s="172"/>
      <c r="BR12" s="213" t="s">
        <v>5428</v>
      </c>
      <c r="BS12" s="13" t="s">
        <v>5427</v>
      </c>
    </row>
    <row r="13" spans="1:71" s="17" customFormat="1" ht="11.25" customHeight="1" x14ac:dyDescent="0.15">
      <c r="A13" s="52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179"/>
      <c r="BR13" s="213" t="s">
        <v>190</v>
      </c>
      <c r="BS13" s="17" t="s">
        <v>5432</v>
      </c>
    </row>
    <row r="14" spans="1:71" s="16" customFormat="1" ht="15" customHeight="1" x14ac:dyDescent="0.15">
      <c r="A14" s="522" t="s">
        <v>177</v>
      </c>
      <c r="B14" s="522"/>
      <c r="C14" s="522"/>
      <c r="D14" s="522"/>
      <c r="E14" s="523"/>
      <c r="F14" s="523"/>
      <c r="G14" s="523"/>
      <c r="H14" s="523"/>
      <c r="I14" s="523"/>
      <c r="J14" s="523"/>
      <c r="K14" s="523"/>
      <c r="L14" s="523"/>
      <c r="M14" s="523"/>
      <c r="N14" s="523"/>
      <c r="O14" s="523"/>
      <c r="P14" s="523"/>
      <c r="Q14" s="523"/>
      <c r="R14" s="523"/>
      <c r="S14" s="524" t="s">
        <v>5409</v>
      </c>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210"/>
    </row>
    <row r="15" spans="1:71" s="16" customFormat="1" ht="15" customHeight="1" thickBot="1" x14ac:dyDescent="0.2">
      <c r="A15" s="522"/>
      <c r="B15" s="522"/>
      <c r="C15" s="522"/>
      <c r="D15" s="522"/>
      <c r="E15" s="523"/>
      <c r="F15" s="523"/>
      <c r="G15" s="523"/>
      <c r="H15" s="523"/>
      <c r="I15" s="523"/>
      <c r="J15" s="523"/>
      <c r="K15" s="523"/>
      <c r="L15" s="523"/>
      <c r="M15" s="523"/>
      <c r="N15" s="523"/>
      <c r="O15" s="523"/>
      <c r="P15" s="523"/>
      <c r="Q15" s="523"/>
      <c r="R15" s="523"/>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210"/>
    </row>
    <row r="16" spans="1:71" ht="16.5" customHeight="1" thickTop="1" x14ac:dyDescent="0.15">
      <c r="A16" s="526" t="s">
        <v>5403</v>
      </c>
      <c r="B16" s="527"/>
      <c r="C16" s="527"/>
      <c r="D16" s="528"/>
      <c r="E16" s="532">
        <f>Z33+AC33+AH33+AK33</f>
        <v>0</v>
      </c>
      <c r="F16" s="533"/>
      <c r="G16" s="533"/>
      <c r="H16" s="533"/>
      <c r="I16" s="533"/>
      <c r="J16" s="533"/>
      <c r="K16" s="533"/>
      <c r="L16" s="536" t="s">
        <v>145</v>
      </c>
      <c r="M16" s="537"/>
      <c r="N16" s="540"/>
      <c r="O16" s="180"/>
      <c r="P16" s="180"/>
      <c r="Q16" s="180"/>
      <c r="R16" s="180"/>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211"/>
    </row>
    <row r="17" spans="1:61" ht="16.5" customHeight="1" thickBot="1" x14ac:dyDescent="0.2">
      <c r="A17" s="529"/>
      <c r="B17" s="530"/>
      <c r="C17" s="530"/>
      <c r="D17" s="531"/>
      <c r="E17" s="534"/>
      <c r="F17" s="535"/>
      <c r="G17" s="535"/>
      <c r="H17" s="535"/>
      <c r="I17" s="535"/>
      <c r="J17" s="535"/>
      <c r="K17" s="535"/>
      <c r="L17" s="538"/>
      <c r="M17" s="539"/>
      <c r="N17" s="541"/>
      <c r="O17" s="182"/>
      <c r="P17" s="182"/>
      <c r="Q17" s="182"/>
      <c r="R17" s="182"/>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211"/>
    </row>
    <row r="18" spans="1:61" s="15" customFormat="1" ht="16.5" customHeight="1" thickTop="1" x14ac:dyDescent="0.15">
      <c r="A18" s="585" t="s">
        <v>176</v>
      </c>
      <c r="B18" s="586"/>
      <c r="C18" s="586"/>
      <c r="D18" s="556"/>
      <c r="E18" s="590" t="s">
        <v>175</v>
      </c>
      <c r="F18" s="586"/>
      <c r="G18" s="556" t="s">
        <v>174</v>
      </c>
      <c r="H18" s="557"/>
      <c r="I18" s="557"/>
      <c r="J18" s="557"/>
      <c r="K18" s="557"/>
      <c r="L18" s="557"/>
      <c r="M18" s="582"/>
      <c r="N18" s="592" t="s">
        <v>173</v>
      </c>
      <c r="O18" s="593"/>
      <c r="P18" s="593"/>
      <c r="Q18" s="592" t="s">
        <v>172</v>
      </c>
      <c r="R18" s="593"/>
      <c r="S18" s="593"/>
      <c r="T18" s="594" t="s">
        <v>171</v>
      </c>
      <c r="U18" s="572"/>
      <c r="V18" s="573"/>
      <c r="W18" s="571" t="s">
        <v>170</v>
      </c>
      <c r="X18" s="572"/>
      <c r="Y18" s="573"/>
      <c r="Z18" s="571" t="s">
        <v>169</v>
      </c>
      <c r="AA18" s="572"/>
      <c r="AB18" s="577"/>
      <c r="AC18" s="579" t="s">
        <v>168</v>
      </c>
      <c r="AD18" s="580"/>
      <c r="AE18" s="580"/>
      <c r="AF18" s="580"/>
      <c r="AG18" s="581"/>
      <c r="AH18" s="579" t="s">
        <v>167</v>
      </c>
      <c r="AI18" s="580"/>
      <c r="AJ18" s="581"/>
      <c r="AK18" s="579" t="s">
        <v>166</v>
      </c>
      <c r="AL18" s="580"/>
      <c r="AM18" s="581"/>
      <c r="AN18" s="579" t="s">
        <v>165</v>
      </c>
      <c r="AO18" s="580"/>
      <c r="AP18" s="583"/>
      <c r="AQ18" s="554" t="s">
        <v>5424</v>
      </c>
    </row>
    <row r="19" spans="1:61" s="15" customFormat="1" ht="16.5" customHeight="1" x14ac:dyDescent="0.15">
      <c r="A19" s="587"/>
      <c r="B19" s="588"/>
      <c r="C19" s="588"/>
      <c r="D19" s="589"/>
      <c r="E19" s="591"/>
      <c r="F19" s="588"/>
      <c r="G19" s="556" t="s">
        <v>164</v>
      </c>
      <c r="H19" s="557"/>
      <c r="I19" s="557"/>
      <c r="J19" s="183" t="s">
        <v>5414</v>
      </c>
      <c r="K19" s="557" t="s">
        <v>163</v>
      </c>
      <c r="L19" s="557"/>
      <c r="M19" s="557"/>
      <c r="N19" s="586"/>
      <c r="O19" s="586"/>
      <c r="P19" s="586"/>
      <c r="Q19" s="586"/>
      <c r="R19" s="586"/>
      <c r="S19" s="586"/>
      <c r="T19" s="595"/>
      <c r="U19" s="575"/>
      <c r="V19" s="576"/>
      <c r="W19" s="574"/>
      <c r="X19" s="575"/>
      <c r="Y19" s="576"/>
      <c r="Z19" s="574"/>
      <c r="AA19" s="575"/>
      <c r="AB19" s="578"/>
      <c r="AC19" s="556"/>
      <c r="AD19" s="557"/>
      <c r="AE19" s="557"/>
      <c r="AF19" s="557"/>
      <c r="AG19" s="582"/>
      <c r="AH19" s="556"/>
      <c r="AI19" s="557"/>
      <c r="AJ19" s="582"/>
      <c r="AK19" s="556"/>
      <c r="AL19" s="557"/>
      <c r="AM19" s="582"/>
      <c r="AN19" s="556"/>
      <c r="AO19" s="557"/>
      <c r="AP19" s="584"/>
      <c r="AQ19" s="555"/>
    </row>
    <row r="20" spans="1:61" s="15" customFormat="1" ht="22.7" customHeight="1" x14ac:dyDescent="0.15">
      <c r="A20" s="558"/>
      <c r="B20" s="559"/>
      <c r="C20" s="559"/>
      <c r="D20" s="560"/>
      <c r="E20" s="561" t="str">
        <f>IF(A20="","",A20)</f>
        <v/>
      </c>
      <c r="F20" s="562"/>
      <c r="G20" s="563"/>
      <c r="H20" s="564"/>
      <c r="I20" s="564"/>
      <c r="J20" s="191" t="s">
        <v>5415</v>
      </c>
      <c r="K20" s="565"/>
      <c r="L20" s="565"/>
      <c r="M20" s="565"/>
      <c r="N20" s="566"/>
      <c r="O20" s="566"/>
      <c r="P20" s="566"/>
      <c r="Q20" s="567"/>
      <c r="R20" s="567"/>
      <c r="S20" s="567"/>
      <c r="T20" s="568"/>
      <c r="U20" s="569"/>
      <c r="V20" s="570"/>
      <c r="W20" s="596"/>
      <c r="X20" s="597"/>
      <c r="Y20" s="598"/>
      <c r="Z20" s="599">
        <f>SUM(T20:W20)</f>
        <v>0</v>
      </c>
      <c r="AA20" s="600"/>
      <c r="AB20" s="601"/>
      <c r="AC20" s="542"/>
      <c r="AD20" s="543"/>
      <c r="AE20" s="543"/>
      <c r="AF20" s="543"/>
      <c r="AG20" s="544"/>
      <c r="AH20" s="545"/>
      <c r="AI20" s="546"/>
      <c r="AJ20" s="547"/>
      <c r="AK20" s="548"/>
      <c r="AL20" s="549"/>
      <c r="AM20" s="550"/>
      <c r="AN20" s="551"/>
      <c r="AO20" s="552"/>
      <c r="AP20" s="553"/>
      <c r="AQ20" s="214" t="str">
        <f>IFERROR(VLOOKUP(N20,$BR$1:$BS$13,2,FALSE),"")</f>
        <v/>
      </c>
    </row>
    <row r="21" spans="1:61" s="15" customFormat="1" ht="22.7" customHeight="1" x14ac:dyDescent="0.15">
      <c r="A21" s="558"/>
      <c r="B21" s="559"/>
      <c r="C21" s="559"/>
      <c r="D21" s="560"/>
      <c r="E21" s="561" t="str">
        <f t="shared" ref="E21:E31" si="0">IF(A21="","",A21)</f>
        <v/>
      </c>
      <c r="F21" s="562"/>
      <c r="G21" s="563"/>
      <c r="H21" s="564"/>
      <c r="I21" s="564"/>
      <c r="J21" s="192" t="s">
        <v>5415</v>
      </c>
      <c r="K21" s="564"/>
      <c r="L21" s="564"/>
      <c r="M21" s="564"/>
      <c r="N21" s="566"/>
      <c r="O21" s="566"/>
      <c r="P21" s="566"/>
      <c r="Q21" s="603"/>
      <c r="R21" s="603"/>
      <c r="S21" s="603"/>
      <c r="T21" s="568"/>
      <c r="U21" s="569"/>
      <c r="V21" s="570"/>
      <c r="W21" s="596"/>
      <c r="X21" s="597"/>
      <c r="Y21" s="598"/>
      <c r="Z21" s="599">
        <f t="shared" ref="Z21:Z31" si="1">SUM(T21:W21)</f>
        <v>0</v>
      </c>
      <c r="AA21" s="600"/>
      <c r="AB21" s="601"/>
      <c r="AC21" s="542"/>
      <c r="AD21" s="543"/>
      <c r="AE21" s="543"/>
      <c r="AF21" s="543"/>
      <c r="AG21" s="544"/>
      <c r="AH21" s="545"/>
      <c r="AI21" s="546"/>
      <c r="AJ21" s="547"/>
      <c r="AK21" s="548"/>
      <c r="AL21" s="549"/>
      <c r="AM21" s="550"/>
      <c r="AN21" s="551"/>
      <c r="AO21" s="552"/>
      <c r="AP21" s="553"/>
      <c r="AQ21" s="214" t="str">
        <f t="shared" ref="AQ21:AQ31" si="2">IFERROR(VLOOKUP(N21,$BR$1:$BS$13,2,FALSE),"")</f>
        <v/>
      </c>
    </row>
    <row r="22" spans="1:61" s="15" customFormat="1" ht="22.7" customHeight="1" x14ac:dyDescent="0.15">
      <c r="A22" s="558"/>
      <c r="B22" s="559"/>
      <c r="C22" s="559"/>
      <c r="D22" s="560"/>
      <c r="E22" s="561" t="str">
        <f t="shared" si="0"/>
        <v/>
      </c>
      <c r="F22" s="562"/>
      <c r="G22" s="563"/>
      <c r="H22" s="564"/>
      <c r="I22" s="564"/>
      <c r="J22" s="192" t="s">
        <v>5416</v>
      </c>
      <c r="K22" s="564"/>
      <c r="L22" s="564"/>
      <c r="M22" s="602"/>
      <c r="N22" s="566"/>
      <c r="O22" s="566"/>
      <c r="P22" s="566"/>
      <c r="Q22" s="603"/>
      <c r="R22" s="603"/>
      <c r="S22" s="603"/>
      <c r="T22" s="568"/>
      <c r="U22" s="569"/>
      <c r="V22" s="570"/>
      <c r="W22" s="596"/>
      <c r="X22" s="597"/>
      <c r="Y22" s="598"/>
      <c r="Z22" s="599">
        <f t="shared" si="1"/>
        <v>0</v>
      </c>
      <c r="AA22" s="600"/>
      <c r="AB22" s="601"/>
      <c r="AC22" s="542"/>
      <c r="AD22" s="543"/>
      <c r="AE22" s="543"/>
      <c r="AF22" s="543"/>
      <c r="AG22" s="544"/>
      <c r="AH22" s="545"/>
      <c r="AI22" s="546"/>
      <c r="AJ22" s="547"/>
      <c r="AK22" s="548"/>
      <c r="AL22" s="549"/>
      <c r="AM22" s="550"/>
      <c r="AN22" s="551"/>
      <c r="AO22" s="552"/>
      <c r="AP22" s="553"/>
      <c r="AQ22" s="214" t="str">
        <f t="shared" si="2"/>
        <v/>
      </c>
    </row>
    <row r="23" spans="1:61" s="15" customFormat="1" ht="22.7" customHeight="1" x14ac:dyDescent="0.15">
      <c r="A23" s="558"/>
      <c r="B23" s="559"/>
      <c r="C23" s="559"/>
      <c r="D23" s="560"/>
      <c r="E23" s="561" t="str">
        <f t="shared" si="0"/>
        <v/>
      </c>
      <c r="F23" s="562"/>
      <c r="G23" s="565"/>
      <c r="H23" s="565"/>
      <c r="I23" s="565"/>
      <c r="J23" s="192" t="s">
        <v>5416</v>
      </c>
      <c r="K23" s="564"/>
      <c r="L23" s="564"/>
      <c r="M23" s="602"/>
      <c r="N23" s="566"/>
      <c r="O23" s="566"/>
      <c r="P23" s="566"/>
      <c r="Q23" s="603"/>
      <c r="R23" s="603"/>
      <c r="S23" s="603"/>
      <c r="T23" s="568"/>
      <c r="U23" s="569"/>
      <c r="V23" s="570"/>
      <c r="W23" s="596"/>
      <c r="X23" s="597"/>
      <c r="Y23" s="598"/>
      <c r="Z23" s="599">
        <f t="shared" si="1"/>
        <v>0</v>
      </c>
      <c r="AA23" s="600"/>
      <c r="AB23" s="601"/>
      <c r="AC23" s="542"/>
      <c r="AD23" s="543"/>
      <c r="AE23" s="543"/>
      <c r="AF23" s="543"/>
      <c r="AG23" s="544"/>
      <c r="AH23" s="545"/>
      <c r="AI23" s="546"/>
      <c r="AJ23" s="547"/>
      <c r="AK23" s="548"/>
      <c r="AL23" s="549"/>
      <c r="AM23" s="550"/>
      <c r="AN23" s="551"/>
      <c r="AO23" s="552"/>
      <c r="AP23" s="553"/>
      <c r="AQ23" s="214" t="str">
        <f t="shared" si="2"/>
        <v/>
      </c>
      <c r="BI23" s="18"/>
    </row>
    <row r="24" spans="1:61" s="15" customFormat="1" ht="22.7" customHeight="1" x14ac:dyDescent="0.15">
      <c r="A24" s="558"/>
      <c r="B24" s="559"/>
      <c r="C24" s="559"/>
      <c r="D24" s="560"/>
      <c r="E24" s="561" t="str">
        <f t="shared" si="0"/>
        <v/>
      </c>
      <c r="F24" s="562"/>
      <c r="G24" s="563"/>
      <c r="H24" s="564"/>
      <c r="I24" s="564"/>
      <c r="J24" s="192" t="s">
        <v>5415</v>
      </c>
      <c r="K24" s="565"/>
      <c r="L24" s="565"/>
      <c r="M24" s="565"/>
      <c r="N24" s="566"/>
      <c r="O24" s="566"/>
      <c r="P24" s="566"/>
      <c r="Q24" s="603"/>
      <c r="R24" s="603"/>
      <c r="S24" s="603"/>
      <c r="T24" s="568"/>
      <c r="U24" s="569"/>
      <c r="V24" s="570"/>
      <c r="W24" s="596"/>
      <c r="X24" s="597"/>
      <c r="Y24" s="598"/>
      <c r="Z24" s="599">
        <f t="shared" si="1"/>
        <v>0</v>
      </c>
      <c r="AA24" s="600"/>
      <c r="AB24" s="601"/>
      <c r="AC24" s="542"/>
      <c r="AD24" s="543"/>
      <c r="AE24" s="543"/>
      <c r="AF24" s="543"/>
      <c r="AG24" s="544"/>
      <c r="AH24" s="545"/>
      <c r="AI24" s="546"/>
      <c r="AJ24" s="547"/>
      <c r="AK24" s="545"/>
      <c r="AL24" s="546"/>
      <c r="AM24" s="547"/>
      <c r="AN24" s="607"/>
      <c r="AO24" s="608"/>
      <c r="AP24" s="609"/>
      <c r="AQ24" s="214" t="str">
        <f t="shared" si="2"/>
        <v/>
      </c>
      <c r="BI24" s="18"/>
    </row>
    <row r="25" spans="1:61" s="15" customFormat="1" ht="22.7" customHeight="1" x14ac:dyDescent="0.15">
      <c r="A25" s="604"/>
      <c r="B25" s="605"/>
      <c r="C25" s="605"/>
      <c r="D25" s="606"/>
      <c r="E25" s="561" t="str">
        <f t="shared" si="0"/>
        <v/>
      </c>
      <c r="F25" s="562"/>
      <c r="G25" s="563"/>
      <c r="H25" s="564"/>
      <c r="I25" s="564"/>
      <c r="J25" s="192" t="s">
        <v>5416</v>
      </c>
      <c r="K25" s="564"/>
      <c r="L25" s="564"/>
      <c r="M25" s="564"/>
      <c r="N25" s="566"/>
      <c r="O25" s="566"/>
      <c r="P25" s="566"/>
      <c r="Q25" s="567"/>
      <c r="R25" s="567"/>
      <c r="S25" s="567"/>
      <c r="T25" s="568"/>
      <c r="U25" s="569"/>
      <c r="V25" s="570"/>
      <c r="W25" s="596"/>
      <c r="X25" s="597"/>
      <c r="Y25" s="598"/>
      <c r="Z25" s="599">
        <f t="shared" si="1"/>
        <v>0</v>
      </c>
      <c r="AA25" s="600"/>
      <c r="AB25" s="601"/>
      <c r="AC25" s="542"/>
      <c r="AD25" s="543"/>
      <c r="AE25" s="543"/>
      <c r="AF25" s="543"/>
      <c r="AG25" s="544"/>
      <c r="AH25" s="545"/>
      <c r="AI25" s="546"/>
      <c r="AJ25" s="547"/>
      <c r="AK25" s="548"/>
      <c r="AL25" s="549"/>
      <c r="AM25" s="550"/>
      <c r="AN25" s="551"/>
      <c r="AO25" s="552"/>
      <c r="AP25" s="553"/>
      <c r="AQ25" s="214" t="str">
        <f t="shared" si="2"/>
        <v/>
      </c>
    </row>
    <row r="26" spans="1:61" s="15" customFormat="1" ht="22.7" customHeight="1" x14ac:dyDescent="0.15">
      <c r="A26" s="604"/>
      <c r="B26" s="605"/>
      <c r="C26" s="605"/>
      <c r="D26" s="606"/>
      <c r="E26" s="561" t="str">
        <f t="shared" si="0"/>
        <v/>
      </c>
      <c r="F26" s="562"/>
      <c r="G26" s="563"/>
      <c r="H26" s="564"/>
      <c r="I26" s="564"/>
      <c r="J26" s="192" t="s">
        <v>5415</v>
      </c>
      <c r="K26" s="564"/>
      <c r="L26" s="564"/>
      <c r="M26" s="602"/>
      <c r="N26" s="566"/>
      <c r="O26" s="566"/>
      <c r="P26" s="566"/>
      <c r="Q26" s="603"/>
      <c r="R26" s="603"/>
      <c r="S26" s="603"/>
      <c r="T26" s="568"/>
      <c r="U26" s="569"/>
      <c r="V26" s="570"/>
      <c r="W26" s="596"/>
      <c r="X26" s="597"/>
      <c r="Y26" s="598"/>
      <c r="Z26" s="599">
        <f t="shared" si="1"/>
        <v>0</v>
      </c>
      <c r="AA26" s="600"/>
      <c r="AB26" s="601"/>
      <c r="AC26" s="542"/>
      <c r="AD26" s="543"/>
      <c r="AE26" s="543"/>
      <c r="AF26" s="543"/>
      <c r="AG26" s="544"/>
      <c r="AH26" s="545"/>
      <c r="AI26" s="546"/>
      <c r="AJ26" s="547"/>
      <c r="AK26" s="548"/>
      <c r="AL26" s="549"/>
      <c r="AM26" s="550"/>
      <c r="AN26" s="551"/>
      <c r="AO26" s="552"/>
      <c r="AP26" s="553"/>
      <c r="AQ26" s="214" t="str">
        <f t="shared" si="2"/>
        <v/>
      </c>
    </row>
    <row r="27" spans="1:61" s="15" customFormat="1" ht="22.7" customHeight="1" x14ac:dyDescent="0.15">
      <c r="A27" s="604"/>
      <c r="B27" s="605"/>
      <c r="C27" s="605"/>
      <c r="D27" s="606"/>
      <c r="E27" s="561" t="str">
        <f t="shared" si="0"/>
        <v/>
      </c>
      <c r="F27" s="562"/>
      <c r="G27" s="563"/>
      <c r="H27" s="564"/>
      <c r="I27" s="564"/>
      <c r="J27" s="192" t="s">
        <v>5415</v>
      </c>
      <c r="K27" s="564"/>
      <c r="L27" s="564"/>
      <c r="M27" s="564"/>
      <c r="N27" s="566"/>
      <c r="O27" s="566"/>
      <c r="P27" s="566"/>
      <c r="Q27" s="603"/>
      <c r="R27" s="603"/>
      <c r="S27" s="603"/>
      <c r="T27" s="568"/>
      <c r="U27" s="569"/>
      <c r="V27" s="570"/>
      <c r="W27" s="596"/>
      <c r="X27" s="597"/>
      <c r="Y27" s="598"/>
      <c r="Z27" s="599">
        <f t="shared" si="1"/>
        <v>0</v>
      </c>
      <c r="AA27" s="600"/>
      <c r="AB27" s="601"/>
      <c r="AC27" s="542"/>
      <c r="AD27" s="543"/>
      <c r="AE27" s="543"/>
      <c r="AF27" s="543"/>
      <c r="AG27" s="544"/>
      <c r="AH27" s="545"/>
      <c r="AI27" s="546"/>
      <c r="AJ27" s="547"/>
      <c r="AK27" s="548"/>
      <c r="AL27" s="549"/>
      <c r="AM27" s="550"/>
      <c r="AN27" s="551"/>
      <c r="AO27" s="552"/>
      <c r="AP27" s="553"/>
      <c r="AQ27" s="214" t="str">
        <f t="shared" si="2"/>
        <v/>
      </c>
    </row>
    <row r="28" spans="1:61" s="15" customFormat="1" ht="22.7" customHeight="1" x14ac:dyDescent="0.15">
      <c r="A28" s="604"/>
      <c r="B28" s="605"/>
      <c r="C28" s="605"/>
      <c r="D28" s="606"/>
      <c r="E28" s="561" t="str">
        <f t="shared" si="0"/>
        <v/>
      </c>
      <c r="F28" s="562"/>
      <c r="G28" s="565"/>
      <c r="H28" s="565"/>
      <c r="I28" s="565"/>
      <c r="J28" s="192" t="s">
        <v>5417</v>
      </c>
      <c r="K28" s="564"/>
      <c r="L28" s="564"/>
      <c r="M28" s="602"/>
      <c r="N28" s="566"/>
      <c r="O28" s="566"/>
      <c r="P28" s="566"/>
      <c r="Q28" s="567"/>
      <c r="R28" s="567"/>
      <c r="S28" s="567"/>
      <c r="T28" s="568"/>
      <c r="U28" s="569"/>
      <c r="V28" s="570"/>
      <c r="W28" s="596"/>
      <c r="X28" s="597"/>
      <c r="Y28" s="598"/>
      <c r="Z28" s="599">
        <f t="shared" si="1"/>
        <v>0</v>
      </c>
      <c r="AA28" s="600"/>
      <c r="AB28" s="601"/>
      <c r="AC28" s="542"/>
      <c r="AD28" s="543"/>
      <c r="AE28" s="543"/>
      <c r="AF28" s="543"/>
      <c r="AG28" s="544"/>
      <c r="AH28" s="545"/>
      <c r="AI28" s="546"/>
      <c r="AJ28" s="547"/>
      <c r="AK28" s="548"/>
      <c r="AL28" s="549"/>
      <c r="AM28" s="550"/>
      <c r="AN28" s="551"/>
      <c r="AO28" s="552"/>
      <c r="AP28" s="553"/>
      <c r="AQ28" s="214" t="str">
        <f t="shared" si="2"/>
        <v/>
      </c>
    </row>
    <row r="29" spans="1:61" s="15" customFormat="1" ht="22.7" customHeight="1" x14ac:dyDescent="0.15">
      <c r="A29" s="604"/>
      <c r="B29" s="605"/>
      <c r="C29" s="605"/>
      <c r="D29" s="606"/>
      <c r="E29" s="561" t="str">
        <f t="shared" si="0"/>
        <v/>
      </c>
      <c r="F29" s="562"/>
      <c r="G29" s="563"/>
      <c r="H29" s="564"/>
      <c r="I29" s="564"/>
      <c r="J29" s="192" t="s">
        <v>5416</v>
      </c>
      <c r="K29" s="564"/>
      <c r="L29" s="564"/>
      <c r="M29" s="564"/>
      <c r="N29" s="566"/>
      <c r="O29" s="566"/>
      <c r="P29" s="566"/>
      <c r="Q29" s="603"/>
      <c r="R29" s="603"/>
      <c r="S29" s="603"/>
      <c r="T29" s="568"/>
      <c r="U29" s="569"/>
      <c r="V29" s="570"/>
      <c r="W29" s="596"/>
      <c r="X29" s="597"/>
      <c r="Y29" s="598"/>
      <c r="Z29" s="599">
        <f t="shared" si="1"/>
        <v>0</v>
      </c>
      <c r="AA29" s="600"/>
      <c r="AB29" s="601"/>
      <c r="AC29" s="542"/>
      <c r="AD29" s="543"/>
      <c r="AE29" s="543"/>
      <c r="AF29" s="543"/>
      <c r="AG29" s="544"/>
      <c r="AH29" s="545"/>
      <c r="AI29" s="546"/>
      <c r="AJ29" s="547"/>
      <c r="AK29" s="548"/>
      <c r="AL29" s="549"/>
      <c r="AM29" s="550"/>
      <c r="AN29" s="551"/>
      <c r="AO29" s="552"/>
      <c r="AP29" s="553"/>
      <c r="AQ29" s="214" t="str">
        <f t="shared" si="2"/>
        <v/>
      </c>
    </row>
    <row r="30" spans="1:61" s="15" customFormat="1" ht="22.7" customHeight="1" x14ac:dyDescent="0.15">
      <c r="A30" s="604"/>
      <c r="B30" s="605"/>
      <c r="C30" s="605"/>
      <c r="D30" s="606"/>
      <c r="E30" s="561" t="str">
        <f t="shared" si="0"/>
        <v/>
      </c>
      <c r="F30" s="562"/>
      <c r="G30" s="563"/>
      <c r="H30" s="564"/>
      <c r="I30" s="564"/>
      <c r="J30" s="192" t="s">
        <v>5415</v>
      </c>
      <c r="K30" s="564"/>
      <c r="L30" s="564"/>
      <c r="M30" s="602"/>
      <c r="N30" s="566"/>
      <c r="O30" s="566"/>
      <c r="P30" s="566"/>
      <c r="Q30" s="603"/>
      <c r="R30" s="603"/>
      <c r="S30" s="603"/>
      <c r="T30" s="568"/>
      <c r="U30" s="569"/>
      <c r="V30" s="570"/>
      <c r="W30" s="596"/>
      <c r="X30" s="597"/>
      <c r="Y30" s="598"/>
      <c r="Z30" s="599">
        <f t="shared" si="1"/>
        <v>0</v>
      </c>
      <c r="AA30" s="600"/>
      <c r="AB30" s="601"/>
      <c r="AC30" s="542"/>
      <c r="AD30" s="543"/>
      <c r="AE30" s="543"/>
      <c r="AF30" s="543"/>
      <c r="AG30" s="544"/>
      <c r="AH30" s="545"/>
      <c r="AI30" s="546"/>
      <c r="AJ30" s="547"/>
      <c r="AK30" s="548"/>
      <c r="AL30" s="549"/>
      <c r="AM30" s="550"/>
      <c r="AN30" s="551"/>
      <c r="AO30" s="552"/>
      <c r="AP30" s="553"/>
      <c r="AQ30" s="214" t="str">
        <f t="shared" si="2"/>
        <v/>
      </c>
    </row>
    <row r="31" spans="1:61" s="15" customFormat="1" ht="22.7" customHeight="1" thickBot="1" x14ac:dyDescent="0.2">
      <c r="A31" s="604"/>
      <c r="B31" s="605"/>
      <c r="C31" s="605"/>
      <c r="D31" s="606"/>
      <c r="E31" s="561" t="str">
        <f t="shared" si="0"/>
        <v/>
      </c>
      <c r="F31" s="562"/>
      <c r="G31" s="565"/>
      <c r="H31" s="565"/>
      <c r="I31" s="565"/>
      <c r="J31" s="192" t="s">
        <v>5418</v>
      </c>
      <c r="K31" s="564"/>
      <c r="L31" s="564"/>
      <c r="M31" s="602"/>
      <c r="N31" s="566"/>
      <c r="O31" s="566"/>
      <c r="P31" s="566"/>
      <c r="Q31" s="603"/>
      <c r="R31" s="603"/>
      <c r="S31" s="603"/>
      <c r="T31" s="568"/>
      <c r="U31" s="569"/>
      <c r="V31" s="570"/>
      <c r="W31" s="612"/>
      <c r="X31" s="613"/>
      <c r="Y31" s="614"/>
      <c r="Z31" s="599">
        <f t="shared" si="1"/>
        <v>0</v>
      </c>
      <c r="AA31" s="600"/>
      <c r="AB31" s="601"/>
      <c r="AC31" s="542"/>
      <c r="AD31" s="543"/>
      <c r="AE31" s="543"/>
      <c r="AF31" s="543"/>
      <c r="AG31" s="544"/>
      <c r="AH31" s="615"/>
      <c r="AI31" s="616"/>
      <c r="AJ31" s="617"/>
      <c r="AK31" s="638"/>
      <c r="AL31" s="639"/>
      <c r="AM31" s="640"/>
      <c r="AN31" s="641"/>
      <c r="AO31" s="642"/>
      <c r="AP31" s="643"/>
      <c r="AQ31" s="214" t="str">
        <f t="shared" si="2"/>
        <v/>
      </c>
    </row>
    <row r="32" spans="1:61" ht="15" customHeight="1" thickTop="1" x14ac:dyDescent="0.15">
      <c r="A32" s="618" t="s">
        <v>161</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22" t="s">
        <v>160</v>
      </c>
      <c r="AA32" s="623"/>
      <c r="AB32" s="624"/>
      <c r="AC32" s="622" t="s">
        <v>159</v>
      </c>
      <c r="AD32" s="623"/>
      <c r="AE32" s="623"/>
      <c r="AF32" s="623"/>
      <c r="AG32" s="624"/>
      <c r="AH32" s="622" t="s">
        <v>158</v>
      </c>
      <c r="AI32" s="623"/>
      <c r="AJ32" s="624"/>
      <c r="AK32" s="622" t="s">
        <v>157</v>
      </c>
      <c r="AL32" s="623"/>
      <c r="AM32" s="624"/>
      <c r="AN32" s="644"/>
      <c r="AO32" s="645"/>
      <c r="AP32" s="646"/>
      <c r="AQ32" s="610"/>
    </row>
    <row r="33" spans="1:43" ht="22.7" customHeight="1" thickBot="1" x14ac:dyDescent="0.2">
      <c r="A33" s="620"/>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32">
        <f>SUM(Z20:AB31)</f>
        <v>0</v>
      </c>
      <c r="AA33" s="633"/>
      <c r="AB33" s="634"/>
      <c r="AC33" s="632">
        <f>ROUNDDOWN((SUMIFS(Q20:S31,N20:P31,"自家用車")),0)*37</f>
        <v>0</v>
      </c>
      <c r="AD33" s="633"/>
      <c r="AE33" s="633"/>
      <c r="AF33" s="633"/>
      <c r="AG33" s="634"/>
      <c r="AH33" s="632">
        <f>SUM(AH20:AJ31)</f>
        <v>0</v>
      </c>
      <c r="AI33" s="633"/>
      <c r="AJ33" s="634"/>
      <c r="AK33" s="632">
        <f>SUM(AK20:AM31)</f>
        <v>0</v>
      </c>
      <c r="AL33" s="633"/>
      <c r="AM33" s="634"/>
      <c r="AN33" s="647"/>
      <c r="AO33" s="648"/>
      <c r="AP33" s="649"/>
      <c r="AQ33" s="611"/>
    </row>
    <row r="34" spans="1:43" ht="11.25" customHeight="1" thickBot="1" x14ac:dyDescent="0.2">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181"/>
    </row>
    <row r="35" spans="1:43" ht="15" customHeight="1" x14ac:dyDescent="0.15">
      <c r="A35" s="636" t="s">
        <v>156</v>
      </c>
      <c r="B35" s="637"/>
      <c r="C35" s="637"/>
      <c r="D35" s="637"/>
      <c r="E35" s="185"/>
      <c r="F35" s="186" t="s">
        <v>155</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7"/>
      <c r="AQ35" s="181"/>
    </row>
    <row r="36" spans="1:43" ht="15" customHeight="1" x14ac:dyDescent="0.15">
      <c r="A36" s="625"/>
      <c r="B36" s="626"/>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7"/>
      <c r="AQ36" s="181"/>
    </row>
    <row r="37" spans="1:43" ht="15" customHeight="1" thickBot="1" x14ac:dyDescent="0.2">
      <c r="A37" s="628"/>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30"/>
      <c r="AQ37" s="181"/>
    </row>
    <row r="38" spans="1:43" ht="15" customHeight="1" x14ac:dyDescent="0.15">
      <c r="A38" s="188" t="s">
        <v>5405</v>
      </c>
      <c r="B38" s="189"/>
      <c r="C38" s="189"/>
      <c r="D38" s="189"/>
      <c r="E38" s="189"/>
      <c r="F38" s="189"/>
      <c r="G38" s="189"/>
      <c r="H38" s="189"/>
      <c r="I38" s="189"/>
      <c r="J38" s="189"/>
      <c r="K38" s="189"/>
      <c r="L38" s="189"/>
      <c r="M38" s="189"/>
      <c r="N38" s="189"/>
      <c r="O38" s="189"/>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181"/>
    </row>
    <row r="39" spans="1:43" ht="15" customHeight="1" x14ac:dyDescent="0.15">
      <c r="A39" s="190" t="s">
        <v>5404</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1"/>
    </row>
  </sheetData>
  <mergeCells count="228">
    <mergeCell ref="A36:AP37"/>
    <mergeCell ref="P38:AP38"/>
    <mergeCell ref="Z33:AB33"/>
    <mergeCell ref="AC33:AG33"/>
    <mergeCell ref="AH33:AJ33"/>
    <mergeCell ref="AK33:AM33"/>
    <mergeCell ref="A34:AP34"/>
    <mergeCell ref="A35:D35"/>
    <mergeCell ref="AK31:AM31"/>
    <mergeCell ref="AN31:AP31"/>
    <mergeCell ref="AK32:AM32"/>
    <mergeCell ref="AN32:AP33"/>
    <mergeCell ref="AQ32:AQ33"/>
    <mergeCell ref="Q31:S31"/>
    <mergeCell ref="T31:V31"/>
    <mergeCell ref="W31:Y31"/>
    <mergeCell ref="Z31:AB31"/>
    <mergeCell ref="AC31:AG31"/>
    <mergeCell ref="AH31:AJ31"/>
    <mergeCell ref="A31:D31"/>
    <mergeCell ref="E31:F31"/>
    <mergeCell ref="G31:I31"/>
    <mergeCell ref="K31:M31"/>
    <mergeCell ref="N31:P31"/>
    <mergeCell ref="A32:Y33"/>
    <mergeCell ref="Z32:AB32"/>
    <mergeCell ref="AC32:AG32"/>
    <mergeCell ref="AH32:AJ32"/>
    <mergeCell ref="W29:Y29"/>
    <mergeCell ref="Z29:AB29"/>
    <mergeCell ref="AC29:AG29"/>
    <mergeCell ref="AH29:AJ29"/>
    <mergeCell ref="AK29:AM29"/>
    <mergeCell ref="AN29:AP29"/>
    <mergeCell ref="AC30:AG30"/>
    <mergeCell ref="AH30:AJ30"/>
    <mergeCell ref="AK30:AM30"/>
    <mergeCell ref="AN30:AP30"/>
    <mergeCell ref="A30:D30"/>
    <mergeCell ref="E30:F30"/>
    <mergeCell ref="G30:I30"/>
    <mergeCell ref="K30:M30"/>
    <mergeCell ref="N30:P30"/>
    <mergeCell ref="Q30:S30"/>
    <mergeCell ref="T30:V30"/>
    <mergeCell ref="W30:Y30"/>
    <mergeCell ref="Z30:AB30"/>
    <mergeCell ref="A29:D29"/>
    <mergeCell ref="E29:F29"/>
    <mergeCell ref="G29:I29"/>
    <mergeCell ref="K29:M29"/>
    <mergeCell ref="N29:P29"/>
    <mergeCell ref="Q29:S29"/>
    <mergeCell ref="T29:V29"/>
    <mergeCell ref="Q28:S28"/>
    <mergeCell ref="T28:V28"/>
    <mergeCell ref="AC27:AG27"/>
    <mergeCell ref="AH27:AJ27"/>
    <mergeCell ref="AK27:AM27"/>
    <mergeCell ref="AN27:AP27"/>
    <mergeCell ref="A28:D28"/>
    <mergeCell ref="E28:F28"/>
    <mergeCell ref="G28:I28"/>
    <mergeCell ref="K28:M28"/>
    <mergeCell ref="N28:P28"/>
    <mergeCell ref="AK28:AM28"/>
    <mergeCell ref="AN28:AP28"/>
    <mergeCell ref="W28:Y28"/>
    <mergeCell ref="Z28:AB28"/>
    <mergeCell ref="AC28:AG28"/>
    <mergeCell ref="AH28:AJ28"/>
    <mergeCell ref="A27:D27"/>
    <mergeCell ref="E27:F27"/>
    <mergeCell ref="G27:I27"/>
    <mergeCell ref="K27:M27"/>
    <mergeCell ref="N27:P27"/>
    <mergeCell ref="Q27:S27"/>
    <mergeCell ref="T27:V27"/>
    <mergeCell ref="W27:Y27"/>
    <mergeCell ref="Z27:AB27"/>
    <mergeCell ref="T26:V26"/>
    <mergeCell ref="Q25:S25"/>
    <mergeCell ref="T25:V25"/>
    <mergeCell ref="W25:Y25"/>
    <mergeCell ref="Z25:AB25"/>
    <mergeCell ref="AC25:AG25"/>
    <mergeCell ref="AH25:AJ25"/>
    <mergeCell ref="W26:Y26"/>
    <mergeCell ref="Z26:AB26"/>
    <mergeCell ref="AC26:AG26"/>
    <mergeCell ref="AH26:AJ26"/>
    <mergeCell ref="W23:Y23"/>
    <mergeCell ref="Z23:AB23"/>
    <mergeCell ref="AC23:AG23"/>
    <mergeCell ref="AH23:AJ23"/>
    <mergeCell ref="AK23:AM23"/>
    <mergeCell ref="AN23:AP23"/>
    <mergeCell ref="AC24:AG24"/>
    <mergeCell ref="AH24:AJ24"/>
    <mergeCell ref="AK24:AM24"/>
    <mergeCell ref="AN24:AP24"/>
    <mergeCell ref="AK26:AM26"/>
    <mergeCell ref="AN26:AP26"/>
    <mergeCell ref="A24:D24"/>
    <mergeCell ref="E24:F24"/>
    <mergeCell ref="G24:I24"/>
    <mergeCell ref="K24:M24"/>
    <mergeCell ref="N24:P24"/>
    <mergeCell ref="Q24:S24"/>
    <mergeCell ref="T24:V24"/>
    <mergeCell ref="W24:Y24"/>
    <mergeCell ref="Z24:AB24"/>
    <mergeCell ref="A25:D25"/>
    <mergeCell ref="E25:F25"/>
    <mergeCell ref="G25:I25"/>
    <mergeCell ref="K25:M25"/>
    <mergeCell ref="N25:P25"/>
    <mergeCell ref="AK25:AM25"/>
    <mergeCell ref="AN25:AP25"/>
    <mergeCell ref="A26:D26"/>
    <mergeCell ref="E26:F26"/>
    <mergeCell ref="G26:I26"/>
    <mergeCell ref="K26:M26"/>
    <mergeCell ref="N26:P26"/>
    <mergeCell ref="Q26:S26"/>
    <mergeCell ref="A23:D23"/>
    <mergeCell ref="E23:F23"/>
    <mergeCell ref="G23:I23"/>
    <mergeCell ref="K23:M23"/>
    <mergeCell ref="N23:P23"/>
    <mergeCell ref="Q23:S23"/>
    <mergeCell ref="T23:V23"/>
    <mergeCell ref="Q22:S22"/>
    <mergeCell ref="T22:V22"/>
    <mergeCell ref="AC21:AG21"/>
    <mergeCell ref="AH21:AJ21"/>
    <mergeCell ref="AK21:AM21"/>
    <mergeCell ref="AN21:AP21"/>
    <mergeCell ref="A22:D22"/>
    <mergeCell ref="E22:F22"/>
    <mergeCell ref="G22:I22"/>
    <mergeCell ref="K22:M22"/>
    <mergeCell ref="N22:P22"/>
    <mergeCell ref="AK22:AM22"/>
    <mergeCell ref="AN22:AP22"/>
    <mergeCell ref="W22:Y22"/>
    <mergeCell ref="Z22:AB22"/>
    <mergeCell ref="AC22:AG22"/>
    <mergeCell ref="AH22:AJ22"/>
    <mergeCell ref="A21:D21"/>
    <mergeCell ref="E21:F21"/>
    <mergeCell ref="G21:I21"/>
    <mergeCell ref="K21:M21"/>
    <mergeCell ref="N21:P21"/>
    <mergeCell ref="Q21:S21"/>
    <mergeCell ref="T21:V21"/>
    <mergeCell ref="W21:Y21"/>
    <mergeCell ref="Z21:AB21"/>
    <mergeCell ref="AQ18:AQ19"/>
    <mergeCell ref="G19:I19"/>
    <mergeCell ref="K19:M19"/>
    <mergeCell ref="A20:D20"/>
    <mergeCell ref="E20:F20"/>
    <mergeCell ref="G20:I20"/>
    <mergeCell ref="K20:M20"/>
    <mergeCell ref="N20:P20"/>
    <mergeCell ref="Q20:S20"/>
    <mergeCell ref="T20:V20"/>
    <mergeCell ref="W18:Y19"/>
    <mergeCell ref="Z18:AB19"/>
    <mergeCell ref="AC18:AG19"/>
    <mergeCell ref="AH18:AJ19"/>
    <mergeCell ref="AK18:AM19"/>
    <mergeCell ref="AN18:AP19"/>
    <mergeCell ref="A18:D19"/>
    <mergeCell ref="E18:F19"/>
    <mergeCell ref="G18:M18"/>
    <mergeCell ref="N18:P19"/>
    <mergeCell ref="Q18:S19"/>
    <mergeCell ref="T18:V19"/>
    <mergeCell ref="W20:Y20"/>
    <mergeCell ref="Z20:AB20"/>
    <mergeCell ref="A13:AP13"/>
    <mergeCell ref="A14:D15"/>
    <mergeCell ref="E14:R15"/>
    <mergeCell ref="S14:AP17"/>
    <mergeCell ref="A16:D17"/>
    <mergeCell ref="E16:K17"/>
    <mergeCell ref="L16:M17"/>
    <mergeCell ref="N16:N17"/>
    <mergeCell ref="AC20:AG20"/>
    <mergeCell ref="AH20:AJ20"/>
    <mergeCell ref="AK20:AM20"/>
    <mergeCell ref="AN20:AP20"/>
    <mergeCell ref="A11:D11"/>
    <mergeCell ref="E11:O11"/>
    <mergeCell ref="P11:S11"/>
    <mergeCell ref="T11:AD11"/>
    <mergeCell ref="AE11:AP11"/>
    <mergeCell ref="A12:D12"/>
    <mergeCell ref="E12:O12"/>
    <mergeCell ref="P12:S12"/>
    <mergeCell ref="T12:AD12"/>
    <mergeCell ref="AE12:AP12"/>
    <mergeCell ref="A9:AP9"/>
    <mergeCell ref="F10:AC10"/>
    <mergeCell ref="AD10:AE10"/>
    <mergeCell ref="AF10:AG10"/>
    <mergeCell ref="AI10:AJ10"/>
    <mergeCell ref="AL10:AM10"/>
    <mergeCell ref="AO10:AP10"/>
    <mergeCell ref="A6:AP6"/>
    <mergeCell ref="E7:AP7"/>
    <mergeCell ref="A8:D8"/>
    <mergeCell ref="E8:S8"/>
    <mergeCell ref="T8:W8"/>
    <mergeCell ref="X8:AD8"/>
    <mergeCell ref="AE8:AH8"/>
    <mergeCell ref="AI8:AQ8"/>
    <mergeCell ref="A1:G1"/>
    <mergeCell ref="A2:AP2"/>
    <mergeCell ref="A3:AQ3"/>
    <mergeCell ref="A4:AP4"/>
    <mergeCell ref="A5:D5"/>
    <mergeCell ref="E5:F5"/>
    <mergeCell ref="G5:L5"/>
    <mergeCell ref="AD5:AH5"/>
    <mergeCell ref="AI5:AP5"/>
  </mergeCells>
  <phoneticPr fontId="2"/>
  <conditionalFormatting sqref="G5:L5 E8:S8 E12:O12">
    <cfRule type="cellIs" dxfId="127" priority="4" operator="equal">
      <formula>""</formula>
    </cfRule>
  </conditionalFormatting>
  <conditionalFormatting sqref="N20:P31 AH20:AM31">
    <cfRule type="containsBlanks" dxfId="126" priority="6">
      <formula>LEN(TRIM(N20))=0</formula>
    </cfRule>
  </conditionalFormatting>
  <conditionalFormatting sqref="X8:AD8 AI8 AF10 AI10 AL10 E11:O11 T11:AD12 A20:D31 G20:I31 K20:M31 Q20:Y31 AN20:AP31 A36:AP37">
    <cfRule type="containsBlanks" dxfId="125" priority="5">
      <formula>LEN(TRIM(A8))=0</formula>
    </cfRule>
  </conditionalFormatting>
  <conditionalFormatting sqref="AE12:AP12">
    <cfRule type="containsBlanks" dxfId="124" priority="2">
      <formula>LEN(TRIM(AE12))=0</formula>
    </cfRule>
  </conditionalFormatting>
  <dataValidations count="5">
    <dataValidation allowBlank="1" showInputMessage="1" showErrorMessage="1" prompt="車賃は自動計算されますので入力不要です" sqref="AC20:AG31"/>
    <dataValidation type="list" allowBlank="1" sqref="N20:P31">
      <formula1>"航空機,JR特急あり,JR特急なし,私鉄特急あり,私鉄特急なし,船,路線バス,自家用車,自家用車(同乗),運搬車(同乗),徒歩,タクシー,その他"</formula1>
    </dataValidation>
    <dataValidation type="list" allowBlank="1" showInputMessage="1" sqref="AK20:AM31">
      <formula1>"9800,10900"</formula1>
    </dataValidation>
    <dataValidation type="list" allowBlank="1" showInputMessage="1" showErrorMessage="1" errorTitle="確認" error="旅費基準をご確認ください" sqref="AH20:AJ31">
      <formula1>"1100"</formula1>
    </dataValidation>
    <dataValidation type="list" allowBlank="1" showInputMessage="1" showErrorMessage="1" sqref="A3:AQ3">
      <formula1>"費用概算書(被派遣者旅費計算書),被派遣者旅費計算書"</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O64"/>
  <sheetViews>
    <sheetView showGridLines="0" view="pageBreakPreview" zoomScaleNormal="100" zoomScaleSheetLayoutView="100" workbookViewId="0">
      <selection activeCell="AT3" sqref="AT3"/>
    </sheetView>
  </sheetViews>
  <sheetFormatPr defaultColWidth="9" defaultRowHeight="13.5" x14ac:dyDescent="0.15"/>
  <cols>
    <col min="1" max="41" width="2.625" style="38" customWidth="1"/>
    <col min="42" max="16384" width="9" style="38"/>
  </cols>
  <sheetData>
    <row r="1" spans="1:41" s="30" customFormat="1" ht="22.7" customHeight="1" x14ac:dyDescent="0.15">
      <c r="A1" s="29" t="s">
        <v>284</v>
      </c>
      <c r="B1" s="29"/>
      <c r="C1" s="29"/>
      <c r="D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row>
    <row r="2" spans="1:41" s="30" customFormat="1" ht="14.25" customHeight="1" x14ac:dyDescent="0.15">
      <c r="S2" s="662" t="s">
        <v>152</v>
      </c>
      <c r="T2" s="662"/>
      <c r="U2" s="662"/>
      <c r="V2" s="662"/>
      <c r="W2" s="662"/>
      <c r="X2" s="662"/>
      <c r="Y2" s="663"/>
      <c r="Z2" s="663"/>
      <c r="AA2" s="663"/>
      <c r="AB2" s="663"/>
      <c r="AC2" s="663"/>
      <c r="AD2" s="663"/>
      <c r="AE2" s="663"/>
      <c r="AF2" s="663"/>
      <c r="AG2" s="663"/>
      <c r="AH2" s="663"/>
      <c r="AI2" s="663"/>
      <c r="AJ2" s="663"/>
      <c r="AK2" s="663"/>
      <c r="AL2" s="31"/>
      <c r="AM2" s="664"/>
      <c r="AN2" s="664"/>
      <c r="AO2" s="664"/>
    </row>
    <row r="3" spans="1:41" s="30" customFormat="1" ht="14.25" customHeight="1" x14ac:dyDescent="0.15">
      <c r="A3" s="32"/>
      <c r="B3" s="33"/>
      <c r="C3" s="33"/>
      <c r="D3" s="33"/>
      <c r="S3" s="665" t="s">
        <v>1</v>
      </c>
      <c r="T3" s="665"/>
      <c r="U3" s="665"/>
      <c r="V3" s="665"/>
      <c r="W3" s="666"/>
      <c r="X3" s="666"/>
      <c r="Y3" s="666"/>
      <c r="Z3" s="666"/>
      <c r="AA3" s="666"/>
      <c r="AB3" s="666"/>
      <c r="AC3" s="666"/>
      <c r="AD3" s="666"/>
      <c r="AE3" s="666"/>
      <c r="AF3" s="666"/>
      <c r="AG3" s="666"/>
      <c r="AH3" s="666"/>
      <c r="AI3" s="666"/>
      <c r="AJ3" s="666"/>
      <c r="AK3" s="666"/>
    </row>
    <row r="4" spans="1:41" s="30" customFormat="1" ht="16.5" customHeight="1" thickBot="1" x14ac:dyDescent="0.2">
      <c r="A4" s="33"/>
      <c r="B4" s="33"/>
      <c r="C4" s="33"/>
      <c r="D4" s="33"/>
      <c r="E4" s="34"/>
      <c r="F4" s="35"/>
      <c r="G4" s="34"/>
      <c r="H4" s="35"/>
    </row>
    <row r="5" spans="1:41" ht="16.5" customHeight="1" x14ac:dyDescent="0.15">
      <c r="A5" s="667" t="s">
        <v>285</v>
      </c>
      <c r="B5" s="668"/>
      <c r="C5" s="668"/>
      <c r="D5" s="668"/>
      <c r="E5" s="668"/>
      <c r="F5" s="668"/>
      <c r="G5" s="668"/>
      <c r="H5" s="668"/>
      <c r="I5" s="669"/>
      <c r="J5" s="36"/>
      <c r="K5" s="37"/>
      <c r="L5" s="37"/>
      <c r="M5" s="657"/>
      <c r="N5" s="657"/>
      <c r="O5" s="673" t="s">
        <v>286</v>
      </c>
      <c r="P5" s="673"/>
      <c r="Q5" s="657"/>
      <c r="R5" s="657"/>
      <c r="S5" s="673" t="s">
        <v>287</v>
      </c>
      <c r="T5" s="675"/>
      <c r="AA5" s="39" t="s">
        <v>288</v>
      </c>
      <c r="AB5" s="40"/>
      <c r="AC5" s="41" t="s">
        <v>289</v>
      </c>
    </row>
    <row r="6" spans="1:41" ht="16.5" customHeight="1" thickBot="1" x14ac:dyDescent="0.2">
      <c r="A6" s="670"/>
      <c r="B6" s="671"/>
      <c r="C6" s="671"/>
      <c r="D6" s="671"/>
      <c r="E6" s="671"/>
      <c r="F6" s="671"/>
      <c r="G6" s="671"/>
      <c r="H6" s="671"/>
      <c r="I6" s="672"/>
      <c r="J6" s="42"/>
      <c r="K6" s="43"/>
      <c r="L6" s="43"/>
      <c r="M6" s="660"/>
      <c r="N6" s="660"/>
      <c r="O6" s="674"/>
      <c r="P6" s="674"/>
      <c r="Q6" s="660"/>
      <c r="R6" s="660"/>
      <c r="S6" s="674"/>
      <c r="T6" s="676"/>
      <c r="AC6" s="44" t="s">
        <v>290</v>
      </c>
    </row>
    <row r="7" spans="1:41" ht="16.5" customHeight="1" x14ac:dyDescent="0.15">
      <c r="A7" s="650" t="s">
        <v>291</v>
      </c>
      <c r="B7" s="651"/>
      <c r="C7" s="651"/>
      <c r="D7" s="651"/>
      <c r="E7" s="651"/>
      <c r="F7" s="651"/>
      <c r="G7" s="651"/>
      <c r="H7" s="651"/>
      <c r="I7" s="652"/>
      <c r="J7" s="656"/>
      <c r="K7" s="657"/>
      <c r="L7" s="657"/>
      <c r="M7" s="657"/>
      <c r="N7" s="657"/>
      <c r="O7" s="657"/>
      <c r="P7" s="657"/>
      <c r="Q7" s="657"/>
      <c r="R7" s="657"/>
      <c r="S7" s="657"/>
      <c r="T7" s="658"/>
    </row>
    <row r="8" spans="1:41" ht="16.5" customHeight="1" thickBot="1" x14ac:dyDescent="0.2">
      <c r="A8" s="653"/>
      <c r="B8" s="654"/>
      <c r="C8" s="654"/>
      <c r="D8" s="654"/>
      <c r="E8" s="654"/>
      <c r="F8" s="654"/>
      <c r="G8" s="654"/>
      <c r="H8" s="654"/>
      <c r="I8" s="655"/>
      <c r="J8" s="659"/>
      <c r="K8" s="660"/>
      <c r="L8" s="660"/>
      <c r="M8" s="660"/>
      <c r="N8" s="660"/>
      <c r="O8" s="660"/>
      <c r="P8" s="660"/>
      <c r="Q8" s="660"/>
      <c r="R8" s="660"/>
      <c r="S8" s="660"/>
      <c r="T8" s="661"/>
    </row>
    <row r="9" spans="1:41" ht="18.75" customHeight="1" x14ac:dyDescent="0.15">
      <c r="A9" s="45"/>
      <c r="B9" s="45"/>
      <c r="C9" s="45"/>
      <c r="D9" s="45"/>
      <c r="E9" s="45"/>
      <c r="F9" s="45"/>
      <c r="G9" s="45"/>
      <c r="H9" s="45"/>
      <c r="I9" s="45"/>
    </row>
    <row r="10" spans="1:41" ht="14.25" customHeight="1" x14ac:dyDescent="0.15">
      <c r="A10" s="46" t="s">
        <v>292</v>
      </c>
      <c r="B10" s="45"/>
      <c r="C10" s="45"/>
      <c r="D10" s="45"/>
      <c r="E10" s="45"/>
      <c r="F10" s="45"/>
      <c r="G10" s="45"/>
      <c r="H10" s="45"/>
      <c r="I10" s="45"/>
      <c r="J10" s="47"/>
      <c r="K10" s="47"/>
      <c r="L10" s="47"/>
      <c r="M10" s="47"/>
      <c r="N10" s="47"/>
      <c r="O10" s="47"/>
      <c r="P10" s="47"/>
      <c r="Q10" s="47"/>
      <c r="R10" s="47"/>
      <c r="S10" s="47"/>
      <c r="T10" s="47"/>
    </row>
    <row r="11" spans="1:41" ht="14.25" customHeight="1" thickBot="1" x14ac:dyDescent="0.2">
      <c r="A11" s="38" t="s">
        <v>293</v>
      </c>
    </row>
    <row r="12" spans="1:41" ht="14.25" customHeight="1"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48"/>
    </row>
    <row r="13" spans="1:41" ht="18.75" customHeight="1" x14ac:dyDescent="0.15">
      <c r="A13" s="49" t="s">
        <v>294</v>
      </c>
      <c r="B13" s="45"/>
      <c r="C13" s="45"/>
      <c r="D13" s="45"/>
      <c r="E13" s="45"/>
      <c r="F13" s="45"/>
      <c r="G13" s="45"/>
      <c r="H13" s="45"/>
      <c r="I13" s="45"/>
      <c r="AK13" s="50"/>
    </row>
    <row r="14" spans="1:41" ht="18.75" customHeight="1" x14ac:dyDescent="0.15">
      <c r="A14" s="49" t="s">
        <v>295</v>
      </c>
      <c r="B14" s="45"/>
      <c r="C14" s="45"/>
      <c r="D14" s="45"/>
      <c r="E14" s="45"/>
      <c r="F14" s="45"/>
      <c r="G14" s="45"/>
      <c r="H14" s="45"/>
      <c r="I14" s="45"/>
      <c r="AK14" s="50"/>
    </row>
    <row r="15" spans="1:41" ht="14.25" customHeight="1" x14ac:dyDescent="0.15">
      <c r="A15" s="51"/>
      <c r="AK15" s="50"/>
    </row>
    <row r="16" spans="1:41" ht="14.25" customHeight="1" x14ac:dyDescent="0.15">
      <c r="A16" s="51"/>
      <c r="AK16" s="50"/>
    </row>
    <row r="17" spans="1:37" ht="14.25" customHeight="1" x14ac:dyDescent="0.15">
      <c r="A17" s="51"/>
      <c r="AK17" s="50"/>
    </row>
    <row r="18" spans="1:37" ht="14.25" customHeight="1" x14ac:dyDescent="0.15">
      <c r="A18" s="51"/>
      <c r="AK18" s="50"/>
    </row>
    <row r="19" spans="1:37" ht="14.25" customHeight="1" x14ac:dyDescent="0.15">
      <c r="A19" s="51"/>
      <c r="AK19" s="50"/>
    </row>
    <row r="20" spans="1:37" ht="14.25" customHeight="1" x14ac:dyDescent="0.15">
      <c r="A20" s="51"/>
      <c r="AK20" s="50"/>
    </row>
    <row r="21" spans="1:37" ht="14.25" customHeight="1" x14ac:dyDescent="0.15">
      <c r="A21" s="51"/>
      <c r="AK21" s="50"/>
    </row>
    <row r="22" spans="1:37" ht="14.25" customHeight="1" x14ac:dyDescent="0.15">
      <c r="A22" s="51"/>
      <c r="AK22" s="50"/>
    </row>
    <row r="23" spans="1:37" ht="14.25" customHeight="1" x14ac:dyDescent="0.15">
      <c r="A23" s="51"/>
      <c r="AK23" s="50"/>
    </row>
    <row r="24" spans="1:37" ht="14.25" customHeight="1" x14ac:dyDescent="0.15">
      <c r="A24" s="51"/>
      <c r="AK24" s="50"/>
    </row>
    <row r="25" spans="1:37" ht="14.25" customHeight="1" x14ac:dyDescent="0.15">
      <c r="A25" s="51"/>
      <c r="AK25" s="50"/>
    </row>
    <row r="26" spans="1:37" ht="14.25" customHeight="1" x14ac:dyDescent="0.15">
      <c r="A26" s="51"/>
      <c r="AK26" s="50"/>
    </row>
    <row r="27" spans="1:37" ht="14.25" customHeight="1" x14ac:dyDescent="0.15">
      <c r="A27" s="51"/>
      <c r="AK27" s="50"/>
    </row>
    <row r="28" spans="1:37" ht="14.25" customHeight="1" x14ac:dyDescent="0.15">
      <c r="A28" s="51"/>
      <c r="AK28" s="50"/>
    </row>
    <row r="29" spans="1:37" ht="14.25" customHeight="1" x14ac:dyDescent="0.15">
      <c r="A29" s="51"/>
      <c r="AK29" s="50"/>
    </row>
    <row r="30" spans="1:37" ht="14.25" customHeight="1" x14ac:dyDescent="0.15">
      <c r="A30" s="51"/>
      <c r="AK30" s="50"/>
    </row>
    <row r="31" spans="1:37" ht="14.25" customHeight="1" x14ac:dyDescent="0.15">
      <c r="A31" s="51"/>
      <c r="AK31" s="50"/>
    </row>
    <row r="32" spans="1:37" ht="14.25" customHeight="1" x14ac:dyDescent="0.15">
      <c r="A32" s="51"/>
      <c r="AK32" s="50"/>
    </row>
    <row r="33" spans="1:37" ht="14.25" customHeight="1" x14ac:dyDescent="0.15">
      <c r="A33" s="51"/>
      <c r="AK33" s="50"/>
    </row>
    <row r="34" spans="1:37" ht="14.25" customHeight="1" x14ac:dyDescent="0.15">
      <c r="A34" s="51"/>
      <c r="AK34" s="50"/>
    </row>
    <row r="35" spans="1:37" ht="14.25" customHeight="1" x14ac:dyDescent="0.15">
      <c r="A35" s="51"/>
      <c r="AK35" s="50"/>
    </row>
    <row r="36" spans="1:37" ht="14.25" customHeight="1" x14ac:dyDescent="0.15">
      <c r="A36" s="51"/>
      <c r="AK36" s="50"/>
    </row>
    <row r="37" spans="1:37" ht="14.25" customHeight="1" x14ac:dyDescent="0.15">
      <c r="A37" s="51"/>
      <c r="AK37" s="50"/>
    </row>
    <row r="38" spans="1:37" ht="14.25" customHeight="1" x14ac:dyDescent="0.15">
      <c r="A38" s="51"/>
      <c r="AK38" s="50"/>
    </row>
    <row r="39" spans="1:37" ht="14.25" customHeight="1" x14ac:dyDescent="0.15">
      <c r="A39" s="51"/>
      <c r="AK39" s="50"/>
    </row>
    <row r="40" spans="1:37" ht="14.25" customHeight="1" x14ac:dyDescent="0.15">
      <c r="A40" s="51"/>
      <c r="AK40" s="50"/>
    </row>
    <row r="41" spans="1:37" ht="14.25" customHeight="1" x14ac:dyDescent="0.15">
      <c r="A41" s="51"/>
      <c r="AK41" s="50"/>
    </row>
    <row r="42" spans="1:37" ht="14.25" customHeight="1" x14ac:dyDescent="0.15">
      <c r="A42" s="51"/>
      <c r="AK42" s="50"/>
    </row>
    <row r="43" spans="1:37" ht="14.25" customHeight="1" x14ac:dyDescent="0.15">
      <c r="A43" s="51"/>
      <c r="AK43" s="50"/>
    </row>
    <row r="44" spans="1:37" ht="14.25" customHeight="1" x14ac:dyDescent="0.15">
      <c r="A44" s="51"/>
      <c r="AK44" s="50"/>
    </row>
    <row r="45" spans="1:37" ht="14.25" customHeight="1" x14ac:dyDescent="0.15">
      <c r="A45" s="51"/>
      <c r="AK45" s="50"/>
    </row>
    <row r="46" spans="1:37" ht="14.25" customHeight="1" x14ac:dyDescent="0.15">
      <c r="A46" s="51"/>
      <c r="AK46" s="50"/>
    </row>
    <row r="47" spans="1:37" ht="14.25" customHeight="1" x14ac:dyDescent="0.15">
      <c r="A47" s="51"/>
      <c r="AK47" s="50"/>
    </row>
    <row r="48" spans="1:37" ht="14.25" customHeight="1" x14ac:dyDescent="0.15">
      <c r="A48" s="51"/>
      <c r="AK48" s="50"/>
    </row>
    <row r="49" spans="1:37" ht="14.25" customHeight="1" x14ac:dyDescent="0.15">
      <c r="A49" s="51"/>
      <c r="AK49" s="50"/>
    </row>
    <row r="50" spans="1:37" ht="14.25" customHeight="1" x14ac:dyDescent="0.15">
      <c r="A50" s="51"/>
      <c r="AK50" s="50"/>
    </row>
    <row r="51" spans="1:37" ht="14.25" customHeight="1" x14ac:dyDescent="0.15">
      <c r="A51" s="51"/>
      <c r="AK51" s="50"/>
    </row>
    <row r="52" spans="1:37" ht="14.25" customHeight="1" x14ac:dyDescent="0.15">
      <c r="A52" s="51"/>
      <c r="AK52" s="50"/>
    </row>
    <row r="53" spans="1:37" ht="14.25" customHeight="1" x14ac:dyDescent="0.15">
      <c r="A53" s="51"/>
      <c r="AK53" s="50"/>
    </row>
    <row r="54" spans="1:37" ht="14.25" customHeight="1" x14ac:dyDescent="0.15">
      <c r="A54" s="51"/>
      <c r="AK54" s="50"/>
    </row>
    <row r="55" spans="1:37" ht="14.25" customHeight="1" x14ac:dyDescent="0.15">
      <c r="A55" s="51"/>
      <c r="AK55" s="50"/>
    </row>
    <row r="56" spans="1:37" ht="14.25" customHeight="1" x14ac:dyDescent="0.15">
      <c r="A56" s="51"/>
      <c r="AK56" s="50"/>
    </row>
    <row r="57" spans="1:37" ht="14.25" customHeight="1" x14ac:dyDescent="0.15">
      <c r="A57" s="51"/>
      <c r="AK57" s="50"/>
    </row>
    <row r="58" spans="1:37" ht="14.25" customHeight="1" thickBot="1" x14ac:dyDescent="0.2">
      <c r="A58" s="42"/>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52"/>
    </row>
    <row r="59" spans="1:37" ht="14.2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spans="1:37" ht="14.25" customHeight="1" x14ac:dyDescent="0.15"/>
    <row r="61" spans="1:37" ht="14.25" customHeight="1" x14ac:dyDescent="0.15"/>
    <row r="62" spans="1:37" ht="14.25" customHeight="1" x14ac:dyDescent="0.15"/>
    <row r="63" spans="1:37" ht="14.25" customHeight="1" x14ac:dyDescent="0.15"/>
    <row r="64" spans="1:37" ht="14.25" customHeight="1" x14ac:dyDescent="0.15"/>
  </sheetData>
  <mergeCells count="12">
    <mergeCell ref="A7:I8"/>
    <mergeCell ref="J7:T8"/>
    <mergeCell ref="S2:X2"/>
    <mergeCell ref="Y2:AK2"/>
    <mergeCell ref="AM2:AO2"/>
    <mergeCell ref="S3:V3"/>
    <mergeCell ref="W3:AK3"/>
    <mergeCell ref="A5:I6"/>
    <mergeCell ref="M5:N6"/>
    <mergeCell ref="O5:P6"/>
    <mergeCell ref="Q5:R6"/>
    <mergeCell ref="S5:T6"/>
  </mergeCells>
  <phoneticPr fontId="2"/>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sheetPr>
  <dimension ref="A1:BK203"/>
  <sheetViews>
    <sheetView showGridLines="0" zoomScale="87" zoomScaleNormal="87" zoomScaleSheetLayoutView="100" workbookViewId="0">
      <selection activeCell="AJ9" sqref="AJ9"/>
    </sheetView>
  </sheetViews>
  <sheetFormatPr defaultColWidth="2.5" defaultRowHeight="12" outlineLevelRow="1" x14ac:dyDescent="0.15"/>
  <cols>
    <col min="1" max="1" width="0.875" style="12" customWidth="1"/>
    <col min="2" max="8" width="3.125" style="12" customWidth="1"/>
    <col min="9" max="10" width="2.75" style="12" customWidth="1"/>
    <col min="11" max="12" width="3.625" style="12" customWidth="1"/>
    <col min="13" max="14" width="2.75" style="12" customWidth="1"/>
    <col min="15" max="16" width="3.625" style="12" customWidth="1"/>
    <col min="17" max="18" width="2.75" style="12" customWidth="1"/>
    <col min="19" max="20" width="3.625" style="12" customWidth="1"/>
    <col min="21" max="27" width="3.125" style="12" customWidth="1"/>
    <col min="28" max="33" width="3.75" style="12" customWidth="1"/>
    <col min="34" max="35" width="3.125" style="12" customWidth="1"/>
    <col min="36" max="44" width="5.5" style="12" customWidth="1"/>
    <col min="45" max="50" width="3.125" style="12" customWidth="1"/>
    <col min="51" max="51" width="10.125" style="12" customWidth="1"/>
    <col min="52" max="52" width="36.25" style="12" customWidth="1"/>
    <col min="53" max="62" width="3.125" style="12" customWidth="1"/>
    <col min="63" max="63" width="13.625" style="12" hidden="1" customWidth="1"/>
    <col min="64" max="116" width="3.125" style="12" customWidth="1"/>
    <col min="117" max="16384" width="2.5" style="12"/>
  </cols>
  <sheetData>
    <row r="1" spans="1:63" ht="18.75" customHeight="1" x14ac:dyDescent="0.15">
      <c r="A1" s="139"/>
      <c r="B1" s="700" t="s">
        <v>5437</v>
      </c>
      <c r="C1" s="700"/>
      <c r="D1" s="700"/>
      <c r="E1" s="700"/>
      <c r="F1" s="700"/>
      <c r="G1" s="700"/>
      <c r="H1" s="700"/>
      <c r="I1" s="140"/>
      <c r="J1" s="140"/>
      <c r="K1" s="140"/>
      <c r="L1" s="140"/>
      <c r="M1" s="140"/>
      <c r="N1" s="140"/>
      <c r="O1" s="140"/>
      <c r="P1" s="140"/>
      <c r="Q1" s="140"/>
      <c r="R1" s="140"/>
      <c r="S1" s="140"/>
      <c r="T1" s="140"/>
      <c r="U1" s="140"/>
      <c r="V1" s="140"/>
      <c r="W1" s="140"/>
      <c r="X1" s="140"/>
      <c r="Y1" s="140"/>
      <c r="Z1" s="141"/>
      <c r="AA1" s="139"/>
      <c r="AB1" s="139"/>
      <c r="AC1" s="139"/>
      <c r="AD1" s="139"/>
      <c r="AE1" s="139"/>
      <c r="AF1" s="140"/>
      <c r="AG1" s="139"/>
      <c r="BK1" s="53">
        <v>35650</v>
      </c>
    </row>
    <row r="2" spans="1:63" ht="17.45" customHeight="1" x14ac:dyDescent="0.15">
      <c r="A2" s="139"/>
      <c r="B2" s="142"/>
      <c r="C2" s="142"/>
      <c r="D2" s="142"/>
      <c r="E2" s="142"/>
      <c r="F2" s="142"/>
      <c r="G2" s="142"/>
      <c r="H2" s="142"/>
      <c r="I2" s="140"/>
      <c r="J2" s="140"/>
      <c r="K2" s="140"/>
      <c r="L2" s="140"/>
      <c r="M2" s="140"/>
      <c r="N2" s="140"/>
      <c r="O2" s="140"/>
      <c r="P2" s="140"/>
      <c r="Q2" s="140"/>
      <c r="R2" s="140"/>
      <c r="S2" s="140"/>
      <c r="T2" s="140"/>
      <c r="U2" s="140"/>
      <c r="V2" s="140"/>
      <c r="W2" s="140"/>
      <c r="X2" s="140"/>
      <c r="Y2" s="140"/>
      <c r="Z2" s="141"/>
      <c r="AA2" s="143"/>
      <c r="AB2" s="143"/>
      <c r="AC2" s="143"/>
      <c r="AD2" s="143"/>
      <c r="AE2" s="143"/>
      <c r="AF2" s="140"/>
      <c r="AG2" s="139"/>
      <c r="BK2" s="53">
        <v>6520</v>
      </c>
    </row>
    <row r="3" spans="1:63" ht="15" customHeight="1" x14ac:dyDescent="0.15">
      <c r="A3" s="139"/>
      <c r="B3" s="231" t="s">
        <v>5436</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142"/>
      <c r="AG3" s="142"/>
      <c r="AH3" s="23"/>
      <c r="AI3" s="23"/>
      <c r="AJ3" s="23"/>
      <c r="BK3" s="53">
        <v>5200</v>
      </c>
    </row>
    <row r="4" spans="1:63" ht="15" customHeight="1" x14ac:dyDescent="0.15">
      <c r="A4" s="139"/>
      <c r="B4" s="232" t="s">
        <v>5435</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142"/>
      <c r="AG4" s="142"/>
      <c r="AH4" s="23"/>
      <c r="AI4" s="23"/>
      <c r="AJ4" s="23"/>
      <c r="BK4" s="53">
        <v>1070</v>
      </c>
    </row>
    <row r="5" spans="1:63" ht="15" customHeight="1" thickBot="1" x14ac:dyDescent="0.2">
      <c r="A5" s="139"/>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42"/>
      <c r="AG5" s="142"/>
      <c r="AH5" s="22"/>
      <c r="AI5" s="22"/>
      <c r="AJ5" s="22"/>
      <c r="BK5" s="53"/>
    </row>
    <row r="6" spans="1:63" s="2" customFormat="1" ht="21.75" customHeight="1" x14ac:dyDescent="0.15">
      <c r="A6" s="144"/>
      <c r="B6" s="233" t="s">
        <v>154</v>
      </c>
      <c r="C6" s="234"/>
      <c r="D6" s="234"/>
      <c r="E6" s="235"/>
      <c r="F6" s="239" t="s">
        <v>153</v>
      </c>
      <c r="G6" s="240"/>
      <c r="H6" s="240"/>
      <c r="I6" s="241"/>
      <c r="J6" s="145"/>
      <c r="K6" s="144"/>
      <c r="L6" s="145"/>
      <c r="M6" s="144"/>
      <c r="N6" s="145"/>
      <c r="O6" s="144"/>
      <c r="P6" s="145"/>
      <c r="Q6" s="144"/>
      <c r="R6" s="145"/>
      <c r="S6" s="144"/>
      <c r="T6" s="144"/>
      <c r="U6" s="242" t="s">
        <v>152</v>
      </c>
      <c r="V6" s="242"/>
      <c r="W6" s="242"/>
      <c r="X6" s="242"/>
      <c r="Y6" s="242"/>
      <c r="Z6" s="242"/>
      <c r="AA6" s="701" t="s">
        <v>298</v>
      </c>
      <c r="AB6" s="701"/>
      <c r="AC6" s="701"/>
      <c r="AD6" s="701"/>
      <c r="AE6" s="701"/>
      <c r="AF6" s="701"/>
      <c r="AG6" s="701"/>
      <c r="AI6" s="2" ph="1"/>
      <c r="AJ6" s="2" ph="1"/>
      <c r="AK6" s="2" ph="1"/>
      <c r="BK6" s="53"/>
    </row>
    <row r="7" spans="1:63" s="1" customFormat="1" ht="21.75" customHeight="1" thickBot="1" x14ac:dyDescent="0.2">
      <c r="A7" s="146"/>
      <c r="B7" s="236"/>
      <c r="C7" s="237"/>
      <c r="D7" s="237"/>
      <c r="E7" s="238"/>
      <c r="F7" s="702">
        <v>45173</v>
      </c>
      <c r="G7" s="703"/>
      <c r="H7" s="703"/>
      <c r="I7" s="704"/>
      <c r="J7" s="145"/>
      <c r="K7" s="146"/>
      <c r="L7" s="145"/>
      <c r="M7" s="146"/>
      <c r="N7" s="145"/>
      <c r="O7" s="146"/>
      <c r="P7" s="145"/>
      <c r="Q7" s="146"/>
      <c r="R7" s="145"/>
      <c r="S7" s="146"/>
      <c r="T7" s="146"/>
      <c r="U7" s="216" t="s">
        <v>332</v>
      </c>
      <c r="V7" s="216"/>
      <c r="W7" s="216"/>
      <c r="X7" s="705" t="s">
        <v>5380</v>
      </c>
      <c r="Y7" s="705"/>
      <c r="Z7" s="705"/>
      <c r="AA7" s="705"/>
      <c r="AB7" s="705"/>
      <c r="AC7" s="705"/>
      <c r="AD7" s="705"/>
      <c r="AE7" s="705"/>
      <c r="AF7" s="705"/>
      <c r="AG7" s="705"/>
    </row>
    <row r="8" spans="1:63" ht="20.45" customHeight="1" x14ac:dyDescent="0.15">
      <c r="A8" s="139"/>
      <c r="B8" s="147"/>
      <c r="C8" s="147"/>
      <c r="D8" s="147"/>
      <c r="E8" s="147"/>
      <c r="F8" s="147"/>
      <c r="G8" s="147"/>
      <c r="H8" s="147"/>
      <c r="I8" s="147"/>
      <c r="J8" s="147"/>
      <c r="K8" s="147"/>
      <c r="L8" s="147"/>
      <c r="M8" s="147"/>
      <c r="N8" s="147"/>
      <c r="O8" s="147"/>
      <c r="P8" s="147"/>
      <c r="Q8" s="147"/>
      <c r="R8" s="147"/>
      <c r="S8" s="139"/>
      <c r="T8" s="139"/>
      <c r="U8" s="216" t="s">
        <v>333</v>
      </c>
      <c r="V8" s="216"/>
      <c r="W8" s="216"/>
      <c r="X8" s="705" t="s">
        <v>298</v>
      </c>
      <c r="Y8" s="705"/>
      <c r="Z8" s="705"/>
      <c r="AA8" s="705"/>
      <c r="AB8" s="705"/>
      <c r="AC8" s="705"/>
      <c r="AD8" s="705"/>
      <c r="AE8" s="705"/>
      <c r="AF8" s="705"/>
      <c r="AG8" s="705"/>
      <c r="AH8" s="21"/>
      <c r="AI8" s="21"/>
      <c r="AJ8" s="21"/>
    </row>
    <row r="9" spans="1:63" ht="18" customHeight="1" x14ac:dyDescent="0.15">
      <c r="A9" s="139"/>
      <c r="B9" s="147"/>
      <c r="C9" s="147"/>
      <c r="D9" s="147"/>
      <c r="E9" s="147"/>
      <c r="F9" s="147"/>
      <c r="G9" s="147"/>
      <c r="H9" s="147"/>
      <c r="I9" s="147"/>
      <c r="J9" s="147"/>
      <c r="K9" s="147"/>
      <c r="L9" s="147"/>
      <c r="M9" s="147"/>
      <c r="N9" s="147"/>
      <c r="O9" s="147"/>
      <c r="P9" s="147"/>
      <c r="Q9" s="147"/>
      <c r="R9" s="147"/>
      <c r="S9" s="147"/>
      <c r="T9" s="147"/>
      <c r="U9" s="147"/>
      <c r="V9" s="147"/>
      <c r="W9" s="147"/>
      <c r="X9" s="147"/>
      <c r="Y9" s="147"/>
      <c r="Z9" s="148"/>
      <c r="AA9" s="147"/>
      <c r="AB9" s="147"/>
      <c r="AC9" s="147"/>
      <c r="AD9" s="149"/>
      <c r="AE9" s="147"/>
      <c r="AF9" s="143"/>
      <c r="AG9" s="143"/>
      <c r="AH9" s="21"/>
      <c r="AI9" s="21"/>
      <c r="AJ9" s="21"/>
    </row>
    <row r="10" spans="1:63" ht="16.5" customHeight="1" thickBot="1" x14ac:dyDescent="0.2">
      <c r="A10" s="139"/>
      <c r="B10" s="218" t="s">
        <v>251</v>
      </c>
      <c r="C10" s="218"/>
      <c r="D10" s="218"/>
      <c r="E10" s="218"/>
      <c r="F10" s="218"/>
      <c r="G10" s="218"/>
      <c r="H10" s="219"/>
      <c r="I10" s="219"/>
      <c r="J10" s="219"/>
      <c r="K10" s="219"/>
      <c r="L10" s="219"/>
      <c r="M10" s="219"/>
      <c r="N10" s="219"/>
      <c r="O10" s="219"/>
      <c r="P10" s="219"/>
      <c r="Q10" s="219"/>
      <c r="R10" s="219"/>
      <c r="S10" s="219"/>
      <c r="T10" s="219"/>
      <c r="U10" s="219"/>
      <c r="V10" s="219"/>
      <c r="W10" s="219"/>
      <c r="X10" s="219"/>
      <c r="Y10" s="219"/>
      <c r="Z10" s="148"/>
      <c r="AA10" s="149"/>
      <c r="AB10" s="149"/>
      <c r="AC10" s="149"/>
      <c r="AD10" s="149"/>
      <c r="AE10" s="148"/>
      <c r="AF10" s="143"/>
      <c r="AG10" s="143"/>
      <c r="AH10" s="21"/>
      <c r="AI10" s="21"/>
      <c r="AJ10" s="21"/>
    </row>
    <row r="11" spans="1:63" ht="16.5" customHeight="1" x14ac:dyDescent="0.15">
      <c r="A11" s="139"/>
      <c r="B11" s="220" t="s">
        <v>252</v>
      </c>
      <c r="C11" s="221"/>
      <c r="D11" s="221"/>
      <c r="E11" s="221"/>
      <c r="F11" s="221"/>
      <c r="G11" s="222"/>
      <c r="H11" s="223" t="s">
        <v>5377</v>
      </c>
      <c r="I11" s="221"/>
      <c r="J11" s="221"/>
      <c r="K11" s="221"/>
      <c r="L11" s="221"/>
      <c r="M11" s="222"/>
      <c r="N11" s="223" t="s">
        <v>5378</v>
      </c>
      <c r="O11" s="221"/>
      <c r="P11" s="221"/>
      <c r="Q11" s="221"/>
      <c r="R11" s="221"/>
      <c r="S11" s="222"/>
      <c r="T11" s="223" t="s">
        <v>5379</v>
      </c>
      <c r="U11" s="221"/>
      <c r="V11" s="221"/>
      <c r="W11" s="221"/>
      <c r="X11" s="221"/>
      <c r="Y11" s="224"/>
      <c r="Z11" s="148"/>
      <c r="AA11" s="149"/>
      <c r="AB11" s="149"/>
      <c r="AC11" s="149"/>
      <c r="AD11" s="149"/>
      <c r="AE11" s="148"/>
      <c r="AF11" s="143"/>
      <c r="AG11" s="143"/>
      <c r="AH11" s="21"/>
      <c r="AI11" s="21"/>
      <c r="AJ11" s="21"/>
    </row>
    <row r="12" spans="1:63" ht="16.5" customHeight="1" x14ac:dyDescent="0.15">
      <c r="A12" s="139"/>
      <c r="B12" s="127" t="s">
        <v>253</v>
      </c>
      <c r="C12" s="267" t="s">
        <v>254</v>
      </c>
      <c r="D12" s="267"/>
      <c r="E12" s="267"/>
      <c r="F12" s="267"/>
      <c r="G12" s="268"/>
      <c r="H12" s="269">
        <v>93220</v>
      </c>
      <c r="I12" s="270"/>
      <c r="J12" s="270"/>
      <c r="K12" s="270"/>
      <c r="L12" s="270"/>
      <c r="M12" s="128" t="s">
        <v>145</v>
      </c>
      <c r="N12" s="129" t="s">
        <v>335</v>
      </c>
      <c r="O12" s="271">
        <f>U29</f>
        <v>93220</v>
      </c>
      <c r="P12" s="271"/>
      <c r="Q12" s="271"/>
      <c r="R12" s="271"/>
      <c r="S12" s="128" t="s">
        <v>145</v>
      </c>
      <c r="T12" s="272">
        <f>O12-H12</f>
        <v>0</v>
      </c>
      <c r="U12" s="271"/>
      <c r="V12" s="271"/>
      <c r="W12" s="271"/>
      <c r="X12" s="271"/>
      <c r="Y12" s="130" t="s">
        <v>145</v>
      </c>
      <c r="Z12" s="148"/>
      <c r="AA12" s="248" t="s">
        <v>5442</v>
      </c>
      <c r="AB12" s="248"/>
      <c r="AC12" s="248"/>
      <c r="AD12" s="248"/>
      <c r="AE12" s="248"/>
      <c r="AF12" s="248"/>
      <c r="AG12" s="248"/>
      <c r="AH12" s="21"/>
      <c r="AI12" s="21"/>
      <c r="AJ12" s="21"/>
    </row>
    <row r="13" spans="1:63" ht="16.5" customHeight="1" thickBot="1" x14ac:dyDescent="0.2">
      <c r="A13" s="139"/>
      <c r="B13" s="131" t="s">
        <v>255</v>
      </c>
      <c r="C13" s="267" t="s">
        <v>256</v>
      </c>
      <c r="D13" s="267"/>
      <c r="E13" s="267"/>
      <c r="F13" s="267"/>
      <c r="G13" s="268"/>
      <c r="H13" s="269">
        <v>79720</v>
      </c>
      <c r="I13" s="270"/>
      <c r="J13" s="270"/>
      <c r="K13" s="270"/>
      <c r="L13" s="270"/>
      <c r="M13" s="132" t="s">
        <v>145</v>
      </c>
      <c r="N13" s="129" t="s">
        <v>330</v>
      </c>
      <c r="O13" s="271">
        <v>79720</v>
      </c>
      <c r="P13" s="271"/>
      <c r="Q13" s="271"/>
      <c r="R13" s="271"/>
      <c r="S13" s="132" t="s">
        <v>145</v>
      </c>
      <c r="T13" s="272">
        <f>O13-H13</f>
        <v>0</v>
      </c>
      <c r="U13" s="271"/>
      <c r="V13" s="271"/>
      <c r="W13" s="271"/>
      <c r="X13" s="271"/>
      <c r="Y13" s="133" t="s">
        <v>145</v>
      </c>
      <c r="Z13" s="148"/>
      <c r="AA13" s="249" t="s">
        <v>5439</v>
      </c>
      <c r="AB13" s="249"/>
      <c r="AC13" s="249"/>
      <c r="AD13" s="249"/>
      <c r="AE13" s="249"/>
      <c r="AF13" s="249"/>
      <c r="AG13" s="249"/>
      <c r="AH13" s="21"/>
      <c r="AI13" s="21"/>
      <c r="AJ13" s="21"/>
    </row>
    <row r="14" spans="1:63" ht="16.5" customHeight="1" thickBot="1" x14ac:dyDescent="0.2">
      <c r="A14" s="139"/>
      <c r="B14" s="134" t="s">
        <v>257</v>
      </c>
      <c r="C14" s="225" t="s">
        <v>258</v>
      </c>
      <c r="D14" s="225"/>
      <c r="E14" s="225"/>
      <c r="F14" s="225"/>
      <c r="G14" s="226"/>
      <c r="H14" s="227">
        <v>60730</v>
      </c>
      <c r="I14" s="228"/>
      <c r="J14" s="228"/>
      <c r="K14" s="228"/>
      <c r="L14" s="228"/>
      <c r="M14" s="135" t="s">
        <v>145</v>
      </c>
      <c r="N14" s="129" t="s">
        <v>331</v>
      </c>
      <c r="O14" s="229">
        <f>AA53</f>
        <v>24300</v>
      </c>
      <c r="P14" s="229"/>
      <c r="Q14" s="229"/>
      <c r="R14" s="229"/>
      <c r="S14" s="135" t="s">
        <v>145</v>
      </c>
      <c r="T14" s="247">
        <f>O14-H14</f>
        <v>-36430</v>
      </c>
      <c r="U14" s="229"/>
      <c r="V14" s="229"/>
      <c r="W14" s="229"/>
      <c r="X14" s="229"/>
      <c r="Y14" s="136" t="s">
        <v>145</v>
      </c>
      <c r="Z14" s="148"/>
      <c r="AA14" s="250" t="s">
        <v>5440</v>
      </c>
      <c r="AB14" s="251"/>
      <c r="AC14" s="252"/>
      <c r="AD14" s="253">
        <v>36430</v>
      </c>
      <c r="AE14" s="253"/>
      <c r="AF14" s="253"/>
      <c r="AG14" s="254"/>
      <c r="AH14" s="20"/>
      <c r="AI14" s="20"/>
      <c r="AJ14" s="20"/>
    </row>
    <row r="15" spans="1:63" ht="18.75" customHeight="1" thickTop="1" thickBot="1" x14ac:dyDescent="0.2">
      <c r="A15" s="139"/>
      <c r="B15" s="260" t="s">
        <v>7</v>
      </c>
      <c r="C15" s="261"/>
      <c r="D15" s="261"/>
      <c r="E15" s="261"/>
      <c r="F15" s="261"/>
      <c r="G15" s="262"/>
      <c r="H15" s="263">
        <v>259470</v>
      </c>
      <c r="I15" s="264"/>
      <c r="J15" s="264"/>
      <c r="K15" s="264"/>
      <c r="L15" s="264"/>
      <c r="M15" s="137" t="s">
        <v>145</v>
      </c>
      <c r="N15" s="265">
        <f>SUM(O12:O14)</f>
        <v>197240</v>
      </c>
      <c r="O15" s="266"/>
      <c r="P15" s="266"/>
      <c r="Q15" s="266"/>
      <c r="R15" s="266"/>
      <c r="S15" s="137" t="s">
        <v>145</v>
      </c>
      <c r="T15" s="265">
        <f>SUM(T12:T14)</f>
        <v>-36430</v>
      </c>
      <c r="U15" s="266"/>
      <c r="V15" s="266"/>
      <c r="W15" s="266"/>
      <c r="X15" s="266"/>
      <c r="Y15" s="138" t="s">
        <v>145</v>
      </c>
      <c r="Z15" s="148"/>
      <c r="AA15" s="255" t="s">
        <v>5441</v>
      </c>
      <c r="AB15" s="256"/>
      <c r="AC15" s="257"/>
      <c r="AD15" s="258">
        <v>36430</v>
      </c>
      <c r="AE15" s="258"/>
      <c r="AF15" s="258"/>
      <c r="AG15" s="259"/>
      <c r="AH15" s="20"/>
      <c r="AI15" s="20"/>
      <c r="AJ15" s="20"/>
    </row>
    <row r="16" spans="1:63" ht="18.75" customHeight="1" thickBot="1" x14ac:dyDescent="0.2">
      <c r="A16" s="139"/>
      <c r="B16" s="150"/>
      <c r="C16" s="148"/>
      <c r="D16" s="148"/>
      <c r="E16" s="148"/>
      <c r="F16" s="148"/>
      <c r="G16" s="148"/>
      <c r="H16" s="151"/>
      <c r="I16" s="151"/>
      <c r="J16" s="151"/>
      <c r="K16" s="151"/>
      <c r="L16" s="151"/>
      <c r="M16" s="148"/>
      <c r="N16" s="151"/>
      <c r="O16" s="151"/>
      <c r="P16" s="151"/>
      <c r="Q16" s="151"/>
      <c r="R16" s="151"/>
      <c r="S16" s="148"/>
      <c r="T16" s="151"/>
      <c r="U16" s="151"/>
      <c r="V16" s="151"/>
      <c r="W16" s="151"/>
      <c r="X16" s="151"/>
      <c r="Y16" s="148"/>
      <c r="Z16" s="148"/>
      <c r="AA16" s="273" t="s">
        <v>5443</v>
      </c>
      <c r="AB16" s="274"/>
      <c r="AC16" s="275"/>
      <c r="AD16" s="276">
        <f>AD15+25180</f>
        <v>61610</v>
      </c>
      <c r="AE16" s="276"/>
      <c r="AF16" s="276"/>
      <c r="AG16" s="277"/>
      <c r="AH16" s="20"/>
      <c r="AI16" s="20"/>
      <c r="AJ16" s="20"/>
    </row>
    <row r="17" spans="1:36" s="2" customFormat="1" ht="18.75" customHeight="1" thickBot="1" x14ac:dyDescent="0.2">
      <c r="A17" s="144"/>
      <c r="B17" s="153" t="s">
        <v>259</v>
      </c>
      <c r="C17" s="153"/>
      <c r="D17" s="153"/>
      <c r="E17" s="153"/>
      <c r="F17" s="153"/>
      <c r="G17" s="153"/>
      <c r="H17" s="278" t="s">
        <v>297</v>
      </c>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row>
    <row r="18" spans="1:36" s="2" customFormat="1" ht="21.75" customHeight="1" x14ac:dyDescent="0.15">
      <c r="A18" s="144"/>
      <c r="B18" s="279" t="s">
        <v>334</v>
      </c>
      <c r="C18" s="280"/>
      <c r="D18" s="281" t="s">
        <v>328</v>
      </c>
      <c r="E18" s="282"/>
      <c r="F18" s="282"/>
      <c r="G18" s="282"/>
      <c r="H18" s="282"/>
      <c r="I18" s="282"/>
      <c r="J18" s="282"/>
      <c r="K18" s="282"/>
      <c r="L18" s="282"/>
      <c r="M18" s="282"/>
      <c r="N18" s="282"/>
      <c r="O18" s="282"/>
      <c r="P18" s="283"/>
      <c r="Q18" s="284" t="s">
        <v>319</v>
      </c>
      <c r="R18" s="284"/>
      <c r="S18" s="284" t="s">
        <v>320</v>
      </c>
      <c r="T18" s="284"/>
      <c r="U18" s="281" t="s">
        <v>317</v>
      </c>
      <c r="V18" s="282"/>
      <c r="W18" s="283"/>
      <c r="X18" s="285" t="s">
        <v>323</v>
      </c>
      <c r="Y18" s="285"/>
      <c r="Z18" s="285"/>
      <c r="AA18" s="286"/>
      <c r="AB18" s="287" t="s">
        <v>336</v>
      </c>
      <c r="AC18" s="288"/>
      <c r="AD18" s="289"/>
      <c r="AE18" s="287" t="s">
        <v>318</v>
      </c>
      <c r="AF18" s="288"/>
      <c r="AG18" s="290"/>
    </row>
    <row r="19" spans="1:36" s="2" customFormat="1" ht="21.75" customHeight="1" thickBot="1" x14ac:dyDescent="0.2">
      <c r="A19" s="144"/>
      <c r="B19" s="301" t="s">
        <v>321</v>
      </c>
      <c r="C19" s="302"/>
      <c r="D19" s="303" t="s">
        <v>337</v>
      </c>
      <c r="E19" s="304"/>
      <c r="F19" s="304"/>
      <c r="G19" s="304"/>
      <c r="H19" s="304"/>
      <c r="I19" s="304"/>
      <c r="J19" s="304"/>
      <c r="K19" s="304"/>
      <c r="L19" s="304"/>
      <c r="M19" s="304"/>
      <c r="N19" s="304"/>
      <c r="O19" s="304"/>
      <c r="P19" s="305"/>
      <c r="Q19" s="306">
        <v>1</v>
      </c>
      <c r="R19" s="306"/>
      <c r="S19" s="307">
        <f>Q19*58060</f>
        <v>58060</v>
      </c>
      <c r="T19" s="307"/>
      <c r="U19" s="308">
        <f>S19</f>
        <v>58060</v>
      </c>
      <c r="V19" s="309"/>
      <c r="W19" s="310"/>
      <c r="X19" s="311" t="s">
        <v>5391</v>
      </c>
      <c r="Y19" s="312"/>
      <c r="Z19" s="312"/>
      <c r="AA19" s="313"/>
      <c r="AB19" s="291" t="s">
        <v>300</v>
      </c>
      <c r="AC19" s="292"/>
      <c r="AD19" s="293"/>
      <c r="AE19" s="294">
        <f>IF($F$7&gt;0,$F$7,"")</f>
        <v>45173</v>
      </c>
      <c r="AF19" s="292"/>
      <c r="AG19" s="295"/>
    </row>
    <row r="20" spans="1:36" s="2" customFormat="1" ht="21.75" customHeight="1" x14ac:dyDescent="0.15">
      <c r="A20" s="144"/>
      <c r="B20" s="279" t="s">
        <v>344</v>
      </c>
      <c r="C20" s="280"/>
      <c r="D20" s="283" t="s">
        <v>324</v>
      </c>
      <c r="E20" s="296"/>
      <c r="F20" s="296"/>
      <c r="G20" s="296"/>
      <c r="H20" s="296"/>
      <c r="I20" s="297" t="s">
        <v>325</v>
      </c>
      <c r="J20" s="298"/>
      <c r="K20" s="299" t="s">
        <v>320</v>
      </c>
      <c r="L20" s="300"/>
      <c r="M20" s="297" t="s">
        <v>326</v>
      </c>
      <c r="N20" s="298"/>
      <c r="O20" s="299" t="s">
        <v>320</v>
      </c>
      <c r="P20" s="300"/>
      <c r="Q20" s="297" t="s">
        <v>327</v>
      </c>
      <c r="R20" s="298"/>
      <c r="S20" s="165"/>
      <c r="T20" s="166"/>
      <c r="U20" s="166"/>
      <c r="V20" s="166"/>
      <c r="W20" s="166"/>
      <c r="X20" s="166"/>
      <c r="Y20" s="166"/>
      <c r="Z20" s="166"/>
      <c r="AA20" s="167"/>
      <c r="AB20" s="166"/>
      <c r="AC20" s="166"/>
      <c r="AD20" s="166"/>
      <c r="AE20" s="166"/>
      <c r="AF20" s="166"/>
      <c r="AG20" s="167"/>
    </row>
    <row r="21" spans="1:36" s="2" customFormat="1" ht="21.75" customHeight="1" x14ac:dyDescent="0.15">
      <c r="A21" s="144"/>
      <c r="B21" s="355" t="s">
        <v>322</v>
      </c>
      <c r="C21" s="193" t="s">
        <v>265</v>
      </c>
      <c r="D21" s="342" t="s">
        <v>338</v>
      </c>
      <c r="E21" s="343"/>
      <c r="F21" s="343"/>
      <c r="G21" s="343"/>
      <c r="H21" s="343"/>
      <c r="I21" s="314">
        <v>1</v>
      </c>
      <c r="J21" s="315"/>
      <c r="K21" s="316">
        <f t="shared" ref="K21:K28" si="0">I21*$BK$2</f>
        <v>6520</v>
      </c>
      <c r="L21" s="317"/>
      <c r="M21" s="314">
        <v>1</v>
      </c>
      <c r="N21" s="315"/>
      <c r="O21" s="316">
        <f t="shared" ref="O21:O28" si="1">M21*$BK$3</f>
        <v>5200</v>
      </c>
      <c r="P21" s="317"/>
      <c r="Q21" s="314"/>
      <c r="R21" s="315"/>
      <c r="S21" s="316">
        <f t="shared" ref="S21:S28" si="2">Q21*$BK$4</f>
        <v>0</v>
      </c>
      <c r="T21" s="317"/>
      <c r="U21" s="316">
        <f>SUM(K21,O21,S21)</f>
        <v>11720</v>
      </c>
      <c r="V21" s="318"/>
      <c r="W21" s="319"/>
      <c r="X21" s="320" t="s">
        <v>5391</v>
      </c>
      <c r="Y21" s="321"/>
      <c r="Z21" s="321"/>
      <c r="AA21" s="322"/>
      <c r="AB21" s="323" t="s">
        <v>5392</v>
      </c>
      <c r="AC21" s="324"/>
      <c r="AD21" s="325"/>
      <c r="AE21" s="332">
        <f>IF($F$7&gt;0,$F$7,"")</f>
        <v>45173</v>
      </c>
      <c r="AF21" s="333"/>
      <c r="AG21" s="334"/>
    </row>
    <row r="22" spans="1:36" s="2" customFormat="1" ht="21.75" customHeight="1" x14ac:dyDescent="0.15">
      <c r="A22" s="144"/>
      <c r="B22" s="356"/>
      <c r="C22" s="193" t="s">
        <v>266</v>
      </c>
      <c r="D22" s="342" t="s">
        <v>339</v>
      </c>
      <c r="E22" s="343"/>
      <c r="F22" s="343"/>
      <c r="G22" s="343"/>
      <c r="H22" s="343"/>
      <c r="I22" s="341">
        <v>1</v>
      </c>
      <c r="J22" s="341"/>
      <c r="K22" s="316">
        <f t="shared" si="0"/>
        <v>6520</v>
      </c>
      <c r="L22" s="317"/>
      <c r="M22" s="341">
        <v>1</v>
      </c>
      <c r="N22" s="341"/>
      <c r="O22" s="316">
        <f t="shared" si="1"/>
        <v>5200</v>
      </c>
      <c r="P22" s="317"/>
      <c r="Q22" s="341"/>
      <c r="R22" s="341"/>
      <c r="S22" s="316">
        <f t="shared" si="2"/>
        <v>0</v>
      </c>
      <c r="T22" s="317"/>
      <c r="U22" s="316">
        <f>SUM(K22,O22,S22)</f>
        <v>11720</v>
      </c>
      <c r="V22" s="318"/>
      <c r="W22" s="319"/>
      <c r="X22" s="320" t="s">
        <v>5391</v>
      </c>
      <c r="Y22" s="321"/>
      <c r="Z22" s="321"/>
      <c r="AA22" s="322"/>
      <c r="AB22" s="326"/>
      <c r="AC22" s="327"/>
      <c r="AD22" s="328"/>
      <c r="AE22" s="335"/>
      <c r="AF22" s="336"/>
      <c r="AG22" s="337"/>
    </row>
    <row r="23" spans="1:36" s="2" customFormat="1" ht="21.75" customHeight="1" x14ac:dyDescent="0.15">
      <c r="A23" s="144"/>
      <c r="B23" s="356"/>
      <c r="C23" s="193" t="s">
        <v>267</v>
      </c>
      <c r="D23" s="342" t="s">
        <v>340</v>
      </c>
      <c r="E23" s="343"/>
      <c r="F23" s="343"/>
      <c r="G23" s="343"/>
      <c r="H23" s="343"/>
      <c r="I23" s="341">
        <v>1</v>
      </c>
      <c r="J23" s="341"/>
      <c r="K23" s="316">
        <f t="shared" si="0"/>
        <v>6520</v>
      </c>
      <c r="L23" s="317"/>
      <c r="M23" s="341">
        <v>1</v>
      </c>
      <c r="N23" s="341"/>
      <c r="O23" s="316">
        <f t="shared" si="1"/>
        <v>5200</v>
      </c>
      <c r="P23" s="317"/>
      <c r="Q23" s="341"/>
      <c r="R23" s="341"/>
      <c r="S23" s="316">
        <f t="shared" si="2"/>
        <v>0</v>
      </c>
      <c r="T23" s="317"/>
      <c r="U23" s="316">
        <f t="shared" ref="U23:U28" si="3">SUM(K23,O23,S23)</f>
        <v>11720</v>
      </c>
      <c r="V23" s="318"/>
      <c r="W23" s="319"/>
      <c r="X23" s="320" t="s">
        <v>5391</v>
      </c>
      <c r="Y23" s="321"/>
      <c r="Z23" s="321"/>
      <c r="AA23" s="322"/>
      <c r="AB23" s="326"/>
      <c r="AC23" s="327"/>
      <c r="AD23" s="328"/>
      <c r="AE23" s="335"/>
      <c r="AF23" s="336"/>
      <c r="AG23" s="337"/>
    </row>
    <row r="24" spans="1:36" s="2" customFormat="1" ht="21.75" customHeight="1" x14ac:dyDescent="0.15">
      <c r="A24" s="144"/>
      <c r="B24" s="356"/>
      <c r="C24" s="193" t="s">
        <v>268</v>
      </c>
      <c r="D24" s="710"/>
      <c r="E24" s="711"/>
      <c r="F24" s="711"/>
      <c r="G24" s="711"/>
      <c r="H24" s="711"/>
      <c r="I24" s="712"/>
      <c r="J24" s="712"/>
      <c r="K24" s="316">
        <f t="shared" si="0"/>
        <v>0</v>
      </c>
      <c r="L24" s="317"/>
      <c r="M24" s="341"/>
      <c r="N24" s="341"/>
      <c r="O24" s="316">
        <f t="shared" si="1"/>
        <v>0</v>
      </c>
      <c r="P24" s="317"/>
      <c r="Q24" s="341"/>
      <c r="R24" s="341"/>
      <c r="S24" s="316">
        <f t="shared" si="2"/>
        <v>0</v>
      </c>
      <c r="T24" s="317"/>
      <c r="U24" s="316">
        <f t="shared" si="3"/>
        <v>0</v>
      </c>
      <c r="V24" s="318"/>
      <c r="W24" s="319"/>
      <c r="X24" s="320" t="s">
        <v>5391</v>
      </c>
      <c r="Y24" s="321"/>
      <c r="Z24" s="321"/>
      <c r="AA24" s="322"/>
      <c r="AB24" s="326"/>
      <c r="AC24" s="327"/>
      <c r="AD24" s="328"/>
      <c r="AE24" s="335"/>
      <c r="AF24" s="336"/>
      <c r="AG24" s="337"/>
    </row>
    <row r="25" spans="1:36" s="2" customFormat="1" ht="21.75" customHeight="1" thickBot="1" x14ac:dyDescent="0.2">
      <c r="A25" s="144"/>
      <c r="B25" s="356"/>
      <c r="C25" s="193" t="s">
        <v>269</v>
      </c>
      <c r="D25" s="710"/>
      <c r="E25" s="711"/>
      <c r="F25" s="711"/>
      <c r="G25" s="711"/>
      <c r="H25" s="711"/>
      <c r="I25" s="712"/>
      <c r="J25" s="712"/>
      <c r="K25" s="316">
        <f t="shared" si="0"/>
        <v>0</v>
      </c>
      <c r="L25" s="317"/>
      <c r="M25" s="341"/>
      <c r="N25" s="341"/>
      <c r="O25" s="316">
        <f t="shared" si="1"/>
        <v>0</v>
      </c>
      <c r="P25" s="317"/>
      <c r="Q25" s="341"/>
      <c r="R25" s="341"/>
      <c r="S25" s="316">
        <f t="shared" si="2"/>
        <v>0</v>
      </c>
      <c r="T25" s="317"/>
      <c r="U25" s="316">
        <f t="shared" si="3"/>
        <v>0</v>
      </c>
      <c r="V25" s="318"/>
      <c r="W25" s="319"/>
      <c r="X25" s="320" t="s">
        <v>5391</v>
      </c>
      <c r="Y25" s="321"/>
      <c r="Z25" s="321"/>
      <c r="AA25" s="322"/>
      <c r="AB25" s="326"/>
      <c r="AC25" s="327"/>
      <c r="AD25" s="328"/>
      <c r="AE25" s="335"/>
      <c r="AF25" s="336"/>
      <c r="AG25" s="337"/>
    </row>
    <row r="26" spans="1:36" s="2" customFormat="1" ht="21.75" hidden="1" customHeight="1" outlineLevel="1" x14ac:dyDescent="0.15">
      <c r="A26" s="144"/>
      <c r="B26" s="356"/>
      <c r="C26" s="193" t="s">
        <v>270</v>
      </c>
      <c r="D26" s="342"/>
      <c r="E26" s="343"/>
      <c r="F26" s="343"/>
      <c r="G26" s="343"/>
      <c r="H26" s="343"/>
      <c r="I26" s="344"/>
      <c r="J26" s="344"/>
      <c r="K26" s="678">
        <f t="shared" si="0"/>
        <v>0</v>
      </c>
      <c r="L26" s="679"/>
      <c r="M26" s="344"/>
      <c r="N26" s="344"/>
      <c r="O26" s="678">
        <f t="shared" si="1"/>
        <v>0</v>
      </c>
      <c r="P26" s="679"/>
      <c r="Q26" s="344"/>
      <c r="R26" s="344"/>
      <c r="S26" s="678">
        <f t="shared" si="2"/>
        <v>0</v>
      </c>
      <c r="T26" s="679"/>
      <c r="U26" s="678">
        <f t="shared" si="3"/>
        <v>0</v>
      </c>
      <c r="V26" s="706"/>
      <c r="W26" s="707"/>
      <c r="X26" s="708"/>
      <c r="Y26" s="709"/>
      <c r="Z26" s="194" t="s">
        <v>274</v>
      </c>
      <c r="AA26" s="195"/>
      <c r="AB26" s="326"/>
      <c r="AC26" s="327"/>
      <c r="AD26" s="328"/>
      <c r="AE26" s="335"/>
      <c r="AF26" s="336"/>
      <c r="AG26" s="337"/>
    </row>
    <row r="27" spans="1:36" s="2" customFormat="1" ht="21.75" hidden="1" customHeight="1" outlineLevel="1" x14ac:dyDescent="0.15">
      <c r="A27" s="144"/>
      <c r="B27" s="356"/>
      <c r="C27" s="193" t="s">
        <v>271</v>
      </c>
      <c r="D27" s="353"/>
      <c r="E27" s="354"/>
      <c r="F27" s="354"/>
      <c r="G27" s="354"/>
      <c r="H27" s="354"/>
      <c r="I27" s="344"/>
      <c r="J27" s="344"/>
      <c r="K27" s="678">
        <f t="shared" si="0"/>
        <v>0</v>
      </c>
      <c r="L27" s="679"/>
      <c r="M27" s="344"/>
      <c r="N27" s="344"/>
      <c r="O27" s="678">
        <f t="shared" si="1"/>
        <v>0</v>
      </c>
      <c r="P27" s="679"/>
      <c r="Q27" s="344"/>
      <c r="R27" s="344"/>
      <c r="S27" s="678">
        <f t="shared" si="2"/>
        <v>0</v>
      </c>
      <c r="T27" s="679"/>
      <c r="U27" s="678">
        <f t="shared" si="3"/>
        <v>0</v>
      </c>
      <c r="V27" s="706"/>
      <c r="W27" s="707"/>
      <c r="X27" s="698"/>
      <c r="Y27" s="699"/>
      <c r="Z27" s="196" t="s">
        <v>274</v>
      </c>
      <c r="AA27" s="197"/>
      <c r="AB27" s="326"/>
      <c r="AC27" s="327"/>
      <c r="AD27" s="328"/>
      <c r="AE27" s="335"/>
      <c r="AF27" s="336"/>
      <c r="AG27" s="337"/>
    </row>
    <row r="28" spans="1:36" s="2" customFormat="1" ht="21.75" hidden="1" customHeight="1" outlineLevel="1" thickBot="1" x14ac:dyDescent="0.2">
      <c r="A28" s="144"/>
      <c r="B28" s="356"/>
      <c r="C28" s="198" t="s">
        <v>272</v>
      </c>
      <c r="D28" s="353"/>
      <c r="E28" s="354"/>
      <c r="F28" s="354"/>
      <c r="G28" s="354"/>
      <c r="H28" s="354"/>
      <c r="I28" s="344"/>
      <c r="J28" s="344"/>
      <c r="K28" s="678">
        <f t="shared" si="0"/>
        <v>0</v>
      </c>
      <c r="L28" s="679"/>
      <c r="M28" s="344"/>
      <c r="N28" s="344"/>
      <c r="O28" s="678">
        <f t="shared" si="1"/>
        <v>0</v>
      </c>
      <c r="P28" s="679"/>
      <c r="Q28" s="344"/>
      <c r="R28" s="344"/>
      <c r="S28" s="678">
        <f t="shared" si="2"/>
        <v>0</v>
      </c>
      <c r="T28" s="679"/>
      <c r="U28" s="678">
        <f t="shared" si="3"/>
        <v>0</v>
      </c>
      <c r="V28" s="706"/>
      <c r="W28" s="707"/>
      <c r="X28" s="698"/>
      <c r="Y28" s="699"/>
      <c r="Z28" s="196" t="s">
        <v>274</v>
      </c>
      <c r="AA28" s="197"/>
      <c r="AB28" s="329"/>
      <c r="AC28" s="330"/>
      <c r="AD28" s="331"/>
      <c r="AE28" s="338"/>
      <c r="AF28" s="339"/>
      <c r="AG28" s="340"/>
    </row>
    <row r="29" spans="1:36" s="2" customFormat="1" ht="18.75" customHeight="1" collapsed="1" thickTop="1" thickBot="1" x14ac:dyDescent="0.2">
      <c r="A29" s="144"/>
      <c r="B29" s="345" t="s">
        <v>329</v>
      </c>
      <c r="C29" s="346"/>
      <c r="D29" s="346"/>
      <c r="E29" s="346"/>
      <c r="F29" s="346"/>
      <c r="G29" s="346"/>
      <c r="H29" s="346"/>
      <c r="I29" s="346"/>
      <c r="J29" s="346"/>
      <c r="K29" s="346"/>
      <c r="L29" s="346"/>
      <c r="M29" s="346"/>
      <c r="N29" s="346"/>
      <c r="O29" s="346"/>
      <c r="P29" s="346"/>
      <c r="Q29" s="346"/>
      <c r="R29" s="346"/>
      <c r="S29" s="346"/>
      <c r="T29" s="347"/>
      <c r="U29" s="348">
        <f>SUM(U19:W28)</f>
        <v>93220</v>
      </c>
      <c r="V29" s="349"/>
      <c r="W29" s="350"/>
      <c r="X29" s="199"/>
      <c r="Y29" s="199"/>
      <c r="Z29" s="199"/>
      <c r="AA29" s="200"/>
      <c r="AB29" s="201"/>
      <c r="AC29" s="199"/>
      <c r="AD29" s="199"/>
      <c r="AE29" s="199"/>
      <c r="AF29" s="199"/>
      <c r="AG29" s="200"/>
    </row>
    <row r="30" spans="1:36" ht="18.75" customHeight="1" x14ac:dyDescent="0.15">
      <c r="A30" s="139"/>
      <c r="B30" s="153"/>
      <c r="C30" s="153"/>
      <c r="D30" s="153"/>
      <c r="E30" s="153"/>
      <c r="F30" s="153"/>
      <c r="G30" s="153"/>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5"/>
      <c r="AG30" s="155"/>
      <c r="AH30" s="20"/>
      <c r="AI30" s="20"/>
      <c r="AJ30" s="20"/>
    </row>
    <row r="31" spans="1:36" s="2" customFormat="1" ht="18.75" customHeight="1" thickBot="1" x14ac:dyDescent="0.2">
      <c r="A31" s="144"/>
      <c r="B31" s="156" t="s">
        <v>262</v>
      </c>
      <c r="C31" s="140"/>
      <c r="D31" s="157"/>
      <c r="E31" s="157"/>
      <c r="F31" s="157"/>
      <c r="G31" s="157"/>
      <c r="H31" s="158"/>
      <c r="I31" s="158"/>
      <c r="J31" s="158"/>
      <c r="K31" s="158"/>
      <c r="L31" s="158"/>
      <c r="M31" s="158"/>
      <c r="N31" s="158"/>
      <c r="O31" s="351"/>
      <c r="P31" s="352"/>
      <c r="Q31" s="352"/>
      <c r="R31" s="352"/>
      <c r="S31" s="352"/>
      <c r="T31" s="352"/>
      <c r="U31" s="352"/>
      <c r="V31" s="352"/>
      <c r="W31" s="352"/>
      <c r="X31" s="352"/>
      <c r="Y31" s="352"/>
      <c r="Z31" s="352"/>
      <c r="AA31" s="352"/>
      <c r="AB31" s="352"/>
      <c r="AC31" s="352"/>
      <c r="AD31" s="352"/>
      <c r="AE31" s="352"/>
      <c r="AF31" s="144"/>
      <c r="AG31" s="144"/>
    </row>
    <row r="32" spans="1:36" s="2" customFormat="1" ht="21.75" customHeight="1" x14ac:dyDescent="0.15">
      <c r="A32" s="144"/>
      <c r="B32" s="357" t="s">
        <v>150</v>
      </c>
      <c r="C32" s="358"/>
      <c r="D32" s="359"/>
      <c r="E32" s="360" t="s">
        <v>5390</v>
      </c>
      <c r="F32" s="358"/>
      <c r="G32" s="358"/>
      <c r="H32" s="358"/>
      <c r="I32" s="358"/>
      <c r="J32" s="359"/>
      <c r="K32" s="360" t="s">
        <v>5377</v>
      </c>
      <c r="L32" s="358"/>
      <c r="M32" s="358"/>
      <c r="N32" s="359"/>
      <c r="O32" s="360" t="s">
        <v>263</v>
      </c>
      <c r="P32" s="358"/>
      <c r="Q32" s="358"/>
      <c r="R32" s="359"/>
      <c r="S32" s="361" t="s">
        <v>296</v>
      </c>
      <c r="T32" s="361"/>
      <c r="U32" s="361"/>
      <c r="V32" s="361"/>
      <c r="W32" s="361"/>
      <c r="X32" s="361"/>
      <c r="Y32" s="361"/>
      <c r="Z32" s="361"/>
      <c r="AA32" s="361"/>
      <c r="AB32" s="361"/>
      <c r="AC32" s="361"/>
      <c r="AD32" s="361"/>
      <c r="AE32" s="361"/>
      <c r="AF32" s="361"/>
      <c r="AG32" s="362"/>
    </row>
    <row r="33" spans="1:52" s="2" customFormat="1" ht="21.75" customHeight="1" x14ac:dyDescent="0.15">
      <c r="A33" s="144"/>
      <c r="B33" s="363" t="s">
        <v>151</v>
      </c>
      <c r="C33" s="364"/>
      <c r="D33" s="365"/>
      <c r="E33" s="366" t="str">
        <f>IF(D19="","",D19)</f>
        <v>芸術　花子</v>
      </c>
      <c r="F33" s="367"/>
      <c r="G33" s="367"/>
      <c r="H33" s="367"/>
      <c r="I33" s="367"/>
      <c r="J33" s="368"/>
      <c r="K33" s="369">
        <v>54420</v>
      </c>
      <c r="L33" s="370"/>
      <c r="M33" s="370"/>
      <c r="N33" s="202" t="s">
        <v>238</v>
      </c>
      <c r="O33" s="369">
        <v>54420</v>
      </c>
      <c r="P33" s="370"/>
      <c r="Q33" s="370"/>
      <c r="R33" s="203" t="s">
        <v>145</v>
      </c>
      <c r="S33" s="371"/>
      <c r="T33" s="371"/>
      <c r="U33" s="371"/>
      <c r="V33" s="371"/>
      <c r="W33" s="371"/>
      <c r="X33" s="371"/>
      <c r="Y33" s="371"/>
      <c r="Z33" s="371"/>
      <c r="AA33" s="371"/>
      <c r="AB33" s="371"/>
      <c r="AC33" s="371"/>
      <c r="AD33" s="371"/>
      <c r="AE33" s="371"/>
      <c r="AF33" s="371"/>
      <c r="AG33" s="372"/>
    </row>
    <row r="34" spans="1:52" s="2" customFormat="1" ht="21.75" customHeight="1" x14ac:dyDescent="0.15">
      <c r="A34" s="144"/>
      <c r="B34" s="377" t="s">
        <v>264</v>
      </c>
      <c r="C34" s="378"/>
      <c r="D34" s="204" t="s">
        <v>265</v>
      </c>
      <c r="E34" s="366" t="str">
        <f t="shared" ref="E34:E41" si="4">IF(D21="","",D21)</f>
        <v>次代　太郎</v>
      </c>
      <c r="F34" s="367"/>
      <c r="G34" s="367"/>
      <c r="H34" s="367"/>
      <c r="I34" s="367"/>
      <c r="J34" s="368"/>
      <c r="K34" s="369">
        <v>3000</v>
      </c>
      <c r="L34" s="370"/>
      <c r="M34" s="370"/>
      <c r="N34" s="202" t="s">
        <v>238</v>
      </c>
      <c r="O34" s="369">
        <v>3000</v>
      </c>
      <c r="P34" s="370"/>
      <c r="Q34" s="370"/>
      <c r="R34" s="203" t="s">
        <v>145</v>
      </c>
      <c r="S34" s="371"/>
      <c r="T34" s="371"/>
      <c r="U34" s="371"/>
      <c r="V34" s="371"/>
      <c r="W34" s="371"/>
      <c r="X34" s="371"/>
      <c r="Y34" s="371"/>
      <c r="Z34" s="371"/>
      <c r="AA34" s="371"/>
      <c r="AB34" s="371"/>
      <c r="AC34" s="371"/>
      <c r="AD34" s="371"/>
      <c r="AE34" s="371"/>
      <c r="AF34" s="371"/>
      <c r="AG34" s="372"/>
    </row>
    <row r="35" spans="1:52" s="2" customFormat="1" ht="21.75" customHeight="1" x14ac:dyDescent="0.15">
      <c r="A35" s="144"/>
      <c r="B35" s="379"/>
      <c r="C35" s="380"/>
      <c r="D35" s="204" t="s">
        <v>266</v>
      </c>
      <c r="E35" s="366" t="str">
        <f t="shared" si="4"/>
        <v>音楽　花子</v>
      </c>
      <c r="F35" s="367"/>
      <c r="G35" s="367"/>
      <c r="H35" s="367"/>
      <c r="I35" s="367"/>
      <c r="J35" s="368"/>
      <c r="K35" s="369">
        <v>21300</v>
      </c>
      <c r="L35" s="370"/>
      <c r="M35" s="370"/>
      <c r="N35" s="202" t="s">
        <v>238</v>
      </c>
      <c r="O35" s="369">
        <v>21300</v>
      </c>
      <c r="P35" s="370"/>
      <c r="Q35" s="370"/>
      <c r="R35" s="203" t="s">
        <v>145</v>
      </c>
      <c r="S35" s="371"/>
      <c r="T35" s="371"/>
      <c r="U35" s="371"/>
      <c r="V35" s="371"/>
      <c r="W35" s="371"/>
      <c r="X35" s="371"/>
      <c r="Y35" s="371"/>
      <c r="Z35" s="371"/>
      <c r="AA35" s="371"/>
      <c r="AB35" s="371"/>
      <c r="AC35" s="371"/>
      <c r="AD35" s="371"/>
      <c r="AE35" s="371"/>
      <c r="AF35" s="371"/>
      <c r="AG35" s="372"/>
    </row>
    <row r="36" spans="1:52" s="2" customFormat="1" ht="21.75" customHeight="1" x14ac:dyDescent="0.15">
      <c r="A36" s="144"/>
      <c r="B36" s="379"/>
      <c r="C36" s="380"/>
      <c r="D36" s="204" t="s">
        <v>267</v>
      </c>
      <c r="E36" s="366" t="str">
        <f t="shared" si="4"/>
        <v>演奏　太郎</v>
      </c>
      <c r="F36" s="367"/>
      <c r="G36" s="367"/>
      <c r="H36" s="367"/>
      <c r="I36" s="367"/>
      <c r="J36" s="368"/>
      <c r="K36" s="369">
        <v>1000</v>
      </c>
      <c r="L36" s="370"/>
      <c r="M36" s="370"/>
      <c r="N36" s="202" t="s">
        <v>238</v>
      </c>
      <c r="O36" s="373">
        <v>1000</v>
      </c>
      <c r="P36" s="374"/>
      <c r="Q36" s="374"/>
      <c r="R36" s="203" t="s">
        <v>145</v>
      </c>
      <c r="S36" s="375"/>
      <c r="T36" s="375"/>
      <c r="U36" s="375"/>
      <c r="V36" s="375"/>
      <c r="W36" s="375"/>
      <c r="X36" s="375"/>
      <c r="Y36" s="375"/>
      <c r="Z36" s="375"/>
      <c r="AA36" s="375"/>
      <c r="AB36" s="375"/>
      <c r="AC36" s="375"/>
      <c r="AD36" s="375"/>
      <c r="AE36" s="375"/>
      <c r="AF36" s="375"/>
      <c r="AG36" s="376"/>
    </row>
    <row r="37" spans="1:52" s="2" customFormat="1" ht="21.75" customHeight="1" x14ac:dyDescent="0.15">
      <c r="A37" s="144"/>
      <c r="B37" s="379"/>
      <c r="C37" s="380"/>
      <c r="D37" s="204" t="s">
        <v>268</v>
      </c>
      <c r="E37" s="366" t="str">
        <f t="shared" si="4"/>
        <v/>
      </c>
      <c r="F37" s="367"/>
      <c r="G37" s="367"/>
      <c r="H37" s="367"/>
      <c r="I37" s="367"/>
      <c r="J37" s="368"/>
      <c r="K37" s="369">
        <v>0</v>
      </c>
      <c r="L37" s="370"/>
      <c r="M37" s="370"/>
      <c r="N37" s="202" t="s">
        <v>238</v>
      </c>
      <c r="O37" s="373">
        <v>0</v>
      </c>
      <c r="P37" s="374"/>
      <c r="Q37" s="374"/>
      <c r="R37" s="203" t="s">
        <v>145</v>
      </c>
      <c r="S37" s="371"/>
      <c r="T37" s="371"/>
      <c r="U37" s="371"/>
      <c r="V37" s="371"/>
      <c r="W37" s="371"/>
      <c r="X37" s="371"/>
      <c r="Y37" s="371"/>
      <c r="Z37" s="371"/>
      <c r="AA37" s="371"/>
      <c r="AB37" s="371"/>
      <c r="AC37" s="371"/>
      <c r="AD37" s="371"/>
      <c r="AE37" s="371"/>
      <c r="AF37" s="371"/>
      <c r="AG37" s="372"/>
    </row>
    <row r="38" spans="1:52" s="2" customFormat="1" ht="21.75" customHeight="1" thickBot="1" x14ac:dyDescent="0.2">
      <c r="A38" s="144"/>
      <c r="B38" s="379"/>
      <c r="C38" s="380"/>
      <c r="D38" s="204" t="s">
        <v>269</v>
      </c>
      <c r="E38" s="366" t="str">
        <f t="shared" si="4"/>
        <v/>
      </c>
      <c r="F38" s="367"/>
      <c r="G38" s="367"/>
      <c r="H38" s="367"/>
      <c r="I38" s="367"/>
      <c r="J38" s="368"/>
      <c r="K38" s="369"/>
      <c r="L38" s="370"/>
      <c r="M38" s="370"/>
      <c r="N38" s="202" t="s">
        <v>238</v>
      </c>
      <c r="O38" s="373"/>
      <c r="P38" s="374"/>
      <c r="Q38" s="374"/>
      <c r="R38" s="203" t="s">
        <v>145</v>
      </c>
      <c r="S38" s="371"/>
      <c r="T38" s="371"/>
      <c r="U38" s="371"/>
      <c r="V38" s="371"/>
      <c r="W38" s="371"/>
      <c r="X38" s="371"/>
      <c r="Y38" s="371"/>
      <c r="Z38" s="371"/>
      <c r="AA38" s="371"/>
      <c r="AB38" s="371"/>
      <c r="AC38" s="371"/>
      <c r="AD38" s="371"/>
      <c r="AE38" s="371"/>
      <c r="AF38" s="371"/>
      <c r="AG38" s="372"/>
    </row>
    <row r="39" spans="1:52" s="2" customFormat="1" ht="21.75" hidden="1" customHeight="1" outlineLevel="1" x14ac:dyDescent="0.15">
      <c r="A39" s="144"/>
      <c r="B39" s="379"/>
      <c r="C39" s="380"/>
      <c r="D39" s="204" t="s">
        <v>270</v>
      </c>
      <c r="E39" s="381" t="str">
        <f t="shared" si="4"/>
        <v/>
      </c>
      <c r="F39" s="382"/>
      <c r="G39" s="382"/>
      <c r="H39" s="382"/>
      <c r="I39" s="382"/>
      <c r="J39" s="383"/>
      <c r="K39" s="384"/>
      <c r="L39" s="385"/>
      <c r="M39" s="385"/>
      <c r="N39" s="205" t="s">
        <v>238</v>
      </c>
      <c r="O39" s="386"/>
      <c r="P39" s="387"/>
      <c r="Q39" s="387"/>
      <c r="R39" s="203" t="s">
        <v>145</v>
      </c>
      <c r="S39" s="371"/>
      <c r="T39" s="371"/>
      <c r="U39" s="371"/>
      <c r="V39" s="371"/>
      <c r="W39" s="371"/>
      <c r="X39" s="371"/>
      <c r="Y39" s="371"/>
      <c r="Z39" s="371"/>
      <c r="AA39" s="371"/>
      <c r="AB39" s="371"/>
      <c r="AC39" s="371"/>
      <c r="AD39" s="371"/>
      <c r="AE39" s="371"/>
      <c r="AF39" s="371"/>
      <c r="AG39" s="372"/>
    </row>
    <row r="40" spans="1:52" s="2" customFormat="1" ht="21.75" hidden="1" customHeight="1" outlineLevel="1" x14ac:dyDescent="0.15">
      <c r="A40" s="144"/>
      <c r="B40" s="379"/>
      <c r="C40" s="380"/>
      <c r="D40" s="204" t="s">
        <v>271</v>
      </c>
      <c r="E40" s="381" t="str">
        <f t="shared" si="4"/>
        <v/>
      </c>
      <c r="F40" s="382"/>
      <c r="G40" s="382"/>
      <c r="H40" s="382"/>
      <c r="I40" s="382"/>
      <c r="J40" s="383"/>
      <c r="K40" s="384"/>
      <c r="L40" s="385"/>
      <c r="M40" s="385"/>
      <c r="N40" s="205" t="s">
        <v>238</v>
      </c>
      <c r="O40" s="386"/>
      <c r="P40" s="387"/>
      <c r="Q40" s="387"/>
      <c r="R40" s="203" t="s">
        <v>145</v>
      </c>
      <c r="S40" s="371"/>
      <c r="T40" s="371"/>
      <c r="U40" s="371"/>
      <c r="V40" s="371"/>
      <c r="W40" s="371"/>
      <c r="X40" s="371"/>
      <c r="Y40" s="371"/>
      <c r="Z40" s="371"/>
      <c r="AA40" s="371"/>
      <c r="AB40" s="371"/>
      <c r="AC40" s="371"/>
      <c r="AD40" s="371"/>
      <c r="AE40" s="371"/>
      <c r="AF40" s="371"/>
      <c r="AG40" s="372"/>
    </row>
    <row r="41" spans="1:52" s="2" customFormat="1" ht="21.75" hidden="1" customHeight="1" outlineLevel="1" thickBot="1" x14ac:dyDescent="0.2">
      <c r="A41" s="144"/>
      <c r="B41" s="379"/>
      <c r="C41" s="380"/>
      <c r="D41" s="206" t="s">
        <v>272</v>
      </c>
      <c r="E41" s="381" t="str">
        <f t="shared" si="4"/>
        <v/>
      </c>
      <c r="F41" s="382"/>
      <c r="G41" s="382"/>
      <c r="H41" s="382"/>
      <c r="I41" s="382"/>
      <c r="J41" s="383"/>
      <c r="K41" s="384"/>
      <c r="L41" s="385"/>
      <c r="M41" s="385"/>
      <c r="N41" s="205" t="s">
        <v>238</v>
      </c>
      <c r="O41" s="386"/>
      <c r="P41" s="387"/>
      <c r="Q41" s="387"/>
      <c r="R41" s="203" t="s">
        <v>145</v>
      </c>
      <c r="S41" s="388"/>
      <c r="T41" s="389"/>
      <c r="U41" s="389"/>
      <c r="V41" s="389"/>
      <c r="W41" s="389"/>
      <c r="X41" s="389"/>
      <c r="Y41" s="389"/>
      <c r="Z41" s="389"/>
      <c r="AA41" s="389"/>
      <c r="AB41" s="389"/>
      <c r="AC41" s="389"/>
      <c r="AD41" s="389"/>
      <c r="AE41" s="389"/>
      <c r="AF41" s="389"/>
      <c r="AG41" s="390"/>
    </row>
    <row r="42" spans="1:52" s="2" customFormat="1" ht="18.75" customHeight="1" collapsed="1" thickTop="1" thickBot="1" x14ac:dyDescent="0.2">
      <c r="A42" s="144"/>
      <c r="B42" s="391" t="s">
        <v>273</v>
      </c>
      <c r="C42" s="392"/>
      <c r="D42" s="392"/>
      <c r="E42" s="392"/>
      <c r="F42" s="392"/>
      <c r="G42" s="392"/>
      <c r="H42" s="392"/>
      <c r="I42" s="392"/>
      <c r="J42" s="392"/>
      <c r="K42" s="392"/>
      <c r="L42" s="392"/>
      <c r="M42" s="392"/>
      <c r="N42" s="393"/>
      <c r="O42" s="394">
        <f>SUM(O32:Q41)</f>
        <v>79720</v>
      </c>
      <c r="P42" s="395"/>
      <c r="Q42" s="395"/>
      <c r="R42" s="207" t="s">
        <v>145</v>
      </c>
      <c r="S42" s="396"/>
      <c r="T42" s="396"/>
      <c r="U42" s="396"/>
      <c r="V42" s="396"/>
      <c r="W42" s="396"/>
      <c r="X42" s="396"/>
      <c r="Y42" s="396"/>
      <c r="Z42" s="396"/>
      <c r="AA42" s="396"/>
      <c r="AB42" s="396"/>
      <c r="AC42" s="396"/>
      <c r="AD42" s="396"/>
      <c r="AE42" s="396"/>
      <c r="AF42" s="396"/>
      <c r="AG42" s="397"/>
      <c r="AI42" s="2" ph="1"/>
      <c r="AJ42" s="2" ph="1"/>
      <c r="AK42" s="2" ph="1"/>
    </row>
    <row r="43" spans="1:52" s="2" customFormat="1" ht="18.75" customHeight="1" x14ac:dyDescent="0.15">
      <c r="A43" s="144"/>
      <c r="B43" s="160" ph="1"/>
      <c r="C43" s="160" ph="1"/>
      <c r="D43" s="160" ph="1"/>
      <c r="E43" s="160" ph="1"/>
      <c r="F43" s="160" ph="1"/>
      <c r="G43" s="160" ph="1"/>
      <c r="H43" s="160" ph="1"/>
      <c r="I43" s="160" ph="1"/>
      <c r="J43" s="160" ph="1"/>
      <c r="K43" s="160" ph="1"/>
      <c r="L43" s="160" ph="1"/>
      <c r="M43" s="160" ph="1"/>
      <c r="N43" s="160" ph="1"/>
      <c r="O43" s="160" ph="1"/>
      <c r="P43" s="160" ph="1"/>
      <c r="Q43" s="160" ph="1"/>
      <c r="R43" s="160" ph="1"/>
      <c r="S43" s="160" ph="1"/>
      <c r="T43" s="160" ph="1"/>
      <c r="U43" s="160" ph="1"/>
      <c r="V43" s="160" ph="1"/>
      <c r="W43" s="160" ph="1"/>
      <c r="X43" s="160" ph="1"/>
      <c r="Y43" s="160" ph="1"/>
      <c r="Z43" s="160" ph="1"/>
      <c r="AA43" s="160" ph="1"/>
      <c r="AB43" s="160" ph="1"/>
      <c r="AC43" s="160" ph="1"/>
      <c r="AD43" s="160" ph="1"/>
      <c r="AE43" s="160"/>
      <c r="AF43" s="144"/>
      <c r="AG43" s="144"/>
      <c r="AI43" s="2" ph="1"/>
      <c r="AJ43" s="2" ph="1"/>
      <c r="AK43" s="2" ph="1"/>
    </row>
    <row r="44" spans="1:52" s="2" customFormat="1" ht="18.75" customHeight="1" thickBot="1" x14ac:dyDescent="0.2">
      <c r="A44" s="144"/>
      <c r="B44" s="161" t="s">
        <v>5438</v>
      </c>
      <c r="C44" s="162"/>
      <c r="D44" s="162"/>
      <c r="E44" s="162"/>
      <c r="F44" s="162"/>
      <c r="G44" s="162"/>
      <c r="H44" s="162"/>
      <c r="I44" s="162"/>
      <c r="J44" s="162"/>
      <c r="K44" s="162"/>
      <c r="L44" s="162"/>
      <c r="M44" s="162"/>
      <c r="N44" s="163"/>
      <c r="O44" s="163"/>
      <c r="P44" s="163"/>
      <c r="Q44" s="163"/>
      <c r="R44" s="163"/>
      <c r="S44" s="162"/>
      <c r="T44" s="162"/>
      <c r="U44" s="162"/>
      <c r="V44" s="162"/>
      <c r="W44" s="162"/>
      <c r="X44" s="162"/>
      <c r="Y44" s="162"/>
      <c r="Z44" s="162"/>
      <c r="AA44" s="162"/>
      <c r="AB44" s="162"/>
      <c r="AC44" s="162"/>
      <c r="AD44" s="162"/>
      <c r="AE44" s="162"/>
      <c r="AF44" s="144"/>
      <c r="AG44" s="144"/>
      <c r="AZ44" s="2" t="s">
        <v>5394</v>
      </c>
    </row>
    <row r="45" spans="1:52" s="2" customFormat="1" ht="18.75" customHeight="1" x14ac:dyDescent="0.15">
      <c r="A45" s="144"/>
      <c r="B45" s="357" t="s">
        <v>150</v>
      </c>
      <c r="C45" s="358"/>
      <c r="D45" s="358"/>
      <c r="E45" s="359"/>
      <c r="F45" s="360" t="s">
        <v>186</v>
      </c>
      <c r="G45" s="358"/>
      <c r="H45" s="358"/>
      <c r="I45" s="358"/>
      <c r="J45" s="358"/>
      <c r="K45" s="358"/>
      <c r="L45" s="359"/>
      <c r="M45" s="360" t="s">
        <v>149</v>
      </c>
      <c r="N45" s="358"/>
      <c r="O45" s="358"/>
      <c r="P45" s="359"/>
      <c r="Q45" s="360" t="s">
        <v>148</v>
      </c>
      <c r="R45" s="358"/>
      <c r="S45" s="358" t="s">
        <v>147</v>
      </c>
      <c r="T45" s="398"/>
      <c r="U45" s="399" t="s">
        <v>260</v>
      </c>
      <c r="V45" s="400"/>
      <c r="W45" s="401"/>
      <c r="X45" s="399" t="s">
        <v>261</v>
      </c>
      <c r="Y45" s="400"/>
      <c r="Z45" s="401"/>
      <c r="AA45" s="360" t="s">
        <v>7</v>
      </c>
      <c r="AB45" s="358"/>
      <c r="AC45" s="358"/>
      <c r="AD45" s="358"/>
      <c r="AE45" s="358"/>
      <c r="AF45" s="402" t="s">
        <v>5393</v>
      </c>
      <c r="AG45" s="402"/>
      <c r="AH45" s="402"/>
      <c r="AI45" s="403"/>
      <c r="AJ45" s="402" t="s">
        <v>5395</v>
      </c>
      <c r="AK45" s="402"/>
      <c r="AL45" s="402"/>
      <c r="AM45" s="402"/>
      <c r="AN45" s="402"/>
      <c r="AO45" s="402"/>
      <c r="AP45" s="402"/>
      <c r="AQ45" s="402"/>
      <c r="AR45" s="404"/>
      <c r="AY45" s="2" t="s">
        <v>5398</v>
      </c>
      <c r="AZ45" s="2" t="s">
        <v>5399</v>
      </c>
    </row>
    <row r="46" spans="1:52" s="2" customFormat="1" ht="18.75" customHeight="1" x14ac:dyDescent="0.15">
      <c r="A46" s="144"/>
      <c r="B46" s="405" t="s">
        <v>301</v>
      </c>
      <c r="C46" s="406"/>
      <c r="D46" s="406"/>
      <c r="E46" s="407"/>
      <c r="F46" s="680" t="s">
        <v>341</v>
      </c>
      <c r="G46" s="681"/>
      <c r="H46" s="681"/>
      <c r="I46" s="681"/>
      <c r="J46" s="681"/>
      <c r="K46" s="681"/>
      <c r="L46" s="682"/>
      <c r="M46" s="411">
        <v>10000</v>
      </c>
      <c r="N46" s="412"/>
      <c r="O46" s="412"/>
      <c r="P46" s="208" t="s">
        <v>238</v>
      </c>
      <c r="Q46" s="374">
        <v>1</v>
      </c>
      <c r="R46" s="413"/>
      <c r="S46" s="414" t="s">
        <v>305</v>
      </c>
      <c r="T46" s="415"/>
      <c r="U46" s="683" t="s">
        <v>300</v>
      </c>
      <c r="V46" s="684"/>
      <c r="W46" s="685"/>
      <c r="X46" s="686">
        <v>45175</v>
      </c>
      <c r="Y46" s="684"/>
      <c r="Z46" s="685"/>
      <c r="AA46" s="420">
        <f>M46*Q46</f>
        <v>10000</v>
      </c>
      <c r="AB46" s="421"/>
      <c r="AC46" s="421"/>
      <c r="AD46" s="421"/>
      <c r="AE46" s="209" t="s">
        <v>238</v>
      </c>
      <c r="AF46" s="422" t="s">
        <v>5396</v>
      </c>
      <c r="AG46" s="422"/>
      <c r="AH46" s="422"/>
      <c r="AI46" s="423"/>
      <c r="AJ46" s="687" t="str">
        <f>IFERROR(VLOOKUP(AF46,$AY$45:$AZ$47,2,FALSE),"")</f>
        <v>講師宛領収書及び支払対象内容(内訳)が分かる書類</v>
      </c>
      <c r="AK46" s="687"/>
      <c r="AL46" s="687"/>
      <c r="AM46" s="687"/>
      <c r="AN46" s="687"/>
      <c r="AO46" s="687"/>
      <c r="AP46" s="687"/>
      <c r="AQ46" s="687"/>
      <c r="AR46" s="688"/>
      <c r="AY46" s="2" t="s">
        <v>5401</v>
      </c>
      <c r="AZ46" s="677" t="s">
        <v>5400</v>
      </c>
    </row>
    <row r="47" spans="1:52" s="2" customFormat="1" ht="18.75" customHeight="1" x14ac:dyDescent="0.15">
      <c r="A47" s="144"/>
      <c r="B47" s="405" t="s">
        <v>303</v>
      </c>
      <c r="C47" s="406"/>
      <c r="D47" s="406"/>
      <c r="E47" s="407"/>
      <c r="F47" s="680" t="s">
        <v>342</v>
      </c>
      <c r="G47" s="681"/>
      <c r="H47" s="681"/>
      <c r="I47" s="681"/>
      <c r="J47" s="681"/>
      <c r="K47" s="681"/>
      <c r="L47" s="682"/>
      <c r="M47" s="411">
        <v>1100</v>
      </c>
      <c r="N47" s="412"/>
      <c r="O47" s="412"/>
      <c r="P47" s="208" t="s">
        <v>238</v>
      </c>
      <c r="Q47" s="374">
        <v>1</v>
      </c>
      <c r="R47" s="413"/>
      <c r="S47" s="414" t="s">
        <v>306</v>
      </c>
      <c r="T47" s="415"/>
      <c r="U47" s="683" t="s">
        <v>300</v>
      </c>
      <c r="V47" s="684"/>
      <c r="W47" s="685"/>
      <c r="X47" s="686">
        <v>45173</v>
      </c>
      <c r="Y47" s="684"/>
      <c r="Z47" s="685"/>
      <c r="AA47" s="420">
        <f>M47*Q47</f>
        <v>1100</v>
      </c>
      <c r="AB47" s="421"/>
      <c r="AC47" s="421"/>
      <c r="AD47" s="421"/>
      <c r="AE47" s="209" t="s">
        <v>238</v>
      </c>
      <c r="AF47" s="423" t="s">
        <v>5397</v>
      </c>
      <c r="AG47" s="426"/>
      <c r="AH47" s="426"/>
      <c r="AI47" s="427"/>
      <c r="AJ47" s="423" t="str">
        <f t="shared" ref="AJ47:AJ52" si="5">IFERROR(VLOOKUP(AF47,$AY$45:$AZ$47,2,FALSE),"")</f>
        <v>近ツリ宛請求書(原本)</v>
      </c>
      <c r="AK47" s="426"/>
      <c r="AL47" s="426"/>
      <c r="AM47" s="426"/>
      <c r="AN47" s="426"/>
      <c r="AO47" s="426"/>
      <c r="AP47" s="426"/>
      <c r="AQ47" s="426"/>
      <c r="AR47" s="689"/>
      <c r="AZ47" s="677"/>
    </row>
    <row r="48" spans="1:52" s="2" customFormat="1" ht="18.75" customHeight="1" x14ac:dyDescent="0.15">
      <c r="A48" s="144"/>
      <c r="B48" s="405" t="s">
        <v>304</v>
      </c>
      <c r="C48" s="406"/>
      <c r="D48" s="406"/>
      <c r="E48" s="407"/>
      <c r="F48" s="680" t="s">
        <v>343</v>
      </c>
      <c r="G48" s="681"/>
      <c r="H48" s="681"/>
      <c r="I48" s="681"/>
      <c r="J48" s="681"/>
      <c r="K48" s="681"/>
      <c r="L48" s="682"/>
      <c r="M48" s="411">
        <v>1650</v>
      </c>
      <c r="N48" s="412"/>
      <c r="O48" s="412"/>
      <c r="P48" s="208" t="s">
        <v>238</v>
      </c>
      <c r="Q48" s="374">
        <v>8</v>
      </c>
      <c r="R48" s="413"/>
      <c r="S48" s="414" t="s">
        <v>5402</v>
      </c>
      <c r="T48" s="415"/>
      <c r="U48" s="416" t="s">
        <v>300</v>
      </c>
      <c r="V48" s="417"/>
      <c r="W48" s="418"/>
      <c r="X48" s="419">
        <v>45175</v>
      </c>
      <c r="Y48" s="417"/>
      <c r="Z48" s="418"/>
      <c r="AA48" s="420">
        <f>M48*Q48</f>
        <v>13200</v>
      </c>
      <c r="AB48" s="421"/>
      <c r="AC48" s="421"/>
      <c r="AD48" s="421"/>
      <c r="AE48" s="209" t="s">
        <v>238</v>
      </c>
      <c r="AF48" s="423" t="s">
        <v>5396</v>
      </c>
      <c r="AG48" s="426"/>
      <c r="AH48" s="426"/>
      <c r="AI48" s="427"/>
      <c r="AJ48" s="690" t="str">
        <f t="shared" si="5"/>
        <v>講師宛領収書及び支払対象内容(内訳)が分かる書類</v>
      </c>
      <c r="AK48" s="691"/>
      <c r="AL48" s="691"/>
      <c r="AM48" s="691"/>
      <c r="AN48" s="691"/>
      <c r="AO48" s="691"/>
      <c r="AP48" s="691"/>
      <c r="AQ48" s="691"/>
      <c r="AR48" s="692"/>
    </row>
    <row r="49" spans="1:44" s="2" customFormat="1" ht="18.75" customHeight="1" x14ac:dyDescent="0.15">
      <c r="A49" s="144"/>
      <c r="B49" s="428"/>
      <c r="C49" s="429"/>
      <c r="D49" s="429"/>
      <c r="E49" s="430"/>
      <c r="F49" s="713"/>
      <c r="G49" s="429"/>
      <c r="H49" s="429"/>
      <c r="I49" s="429"/>
      <c r="J49" s="429"/>
      <c r="K49" s="429"/>
      <c r="L49" s="430"/>
      <c r="M49" s="434"/>
      <c r="N49" s="434"/>
      <c r="O49" s="434"/>
      <c r="P49" s="203" t="s">
        <v>238</v>
      </c>
      <c r="Q49" s="387"/>
      <c r="R49" s="435"/>
      <c r="S49" s="436"/>
      <c r="T49" s="437"/>
      <c r="U49" s="438"/>
      <c r="V49" s="439"/>
      <c r="W49" s="440"/>
      <c r="X49" s="438"/>
      <c r="Y49" s="439"/>
      <c r="Z49" s="440"/>
      <c r="AA49" s="420">
        <f>M49*Q49</f>
        <v>0</v>
      </c>
      <c r="AB49" s="421"/>
      <c r="AC49" s="421"/>
      <c r="AD49" s="421"/>
      <c r="AE49" s="203" t="s">
        <v>238</v>
      </c>
      <c r="AJ49" s="423" t="str">
        <f>IFERROR(VLOOKUP(AF50,$AY$45:$AZ$47,2,FALSE),"")</f>
        <v/>
      </c>
      <c r="AK49" s="426"/>
      <c r="AL49" s="426"/>
      <c r="AM49" s="426"/>
      <c r="AN49" s="426"/>
      <c r="AO49" s="426"/>
      <c r="AP49" s="426"/>
      <c r="AQ49" s="426"/>
      <c r="AR49" s="689"/>
    </row>
    <row r="50" spans="1:44" s="2" customFormat="1" ht="18.75" customHeight="1" x14ac:dyDescent="0.15">
      <c r="A50" s="144"/>
      <c r="B50" s="428"/>
      <c r="C50" s="429"/>
      <c r="D50" s="429"/>
      <c r="E50" s="430"/>
      <c r="F50" s="713"/>
      <c r="G50" s="429"/>
      <c r="H50" s="429"/>
      <c r="I50" s="429"/>
      <c r="J50" s="429"/>
      <c r="K50" s="429"/>
      <c r="L50" s="430"/>
      <c r="M50" s="434"/>
      <c r="N50" s="434"/>
      <c r="O50" s="434"/>
      <c r="P50" s="203" t="s">
        <v>238</v>
      </c>
      <c r="Q50" s="387"/>
      <c r="R50" s="435"/>
      <c r="S50" s="436"/>
      <c r="T50" s="437"/>
      <c r="U50" s="438"/>
      <c r="V50" s="439"/>
      <c r="W50" s="440"/>
      <c r="X50" s="438"/>
      <c r="Y50" s="439"/>
      <c r="Z50" s="440"/>
      <c r="AA50" s="420">
        <f t="shared" ref="AA50:AA52" si="6">M50*Q50</f>
        <v>0</v>
      </c>
      <c r="AB50" s="421"/>
      <c r="AC50" s="421"/>
      <c r="AD50" s="421"/>
      <c r="AE50" s="209" t="s">
        <v>238</v>
      </c>
      <c r="AF50" s="423"/>
      <c r="AG50" s="426"/>
      <c r="AH50" s="426"/>
      <c r="AI50" s="427"/>
      <c r="AJ50" s="423" t="str">
        <f>IFERROR(VLOOKUP(#REF!,$AY$45:$AZ$47,2,FALSE),"")</f>
        <v/>
      </c>
      <c r="AK50" s="426"/>
      <c r="AL50" s="426"/>
      <c r="AM50" s="426"/>
      <c r="AN50" s="426"/>
      <c r="AO50" s="426"/>
      <c r="AP50" s="426"/>
      <c r="AQ50" s="426"/>
      <c r="AR50" s="689"/>
    </row>
    <row r="51" spans="1:44" s="2" customFormat="1" ht="18.75" customHeight="1" x14ac:dyDescent="0.15">
      <c r="A51" s="144"/>
      <c r="B51" s="461"/>
      <c r="C51" s="462"/>
      <c r="D51" s="462"/>
      <c r="E51" s="463"/>
      <c r="F51" s="715"/>
      <c r="G51" s="462"/>
      <c r="H51" s="462"/>
      <c r="I51" s="462"/>
      <c r="J51" s="462"/>
      <c r="K51" s="462"/>
      <c r="L51" s="463"/>
      <c r="M51" s="467"/>
      <c r="N51" s="467"/>
      <c r="O51" s="467"/>
      <c r="P51" s="159" t="s">
        <v>238</v>
      </c>
      <c r="Q51" s="454"/>
      <c r="R51" s="455"/>
      <c r="S51" s="456"/>
      <c r="T51" s="457"/>
      <c r="U51" s="438"/>
      <c r="V51" s="439"/>
      <c r="W51" s="440"/>
      <c r="X51" s="438"/>
      <c r="Y51" s="439"/>
      <c r="Z51" s="440"/>
      <c r="AA51" s="420">
        <f t="shared" si="6"/>
        <v>0</v>
      </c>
      <c r="AB51" s="421"/>
      <c r="AC51" s="421"/>
      <c r="AD51" s="421"/>
      <c r="AE51" s="168" t="s">
        <v>238</v>
      </c>
      <c r="AF51" s="423"/>
      <c r="AG51" s="426"/>
      <c r="AH51" s="426"/>
      <c r="AI51" s="427"/>
      <c r="AJ51" s="423" t="str">
        <f t="shared" si="5"/>
        <v/>
      </c>
      <c r="AK51" s="426"/>
      <c r="AL51" s="426"/>
      <c r="AM51" s="426"/>
      <c r="AN51" s="426"/>
      <c r="AO51" s="426"/>
      <c r="AP51" s="426"/>
      <c r="AQ51" s="426"/>
      <c r="AR51" s="689"/>
    </row>
    <row r="52" spans="1:44" ht="18.75" customHeight="1" thickBot="1" x14ac:dyDescent="0.2">
      <c r="A52" s="139"/>
      <c r="B52" s="447"/>
      <c r="C52" s="448"/>
      <c r="D52" s="448"/>
      <c r="E52" s="449"/>
      <c r="F52" s="714"/>
      <c r="G52" s="448"/>
      <c r="H52" s="448"/>
      <c r="I52" s="448"/>
      <c r="J52" s="448"/>
      <c r="K52" s="448"/>
      <c r="L52" s="449"/>
      <c r="M52" s="453"/>
      <c r="N52" s="453"/>
      <c r="O52" s="453"/>
      <c r="P52" s="164" t="s">
        <v>238</v>
      </c>
      <c r="Q52" s="454"/>
      <c r="R52" s="455"/>
      <c r="S52" s="456"/>
      <c r="T52" s="457"/>
      <c r="U52" s="458"/>
      <c r="V52" s="459"/>
      <c r="W52" s="460"/>
      <c r="X52" s="458"/>
      <c r="Y52" s="459"/>
      <c r="Z52" s="460"/>
      <c r="AA52" s="420">
        <f t="shared" si="6"/>
        <v>0</v>
      </c>
      <c r="AB52" s="421"/>
      <c r="AC52" s="421"/>
      <c r="AD52" s="421"/>
      <c r="AE52" s="169" t="s">
        <v>238</v>
      </c>
      <c r="AF52" s="468"/>
      <c r="AG52" s="469"/>
      <c r="AH52" s="469"/>
      <c r="AI52" s="470"/>
      <c r="AJ52" s="693" t="str">
        <f t="shared" si="5"/>
        <v/>
      </c>
      <c r="AK52" s="694"/>
      <c r="AL52" s="694"/>
      <c r="AM52" s="694"/>
      <c r="AN52" s="694"/>
      <c r="AO52" s="694"/>
      <c r="AP52" s="694"/>
      <c r="AQ52" s="694"/>
      <c r="AR52" s="695"/>
    </row>
    <row r="53" spans="1:44" ht="18.75" customHeight="1" thickTop="1" thickBot="1" x14ac:dyDescent="0.2">
      <c r="A53" s="139"/>
      <c r="B53" s="441" t="s">
        <v>146</v>
      </c>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3"/>
      <c r="AA53" s="394">
        <f>SUM(AA46:AD52)</f>
        <v>24300</v>
      </c>
      <c r="AB53" s="395"/>
      <c r="AC53" s="395"/>
      <c r="AD53" s="395"/>
      <c r="AE53" s="170" t="s">
        <v>145</v>
      </c>
      <c r="AF53" s="696"/>
      <c r="AG53" s="696"/>
      <c r="AH53" s="696"/>
      <c r="AI53" s="716"/>
      <c r="AJ53" s="696"/>
      <c r="AK53" s="696"/>
      <c r="AL53" s="696"/>
      <c r="AM53" s="696"/>
      <c r="AN53" s="696"/>
      <c r="AO53" s="696"/>
      <c r="AP53" s="696"/>
      <c r="AQ53" s="696"/>
      <c r="AR53" s="697"/>
    </row>
    <row r="81" spans="2:37" ht="19.5" x14ac:dyDescent="0.15">
      <c r="AI81" s="12" ph="1"/>
      <c r="AJ81" s="12" ph="1"/>
      <c r="AK81" s="12" ph="1"/>
    </row>
    <row r="82" spans="2:37" ht="19.5" x14ac:dyDescent="0.15">
      <c r="B82" s="12" ph="1"/>
      <c r="C82" s="12" ph="1"/>
      <c r="D82" s="12" ph="1"/>
      <c r="E82" s="12" ph="1"/>
      <c r="F82" s="12" ph="1"/>
      <c r="G82" s="12" ph="1"/>
      <c r="H82" s="12" ph="1"/>
      <c r="I82" s="12" ph="1"/>
      <c r="J82" s="12" ph="1"/>
      <c r="K82" s="12" ph="1"/>
      <c r="L82" s="12" ph="1"/>
      <c r="M82" s="12" ph="1"/>
      <c r="N82" s="12" ph="1"/>
      <c r="O82" s="12" ph="1"/>
      <c r="P82" s="12" ph="1"/>
      <c r="Q82" s="12" ph="1"/>
      <c r="R82" s="12" ph="1"/>
      <c r="S82" s="12" ph="1"/>
      <c r="T82" s="12" ph="1"/>
      <c r="U82" s="12" ph="1"/>
      <c r="V82" s="12" ph="1"/>
      <c r="W82" s="12" ph="1"/>
      <c r="X82" s="12" ph="1"/>
      <c r="Y82" s="12" ph="1"/>
      <c r="Z82" s="12" ph="1"/>
      <c r="AA82" s="12" ph="1"/>
      <c r="AB82" s="12" ph="1"/>
      <c r="AC82" s="12" ph="1"/>
      <c r="AD82" s="12" ph="1"/>
      <c r="AI82" s="12" ph="1"/>
      <c r="AJ82" s="12" ph="1"/>
      <c r="AK82" s="12" ph="1"/>
    </row>
    <row r="84" spans="2:37" ht="19.5" x14ac:dyDescent="0.15">
      <c r="AI84" s="12" ph="1"/>
      <c r="AJ84" s="12" ph="1"/>
      <c r="AK84" s="12" ph="1"/>
    </row>
    <row r="87" spans="2:37" ht="19.5" x14ac:dyDescent="0.15">
      <c r="AI87" s="12" ph="1"/>
      <c r="AJ87" s="12" ph="1"/>
      <c r="AK87" s="12" ph="1"/>
    </row>
    <row r="88" spans="2:37" ht="19.5" x14ac:dyDescent="0.15">
      <c r="AI88" s="12" ph="1"/>
      <c r="AJ88" s="12" ph="1"/>
      <c r="AK88" s="12" ph="1"/>
    </row>
    <row r="90" spans="2:37" ht="19.5" x14ac:dyDescent="0.15">
      <c r="AI90" s="12" ph="1"/>
      <c r="AJ90" s="12" ph="1"/>
      <c r="AK90" s="12" ph="1"/>
    </row>
    <row r="131" spans="2:37" ht="19.5" x14ac:dyDescent="0.15">
      <c r="AI131" s="12" ph="1"/>
      <c r="AJ131" s="12" ph="1"/>
      <c r="AK131" s="12" ph="1"/>
    </row>
    <row r="132" spans="2:37" ht="19.5" x14ac:dyDescent="0.15">
      <c r="B132" s="12" ph="1"/>
      <c r="C132" s="12" ph="1"/>
      <c r="D132" s="12" ph="1"/>
      <c r="E132" s="12" ph="1"/>
      <c r="F132" s="12" ph="1"/>
      <c r="G132" s="12" ph="1"/>
      <c r="H132" s="12" ph="1"/>
      <c r="I132" s="12" ph="1"/>
      <c r="J132" s="12" ph="1"/>
      <c r="K132" s="12" ph="1"/>
      <c r="L132" s="12" ph="1"/>
      <c r="M132" s="12" ph="1"/>
      <c r="N132" s="12" ph="1"/>
      <c r="O132" s="12" ph="1"/>
      <c r="P132" s="12" ph="1"/>
      <c r="Q132" s="12" ph="1"/>
      <c r="R132" s="12" ph="1"/>
      <c r="S132" s="12" ph="1"/>
      <c r="T132" s="12" ph="1"/>
      <c r="U132" s="12" ph="1"/>
      <c r="V132" s="12" ph="1"/>
      <c r="W132" s="12" ph="1"/>
      <c r="X132" s="12" ph="1"/>
      <c r="Y132" s="12" ph="1"/>
      <c r="Z132" s="12" ph="1"/>
      <c r="AA132" s="12" ph="1"/>
      <c r="AB132" s="12" ph="1"/>
      <c r="AC132" s="12" ph="1"/>
      <c r="AD132" s="12" ph="1"/>
      <c r="AI132" s="12" ph="1"/>
      <c r="AJ132" s="12" ph="1"/>
      <c r="AK132" s="12" ph="1"/>
    </row>
    <row r="134" spans="2:37" ht="19.5" x14ac:dyDescent="0.15">
      <c r="AI134" s="12" ph="1"/>
      <c r="AJ134" s="12" ph="1"/>
      <c r="AK134" s="12" ph="1"/>
    </row>
    <row r="137" spans="2:37" ht="19.5" x14ac:dyDescent="0.15">
      <c r="AI137" s="12" ph="1"/>
      <c r="AJ137" s="12" ph="1"/>
      <c r="AK137" s="12" ph="1"/>
    </row>
    <row r="138" spans="2:37" ht="19.5" x14ac:dyDescent="0.15">
      <c r="AI138" s="12" ph="1"/>
      <c r="AJ138" s="12" ph="1"/>
      <c r="AK138" s="12" ph="1"/>
    </row>
    <row r="140" spans="2:37" ht="19.5" x14ac:dyDescent="0.15">
      <c r="AI140" s="12" ph="1"/>
      <c r="AJ140" s="12" ph="1"/>
      <c r="AK140" s="12" ph="1"/>
    </row>
    <row r="170" spans="2:37" ht="19.5" x14ac:dyDescent="0.15">
      <c r="AI170" s="12" ph="1"/>
      <c r="AJ170" s="12" ph="1"/>
      <c r="AK170" s="12" ph="1"/>
    </row>
    <row r="171" spans="2:37" ht="19.5" x14ac:dyDescent="0.15">
      <c r="B171" s="12" ph="1"/>
      <c r="C171" s="12" ph="1"/>
      <c r="D171" s="12" ph="1"/>
      <c r="E171" s="12" ph="1"/>
      <c r="F171" s="12" ph="1"/>
      <c r="G171" s="12" ph="1"/>
      <c r="H171" s="12" ph="1"/>
      <c r="I171" s="12" ph="1"/>
      <c r="J171" s="12" ph="1"/>
      <c r="K171" s="12" ph="1"/>
      <c r="L171" s="12" ph="1"/>
      <c r="M171" s="12" ph="1"/>
      <c r="N171" s="12" ph="1"/>
      <c r="O171" s="12" ph="1"/>
      <c r="P171" s="12" ph="1"/>
      <c r="Q171" s="12" ph="1"/>
      <c r="R171" s="12" ph="1"/>
      <c r="S171" s="12" ph="1"/>
      <c r="T171" s="12" ph="1"/>
      <c r="U171" s="12" ph="1"/>
      <c r="V171" s="12" ph="1"/>
      <c r="W171" s="12" ph="1"/>
      <c r="X171" s="12" ph="1"/>
      <c r="Y171" s="12" ph="1"/>
      <c r="Z171" s="12" ph="1"/>
      <c r="AA171" s="12" ph="1"/>
      <c r="AB171" s="12" ph="1"/>
      <c r="AC171" s="12" ph="1"/>
      <c r="AD171" s="12" ph="1"/>
      <c r="AI171" s="12" ph="1"/>
      <c r="AJ171" s="12" ph="1"/>
      <c r="AK171" s="12" ph="1"/>
    </row>
    <row r="173" spans="2:37" ht="19.5" x14ac:dyDescent="0.15">
      <c r="AI173" s="12" ph="1"/>
      <c r="AJ173" s="12" ph="1"/>
      <c r="AK173" s="12" ph="1"/>
    </row>
    <row r="176" spans="2:37" ht="19.5" x14ac:dyDescent="0.15">
      <c r="AI176" s="12" ph="1"/>
      <c r="AJ176" s="12" ph="1"/>
      <c r="AK176" s="12" ph="1"/>
    </row>
    <row r="177" spans="35:37" ht="19.5" x14ac:dyDescent="0.15">
      <c r="AI177" s="12" ph="1"/>
      <c r="AJ177" s="12" ph="1"/>
      <c r="AK177" s="12" ph="1"/>
    </row>
    <row r="179" spans="35:37" ht="19.5" x14ac:dyDescent="0.15">
      <c r="AI179" s="12" ph="1"/>
      <c r="AJ179" s="12" ph="1"/>
      <c r="AK179" s="12" ph="1"/>
    </row>
    <row r="181" spans="35:37" ht="19.5" x14ac:dyDescent="0.15">
      <c r="AI181" s="12" ph="1"/>
      <c r="AJ181" s="12" ph="1"/>
      <c r="AK181" s="12" ph="1"/>
    </row>
    <row r="182" spans="35:37" ht="19.5" x14ac:dyDescent="0.15">
      <c r="AI182" s="12" ph="1"/>
      <c r="AJ182" s="12" ph="1"/>
      <c r="AK182" s="12" ph="1"/>
    </row>
    <row r="184" spans="35:37" ht="19.5" x14ac:dyDescent="0.15">
      <c r="AI184" s="12" ph="1"/>
      <c r="AJ184" s="12" ph="1"/>
      <c r="AK184" s="12" ph="1"/>
    </row>
    <row r="186" spans="35:37" ht="19.5" x14ac:dyDescent="0.15">
      <c r="AI186" s="12" ph="1"/>
      <c r="AJ186" s="12" ph="1"/>
      <c r="AK186" s="12" ph="1"/>
    </row>
    <row r="188" spans="35:37" ht="19.5" x14ac:dyDescent="0.15">
      <c r="AI188" s="12" ph="1"/>
      <c r="AJ188" s="12" ph="1"/>
      <c r="AK188" s="12" ph="1"/>
    </row>
    <row r="189" spans="35:37" ht="19.5" x14ac:dyDescent="0.15">
      <c r="AI189" s="12" ph="1"/>
      <c r="AJ189" s="12" ph="1"/>
      <c r="AK189" s="12" ph="1"/>
    </row>
    <row r="190" spans="35:37" ht="19.5" x14ac:dyDescent="0.15">
      <c r="AI190" s="12" ph="1"/>
      <c r="AJ190" s="12" ph="1"/>
      <c r="AK190" s="12" ph="1"/>
    </row>
    <row r="192" spans="35:37" ht="19.5" x14ac:dyDescent="0.15">
      <c r="AI192" s="12" ph="1"/>
      <c r="AJ192" s="12" ph="1"/>
      <c r="AK192" s="12" ph="1"/>
    </row>
    <row r="193" spans="35:37" ht="19.5" x14ac:dyDescent="0.15">
      <c r="AI193" s="12" ph="1"/>
      <c r="AJ193" s="12" ph="1"/>
      <c r="AK193" s="12" ph="1"/>
    </row>
    <row r="195" spans="35:37" ht="19.5" x14ac:dyDescent="0.15">
      <c r="AI195" s="12" ph="1"/>
      <c r="AJ195" s="12" ph="1"/>
      <c r="AK195" s="12" ph="1"/>
    </row>
    <row r="197" spans="35:37" ht="19.5" x14ac:dyDescent="0.15">
      <c r="AI197" s="12" ph="1"/>
      <c r="AJ197" s="12" ph="1"/>
      <c r="AK197" s="12" ph="1"/>
    </row>
    <row r="199" spans="35:37" ht="19.5" x14ac:dyDescent="0.15">
      <c r="AI199" s="12" ph="1"/>
      <c r="AJ199" s="12" ph="1"/>
      <c r="AK199" s="12" ph="1"/>
    </row>
    <row r="200" spans="35:37" ht="19.5" x14ac:dyDescent="0.15">
      <c r="AI200" s="12" ph="1"/>
      <c r="AJ200" s="12" ph="1"/>
      <c r="AK200" s="12" ph="1"/>
    </row>
    <row r="201" spans="35:37" ht="19.5" x14ac:dyDescent="0.15">
      <c r="AI201" s="12" ph="1"/>
      <c r="AJ201" s="12" ph="1"/>
      <c r="AK201" s="12" ph="1"/>
    </row>
    <row r="203" spans="35:37" ht="19.5" x14ac:dyDescent="0.15">
      <c r="AI203" s="12" ph="1"/>
      <c r="AJ203" s="12" ph="1"/>
      <c r="AK203" s="12" ph="1"/>
    </row>
  </sheetData>
  <sheetProtection selectLockedCells="1"/>
  <mergeCells count="275">
    <mergeCell ref="AA51:AD51"/>
    <mergeCell ref="AA52:AD52"/>
    <mergeCell ref="AA53:AD53"/>
    <mergeCell ref="AF51:AI51"/>
    <mergeCell ref="X51:Z51"/>
    <mergeCell ref="B52:E52"/>
    <mergeCell ref="F52:L52"/>
    <mergeCell ref="Q52:R52"/>
    <mergeCell ref="S52:T52"/>
    <mergeCell ref="U52:W52"/>
    <mergeCell ref="X52:Z52"/>
    <mergeCell ref="B51:E51"/>
    <mergeCell ref="F51:L51"/>
    <mergeCell ref="Q51:R51"/>
    <mergeCell ref="S51:T51"/>
    <mergeCell ref="U51:W51"/>
    <mergeCell ref="M51:O51"/>
    <mergeCell ref="M52:O52"/>
    <mergeCell ref="AF52:AI52"/>
    <mergeCell ref="AF53:AI53"/>
    <mergeCell ref="B53:Z53"/>
    <mergeCell ref="X49:Z49"/>
    <mergeCell ref="B50:E50"/>
    <mergeCell ref="F50:L50"/>
    <mergeCell ref="Q50:R50"/>
    <mergeCell ref="S50:T50"/>
    <mergeCell ref="U50:W50"/>
    <mergeCell ref="X50:Z50"/>
    <mergeCell ref="B49:E49"/>
    <mergeCell ref="F49:L49"/>
    <mergeCell ref="Q49:R49"/>
    <mergeCell ref="S49:T49"/>
    <mergeCell ref="U49:W49"/>
    <mergeCell ref="E41:J41"/>
    <mergeCell ref="K41:M41"/>
    <mergeCell ref="O41:Q41"/>
    <mergeCell ref="S41:AG41"/>
    <mergeCell ref="B42:N42"/>
    <mergeCell ref="O42:Q42"/>
    <mergeCell ref="S42:AG42"/>
    <mergeCell ref="B45:E45"/>
    <mergeCell ref="F45:L45"/>
    <mergeCell ref="Q45:R45"/>
    <mergeCell ref="S45:T45"/>
    <mergeCell ref="U45:W45"/>
    <mergeCell ref="X45:Z45"/>
    <mergeCell ref="O40:Q40"/>
    <mergeCell ref="S40:AG40"/>
    <mergeCell ref="E37:J37"/>
    <mergeCell ref="K37:M37"/>
    <mergeCell ref="O37:Q37"/>
    <mergeCell ref="S37:AG37"/>
    <mergeCell ref="E38:J38"/>
    <mergeCell ref="K38:M38"/>
    <mergeCell ref="O38:Q38"/>
    <mergeCell ref="S38:AG38"/>
    <mergeCell ref="E35:J35"/>
    <mergeCell ref="K35:M35"/>
    <mergeCell ref="O35:Q35"/>
    <mergeCell ref="S35:AG35"/>
    <mergeCell ref="E36:J36"/>
    <mergeCell ref="K36:M36"/>
    <mergeCell ref="O36:Q36"/>
    <mergeCell ref="S36:AG36"/>
    <mergeCell ref="B33:D33"/>
    <mergeCell ref="E33:J33"/>
    <mergeCell ref="K33:M33"/>
    <mergeCell ref="O33:Q33"/>
    <mergeCell ref="S33:AG33"/>
    <mergeCell ref="B34:C41"/>
    <mergeCell ref="E34:J34"/>
    <mergeCell ref="K34:M34"/>
    <mergeCell ref="O34:Q34"/>
    <mergeCell ref="S34:AG34"/>
    <mergeCell ref="E39:J39"/>
    <mergeCell ref="K39:M39"/>
    <mergeCell ref="O39:Q39"/>
    <mergeCell ref="S39:AG39"/>
    <mergeCell ref="E40:J40"/>
    <mergeCell ref="K40:M40"/>
    <mergeCell ref="S28:T28"/>
    <mergeCell ref="U28:W28"/>
    <mergeCell ref="Q28:R28"/>
    <mergeCell ref="B29:T29"/>
    <mergeCell ref="U29:W29"/>
    <mergeCell ref="O31:AE31"/>
    <mergeCell ref="B32:D32"/>
    <mergeCell ref="E32:J32"/>
    <mergeCell ref="K32:N32"/>
    <mergeCell ref="O32:R32"/>
    <mergeCell ref="S32:AG32"/>
    <mergeCell ref="B21:B28"/>
    <mergeCell ref="M22:N22"/>
    <mergeCell ref="D23:H23"/>
    <mergeCell ref="I23:J23"/>
    <mergeCell ref="K23:L23"/>
    <mergeCell ref="M23:N23"/>
    <mergeCell ref="O23:P23"/>
    <mergeCell ref="O22:P22"/>
    <mergeCell ref="D28:H28"/>
    <mergeCell ref="I28:J28"/>
    <mergeCell ref="K28:L28"/>
    <mergeCell ref="M28:N28"/>
    <mergeCell ref="O28:P28"/>
    <mergeCell ref="X26:Y26"/>
    <mergeCell ref="X27:Y27"/>
    <mergeCell ref="D24:H24"/>
    <mergeCell ref="I24:J24"/>
    <mergeCell ref="K24:L24"/>
    <mergeCell ref="M24:N24"/>
    <mergeCell ref="O24:P24"/>
    <mergeCell ref="Q24:R24"/>
    <mergeCell ref="S24:T24"/>
    <mergeCell ref="U24:W24"/>
    <mergeCell ref="D26:H26"/>
    <mergeCell ref="I26:J26"/>
    <mergeCell ref="K26:L26"/>
    <mergeCell ref="M26:N26"/>
    <mergeCell ref="O26:P26"/>
    <mergeCell ref="Q26:R26"/>
    <mergeCell ref="D25:H25"/>
    <mergeCell ref="I25:J25"/>
    <mergeCell ref="K25:L25"/>
    <mergeCell ref="M25:N25"/>
    <mergeCell ref="O25:P25"/>
    <mergeCell ref="Q25:R25"/>
    <mergeCell ref="S25:T25"/>
    <mergeCell ref="S26:T26"/>
    <mergeCell ref="Q27:R27"/>
    <mergeCell ref="S27:T27"/>
    <mergeCell ref="U25:W25"/>
    <mergeCell ref="U27:W27"/>
    <mergeCell ref="U23:W23"/>
    <mergeCell ref="U26:W26"/>
    <mergeCell ref="D21:H21"/>
    <mergeCell ref="I21:J21"/>
    <mergeCell ref="K21:L21"/>
    <mergeCell ref="M21:N21"/>
    <mergeCell ref="O21:P21"/>
    <mergeCell ref="D22:H22"/>
    <mergeCell ref="I22:J22"/>
    <mergeCell ref="K22:L22"/>
    <mergeCell ref="B20:C20"/>
    <mergeCell ref="D20:H20"/>
    <mergeCell ref="I20:J20"/>
    <mergeCell ref="K20:L20"/>
    <mergeCell ref="M20:N20"/>
    <mergeCell ref="O20:P20"/>
    <mergeCell ref="Q20:R20"/>
    <mergeCell ref="B19:C19"/>
    <mergeCell ref="D19:P19"/>
    <mergeCell ref="Q19:R19"/>
    <mergeCell ref="B18:C18"/>
    <mergeCell ref="D18:P18"/>
    <mergeCell ref="Q18:R18"/>
    <mergeCell ref="S18:T18"/>
    <mergeCell ref="U18:W18"/>
    <mergeCell ref="AB18:AD18"/>
    <mergeCell ref="AE18:AG18"/>
    <mergeCell ref="AE19:AG19"/>
    <mergeCell ref="S19:T19"/>
    <mergeCell ref="U19:W19"/>
    <mergeCell ref="AB19:AD19"/>
    <mergeCell ref="X18:AA18"/>
    <mergeCell ref="X19:AA19"/>
    <mergeCell ref="C14:G14"/>
    <mergeCell ref="H14:L14"/>
    <mergeCell ref="O14:R14"/>
    <mergeCell ref="T14:X14"/>
    <mergeCell ref="B15:G15"/>
    <mergeCell ref="H15:L15"/>
    <mergeCell ref="N15:R15"/>
    <mergeCell ref="T15:X15"/>
    <mergeCell ref="C12:G12"/>
    <mergeCell ref="H12:L12"/>
    <mergeCell ref="O12:R12"/>
    <mergeCell ref="T12:X12"/>
    <mergeCell ref="C13:G13"/>
    <mergeCell ref="H13:L13"/>
    <mergeCell ref="O13:R13"/>
    <mergeCell ref="T13:X13"/>
    <mergeCell ref="B11:G11"/>
    <mergeCell ref="H11:M11"/>
    <mergeCell ref="N11:S11"/>
    <mergeCell ref="T11:Y11"/>
    <mergeCell ref="F7:I7"/>
    <mergeCell ref="U7:W7"/>
    <mergeCell ref="X7:AG7"/>
    <mergeCell ref="U8:W8"/>
    <mergeCell ref="X8:AG8"/>
    <mergeCell ref="B1:H1"/>
    <mergeCell ref="B3:AE3"/>
    <mergeCell ref="B4:AE4"/>
    <mergeCell ref="B5:AE5"/>
    <mergeCell ref="B6:E7"/>
    <mergeCell ref="F6:I6"/>
    <mergeCell ref="U6:Z6"/>
    <mergeCell ref="AA6:AG6"/>
    <mergeCell ref="B10:G10"/>
    <mergeCell ref="H10:Y10"/>
    <mergeCell ref="X28:Y28"/>
    <mergeCell ref="AE21:AG28"/>
    <mergeCell ref="AB21:AD28"/>
    <mergeCell ref="M46:O46"/>
    <mergeCell ref="M47:O47"/>
    <mergeCell ref="M48:O48"/>
    <mergeCell ref="M49:O49"/>
    <mergeCell ref="M50:O50"/>
    <mergeCell ref="M45:P45"/>
    <mergeCell ref="AA45:AE45"/>
    <mergeCell ref="AA46:AD46"/>
    <mergeCell ref="AA47:AD47"/>
    <mergeCell ref="AA48:AD48"/>
    <mergeCell ref="AA49:AD49"/>
    <mergeCell ref="AA50:AD50"/>
    <mergeCell ref="AF45:AI45"/>
    <mergeCell ref="AF46:AI46"/>
    <mergeCell ref="AF47:AI47"/>
    <mergeCell ref="AF48:AI48"/>
    <mergeCell ref="AF50:AI50"/>
    <mergeCell ref="Q23:R23"/>
    <mergeCell ref="S23:T23"/>
    <mergeCell ref="Q22:R22"/>
    <mergeCell ref="X21:AA21"/>
    <mergeCell ref="AJ45:AR45"/>
    <mergeCell ref="AJ46:AR46"/>
    <mergeCell ref="AJ47:AR47"/>
    <mergeCell ref="AJ48:AR48"/>
    <mergeCell ref="AJ49:AR49"/>
    <mergeCell ref="AJ50:AR50"/>
    <mergeCell ref="AJ51:AR51"/>
    <mergeCell ref="AJ52:AR52"/>
    <mergeCell ref="AJ53:AR53"/>
    <mergeCell ref="B46:E46"/>
    <mergeCell ref="F46:L46"/>
    <mergeCell ref="Q46:R46"/>
    <mergeCell ref="S46:T46"/>
    <mergeCell ref="U46:W46"/>
    <mergeCell ref="X46:Z46"/>
    <mergeCell ref="X47:Z47"/>
    <mergeCell ref="B48:E48"/>
    <mergeCell ref="F48:L48"/>
    <mergeCell ref="Q48:R48"/>
    <mergeCell ref="S48:T48"/>
    <mergeCell ref="U48:W48"/>
    <mergeCell ref="X48:Z48"/>
    <mergeCell ref="B47:E47"/>
    <mergeCell ref="F47:L47"/>
    <mergeCell ref="Q47:R47"/>
    <mergeCell ref="S47:T47"/>
    <mergeCell ref="U47:W47"/>
    <mergeCell ref="AA13:AG13"/>
    <mergeCell ref="AA14:AC14"/>
    <mergeCell ref="AA15:AC15"/>
    <mergeCell ref="AD14:AG14"/>
    <mergeCell ref="AD15:AG15"/>
    <mergeCell ref="AA12:AG12"/>
    <mergeCell ref="AA16:AC16"/>
    <mergeCell ref="AD16:AG16"/>
    <mergeCell ref="AZ46:AZ47"/>
    <mergeCell ref="X22:AA22"/>
    <mergeCell ref="X23:AA23"/>
    <mergeCell ref="X24:AA24"/>
    <mergeCell ref="X25:AA25"/>
    <mergeCell ref="H17:AG17"/>
    <mergeCell ref="S22:T22"/>
    <mergeCell ref="U22:W22"/>
    <mergeCell ref="Q21:R21"/>
    <mergeCell ref="S21:T21"/>
    <mergeCell ref="U21:W21"/>
    <mergeCell ref="D27:H27"/>
    <mergeCell ref="I27:J27"/>
    <mergeCell ref="K27:L27"/>
    <mergeCell ref="M27:N27"/>
    <mergeCell ref="O27:P27"/>
  </mergeCells>
  <phoneticPr fontId="2"/>
  <conditionalFormatting sqref="B46:E52">
    <cfRule type="cellIs" dxfId="123" priority="22" operator="equal">
      <formula>""</formula>
    </cfRule>
  </conditionalFormatting>
  <conditionalFormatting sqref="B4:AE4">
    <cfRule type="cellIs" dxfId="122" priority="12" operator="equal">
      <formula>0</formula>
    </cfRule>
    <cfRule type="cellIs" dxfId="121" priority="13" operator="equal">
      <formula>""""""</formula>
    </cfRule>
    <cfRule type="cellIs" dxfId="120" priority="14" operator="equal">
      <formula>""""""</formula>
    </cfRule>
  </conditionalFormatting>
  <conditionalFormatting sqref="D19 D21:J28 M46:M52">
    <cfRule type="cellIs" dxfId="119" priority="38" operator="equal">
      <formula>""</formula>
    </cfRule>
  </conditionalFormatting>
  <conditionalFormatting sqref="F7:I7">
    <cfRule type="cellIs" dxfId="118" priority="28" operator="equal">
      <formula>""</formula>
    </cfRule>
  </conditionalFormatting>
  <conditionalFormatting sqref="I21:J28">
    <cfRule type="cellIs" dxfId="117" priority="40" operator="greaterThan">
      <formula>"""＝"""""""</formula>
    </cfRule>
    <cfRule type="cellIs" dxfId="116" priority="41" operator="greaterThan">
      <formula>""</formula>
    </cfRule>
  </conditionalFormatting>
  <conditionalFormatting sqref="K33:M41 O33:Q41 F46:F52 Q46:Z52">
    <cfRule type="cellIs" dxfId="115" priority="42" operator="equal">
      <formula>""</formula>
    </cfRule>
  </conditionalFormatting>
  <conditionalFormatting sqref="M21:N28">
    <cfRule type="cellIs" dxfId="114" priority="35" operator="equal">
      <formula>""</formula>
    </cfRule>
    <cfRule type="cellIs" dxfId="113" priority="36" operator="greaterThan">
      <formula>"""＝"""""""</formula>
    </cfRule>
    <cfRule type="cellIs" dxfId="112" priority="37" operator="greaterThan">
      <formula>""</formula>
    </cfRule>
  </conditionalFormatting>
  <conditionalFormatting sqref="Q19:R19">
    <cfRule type="cellIs" dxfId="111" priority="29" operator="equal">
      <formula>""</formula>
    </cfRule>
    <cfRule type="cellIs" dxfId="110" priority="30" operator="greaterThan">
      <formula>"""＝"""""""</formula>
    </cfRule>
    <cfRule type="cellIs" dxfId="109" priority="31" operator="greaterThan">
      <formula>""</formula>
    </cfRule>
  </conditionalFormatting>
  <conditionalFormatting sqref="Q21:R28">
    <cfRule type="cellIs" dxfId="108" priority="32" operator="equal">
      <formula>""</formula>
    </cfRule>
    <cfRule type="cellIs" dxfId="107" priority="33" operator="greaterThan">
      <formula>"""＝"""""""</formula>
    </cfRule>
    <cfRule type="cellIs" dxfId="106" priority="34" operator="greaterThan">
      <formula>""</formula>
    </cfRule>
  </conditionalFormatting>
  <conditionalFormatting sqref="X19 AA26:AA28">
    <cfRule type="cellIs" dxfId="105" priority="6" operator="equal">
      <formula>""</formula>
    </cfRule>
  </conditionalFormatting>
  <conditionalFormatting sqref="X21:X28">
    <cfRule type="cellIs" dxfId="104" priority="1" operator="equal">
      <formula>""</formula>
    </cfRule>
  </conditionalFormatting>
  <conditionalFormatting sqref="AA6:AG6 X7:AG8">
    <cfRule type="cellIs" dxfId="103" priority="27" operator="equal">
      <formula>""</formula>
    </cfRule>
  </conditionalFormatting>
  <conditionalFormatting sqref="AB19 AE19">
    <cfRule type="cellIs" dxfId="102" priority="43" operator="equal">
      <formula>""</formula>
    </cfRule>
  </conditionalFormatting>
  <conditionalFormatting sqref="AB21">
    <cfRule type="cellIs" dxfId="101" priority="21" operator="equal">
      <formula>""</formula>
    </cfRule>
  </conditionalFormatting>
  <conditionalFormatting sqref="AE21">
    <cfRule type="cellIs" dxfId="100" priority="19" operator="equal">
      <formula>""</formula>
    </cfRule>
  </conditionalFormatting>
  <dataValidations count="11">
    <dataValidation type="list" allowBlank="1" showInputMessage="1" showErrorMessage="1" sqref="AB21">
      <formula1>"決定通知記載日"</formula1>
    </dataValidation>
    <dataValidation type="list" allowBlank="1" showInputMessage="1" showErrorMessage="1" prompt="▽印より参加回を選択してください" sqref="AB19:AD19">
      <formula1>"決定通知記載日"</formula1>
    </dataValidation>
    <dataValidation allowBlank="1" showInputMessage="1" showErrorMessage="1" promptTitle="実施日" sqref="F7:I7"/>
    <dataValidation type="list" allowBlank="1" showInputMessage="1" prompt="▽印より選択してください" sqref="U46:W52">
      <formula1>"決定通知記載日"</formula1>
    </dataValidation>
    <dataValidation type="list" allowBlank="1" showInputMessage="1" sqref="B46:B52">
      <formula1>"運搬費,消耗品,レンタル費,著作権使用料"</formula1>
    </dataValidation>
    <dataValidation allowBlank="1" showInputMessage="1" showErrorMessage="1" promptTitle="受付ID" prompt="（例）h2023-00-000" sqref="X8:AG8"/>
    <dataValidation allowBlank="1" showInputMessage="1" showErrorMessage="1" prompt="右上の「受付ID」「実施校名」を記入いただきますと、自動的に反映されます_x000a_※反映されない場合は、事務局にて入力いたします" sqref="H12:L15"/>
    <dataValidation type="list" allowBlank="1" showInputMessage="1" sqref="X19:AA19 X21:AA25 X26:X28">
      <formula1>"ID未取得,不明"</formula1>
    </dataValidation>
    <dataValidation type="list" allowBlank="1" showInputMessage="1" showErrorMessage="1" sqref="AA26:AA28">
      <formula1>"1,2,3,4"</formula1>
    </dataValidation>
    <dataValidation type="list" allowBlank="1" showInputMessage="1" showErrorMessage="1" sqref="B4:AE4">
      <formula1>"経費報告書（兼）支払依頼書,費用概算書(謝金・旅費・講演等諸雑費　合計)"</formula1>
    </dataValidation>
    <dataValidation type="list" allowBlank="1" showInputMessage="1" showErrorMessage="1" sqref="AF46:AI48 AF50:AI52">
      <formula1>"請求書払,講師立替"</formula1>
    </dataValidation>
  </dataValidations>
  <printOptions horizontalCentered="1"/>
  <pageMargins left="0.51181102362204722" right="0.35433070866141736" top="0.42" bottom="0.31" header="0.16" footer="0.16"/>
  <pageSetup paperSize="9" scale="61" fitToWidth="0" fitToHeight="0" orientation="portrait" r:id="rId1"/>
  <ignoredErrors>
    <ignoredError sqref="K21:L21 T19:W19 E33:J41 K26:W28 K24:L24 T24:W24 K23:L23 K22:L22 N22:W22 K25:L25 R25:W25 R24:S24 N24:P24 N25:P25 N21:W21 N23:W2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A1:AS39"/>
  <sheetViews>
    <sheetView showGridLines="0" zoomScale="87" zoomScaleNormal="87" zoomScaleSheetLayoutView="115" workbookViewId="0">
      <selection activeCell="AQ2" sqref="AQ2"/>
    </sheetView>
  </sheetViews>
  <sheetFormatPr defaultColWidth="2.375" defaultRowHeight="22.7" customHeight="1" x14ac:dyDescent="0.15"/>
  <cols>
    <col min="1" max="4" width="2.75" style="14" customWidth="1"/>
    <col min="5" max="5" width="2.375" style="14"/>
    <col min="6" max="6" width="2.375" style="14" customWidth="1"/>
    <col min="7" max="42" width="2.375" style="14"/>
    <col min="43" max="45" width="10" style="14" customWidth="1"/>
    <col min="46" max="16384" width="2.375" style="14"/>
  </cols>
  <sheetData>
    <row r="1" spans="1:45" s="13" customFormat="1" ht="22.7" customHeight="1" x14ac:dyDescent="0.15">
      <c r="A1" s="757" t="s">
        <v>5408</v>
      </c>
      <c r="B1" s="757"/>
      <c r="C1" s="757"/>
      <c r="D1" s="757"/>
      <c r="E1" s="757"/>
      <c r="F1" s="757"/>
      <c r="G1" s="757"/>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2"/>
      <c r="AR1" s="172"/>
      <c r="AS1" s="172"/>
    </row>
    <row r="2" spans="1:45" s="19" customFormat="1" ht="22.7" customHeight="1" x14ac:dyDescent="0.15">
      <c r="A2" s="472" t="s">
        <v>5444</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173"/>
      <c r="AR2" s="173"/>
      <c r="AS2" s="173"/>
    </row>
    <row r="3" spans="1:45" s="13" customFormat="1" ht="22.7" customHeight="1" x14ac:dyDescent="0.15">
      <c r="A3" s="473" t="s">
        <v>5446</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row>
    <row r="4" spans="1:45" s="13" customFormat="1" ht="11.25" customHeight="1" thickBot="1" x14ac:dyDescent="0.2">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172"/>
      <c r="AR4" s="172"/>
      <c r="AS4" s="172"/>
    </row>
    <row r="5" spans="1:45" s="13" customFormat="1" ht="24" customHeight="1" thickBot="1" x14ac:dyDescent="0.2">
      <c r="A5" s="475" t="s">
        <v>154</v>
      </c>
      <c r="B5" s="476"/>
      <c r="C5" s="476"/>
      <c r="D5" s="477"/>
      <c r="E5" s="478" t="s">
        <v>185</v>
      </c>
      <c r="F5" s="479"/>
      <c r="G5" s="480">
        <v>45173</v>
      </c>
      <c r="H5" s="481"/>
      <c r="I5" s="481"/>
      <c r="J5" s="481"/>
      <c r="K5" s="481"/>
      <c r="L5" s="482"/>
      <c r="M5" s="145"/>
      <c r="N5" s="145"/>
      <c r="O5" s="145"/>
      <c r="P5" s="145"/>
      <c r="Q5" s="145"/>
      <c r="R5" s="145"/>
      <c r="S5" s="145"/>
      <c r="T5" s="145"/>
      <c r="U5" s="145"/>
      <c r="V5" s="145"/>
      <c r="W5" s="145"/>
      <c r="X5" s="145"/>
      <c r="Y5" s="145"/>
      <c r="Z5" s="145"/>
      <c r="AA5" s="145"/>
      <c r="AB5" s="145"/>
      <c r="AC5" s="145"/>
      <c r="AD5" s="483"/>
      <c r="AE5" s="483"/>
      <c r="AF5" s="483"/>
      <c r="AG5" s="483"/>
      <c r="AH5" s="483"/>
      <c r="AI5" s="484"/>
      <c r="AJ5" s="484"/>
      <c r="AK5" s="484"/>
      <c r="AL5" s="484"/>
      <c r="AM5" s="484"/>
      <c r="AN5" s="484"/>
      <c r="AO5" s="484"/>
      <c r="AP5" s="484"/>
      <c r="AQ5" s="172"/>
      <c r="AR5" s="172"/>
      <c r="AS5" s="172"/>
    </row>
    <row r="6" spans="1:45" s="13" customFormat="1" ht="11.25" customHeight="1" x14ac:dyDescent="0.15">
      <c r="A6" s="489"/>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172"/>
      <c r="AR6" s="172"/>
      <c r="AS6" s="172"/>
    </row>
    <row r="7" spans="1:45" s="18" customFormat="1" ht="24" customHeight="1" thickBot="1" x14ac:dyDescent="0.2">
      <c r="A7" s="174" t="s">
        <v>184</v>
      </c>
      <c r="B7" s="175"/>
      <c r="C7" s="175"/>
      <c r="D7" s="175"/>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176"/>
      <c r="AR7" s="176"/>
      <c r="AS7" s="176"/>
    </row>
    <row r="8" spans="1:45" s="13" customFormat="1" ht="24" customHeight="1" thickBot="1" x14ac:dyDescent="0.2">
      <c r="A8" s="491" t="s">
        <v>183</v>
      </c>
      <c r="B8" s="492"/>
      <c r="C8" s="492"/>
      <c r="D8" s="492"/>
      <c r="E8" s="493" t="s">
        <v>298</v>
      </c>
      <c r="F8" s="493"/>
      <c r="G8" s="493"/>
      <c r="H8" s="493"/>
      <c r="I8" s="493"/>
      <c r="J8" s="493"/>
      <c r="K8" s="493"/>
      <c r="L8" s="493"/>
      <c r="M8" s="493"/>
      <c r="N8" s="493"/>
      <c r="O8" s="493"/>
      <c r="P8" s="493"/>
      <c r="Q8" s="493"/>
      <c r="R8" s="493"/>
      <c r="S8" s="494"/>
      <c r="T8" s="495" t="s">
        <v>178</v>
      </c>
      <c r="U8" s="496"/>
      <c r="V8" s="496"/>
      <c r="W8" s="496"/>
      <c r="X8" s="497" t="s">
        <v>307</v>
      </c>
      <c r="Y8" s="497"/>
      <c r="Z8" s="497"/>
      <c r="AA8" s="497"/>
      <c r="AB8" s="497"/>
      <c r="AC8" s="497"/>
      <c r="AD8" s="498"/>
      <c r="AE8" s="755"/>
      <c r="AF8" s="485"/>
      <c r="AG8" s="485"/>
      <c r="AH8" s="485"/>
      <c r="AI8" s="485"/>
      <c r="AJ8" s="485"/>
      <c r="AK8" s="485"/>
      <c r="AL8" s="485"/>
      <c r="AM8" s="485"/>
      <c r="AN8" s="485"/>
      <c r="AO8" s="485"/>
      <c r="AP8" s="485"/>
      <c r="AQ8" s="172"/>
      <c r="AR8" s="172"/>
      <c r="AS8" s="172"/>
    </row>
    <row r="9" spans="1:45" s="13" customFormat="1" ht="11.25" customHeight="1" x14ac:dyDescent="0.1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172"/>
      <c r="AR9" s="172"/>
      <c r="AS9" s="172"/>
    </row>
    <row r="10" spans="1:45" s="18" customFormat="1" ht="24" customHeight="1" thickBot="1" x14ac:dyDescent="0.2">
      <c r="A10" s="174" t="s">
        <v>182</v>
      </c>
      <c r="B10" s="175"/>
      <c r="C10" s="175"/>
      <c r="D10" s="175"/>
      <c r="E10" s="175"/>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7" t="s">
        <v>3</v>
      </c>
      <c r="AE10" s="487"/>
      <c r="AF10" s="756">
        <v>5</v>
      </c>
      <c r="AG10" s="756"/>
      <c r="AH10" s="177" t="s">
        <v>4</v>
      </c>
      <c r="AI10" s="756" t="s">
        <v>302</v>
      </c>
      <c r="AJ10" s="756"/>
      <c r="AK10" s="177" t="s">
        <v>5</v>
      </c>
      <c r="AL10" s="756" t="s">
        <v>302</v>
      </c>
      <c r="AM10" s="756"/>
      <c r="AN10" s="178" t="s">
        <v>6</v>
      </c>
      <c r="AO10" s="487" t="s">
        <v>181</v>
      </c>
      <c r="AP10" s="487"/>
      <c r="AQ10" s="176"/>
      <c r="AR10" s="176"/>
      <c r="AS10" s="176"/>
    </row>
    <row r="11" spans="1:45" s="13" customFormat="1" ht="21.2" customHeight="1" x14ac:dyDescent="0.15">
      <c r="A11" s="501" t="s">
        <v>0</v>
      </c>
      <c r="B11" s="502"/>
      <c r="C11" s="502"/>
      <c r="D11" s="502"/>
      <c r="E11" s="503" t="s">
        <v>308</v>
      </c>
      <c r="F11" s="503"/>
      <c r="G11" s="503"/>
      <c r="H11" s="503"/>
      <c r="I11" s="503"/>
      <c r="J11" s="503"/>
      <c r="K11" s="503"/>
      <c r="L11" s="503"/>
      <c r="M11" s="503"/>
      <c r="N11" s="503"/>
      <c r="O11" s="504"/>
      <c r="P11" s="505" t="s">
        <v>0</v>
      </c>
      <c r="Q11" s="506"/>
      <c r="R11" s="506"/>
      <c r="S11" s="506"/>
      <c r="T11" s="503" t="s">
        <v>310</v>
      </c>
      <c r="U11" s="503"/>
      <c r="V11" s="503"/>
      <c r="W11" s="503"/>
      <c r="X11" s="503"/>
      <c r="Y11" s="503"/>
      <c r="Z11" s="503"/>
      <c r="AA11" s="503"/>
      <c r="AB11" s="503"/>
      <c r="AC11" s="503"/>
      <c r="AD11" s="504"/>
      <c r="AE11" s="507" t="s">
        <v>5406</v>
      </c>
      <c r="AF11" s="508"/>
      <c r="AG11" s="508"/>
      <c r="AH11" s="508"/>
      <c r="AI11" s="508"/>
      <c r="AJ11" s="508"/>
      <c r="AK11" s="508"/>
      <c r="AL11" s="508"/>
      <c r="AM11" s="508"/>
      <c r="AN11" s="508"/>
      <c r="AO11" s="508"/>
      <c r="AP11" s="509"/>
      <c r="AQ11" s="172"/>
      <c r="AR11" s="172"/>
      <c r="AS11" s="172"/>
    </row>
    <row r="12" spans="1:45" s="13" customFormat="1" ht="27.75" customHeight="1" thickBot="1" x14ac:dyDescent="0.2">
      <c r="A12" s="510" t="s">
        <v>180</v>
      </c>
      <c r="B12" s="511"/>
      <c r="C12" s="511"/>
      <c r="D12" s="511"/>
      <c r="E12" s="512" t="s">
        <v>299</v>
      </c>
      <c r="F12" s="512"/>
      <c r="G12" s="512"/>
      <c r="H12" s="512"/>
      <c r="I12" s="512"/>
      <c r="J12" s="512"/>
      <c r="K12" s="512"/>
      <c r="L12" s="512"/>
      <c r="M12" s="512"/>
      <c r="N12" s="512"/>
      <c r="O12" s="513"/>
      <c r="P12" s="514" t="s">
        <v>179</v>
      </c>
      <c r="Q12" s="515"/>
      <c r="R12" s="515"/>
      <c r="S12" s="515"/>
      <c r="T12" s="516" t="s">
        <v>309</v>
      </c>
      <c r="U12" s="516"/>
      <c r="V12" s="516"/>
      <c r="W12" s="516"/>
      <c r="X12" s="516"/>
      <c r="Y12" s="516"/>
      <c r="Z12" s="516"/>
      <c r="AA12" s="516"/>
      <c r="AB12" s="516"/>
      <c r="AC12" s="516"/>
      <c r="AD12" s="517"/>
      <c r="AE12" s="752" t="s">
        <v>5407</v>
      </c>
      <c r="AF12" s="753"/>
      <c r="AG12" s="753"/>
      <c r="AH12" s="753"/>
      <c r="AI12" s="753"/>
      <c r="AJ12" s="753"/>
      <c r="AK12" s="753"/>
      <c r="AL12" s="753"/>
      <c r="AM12" s="753"/>
      <c r="AN12" s="753"/>
      <c r="AO12" s="753"/>
      <c r="AP12" s="754"/>
      <c r="AQ12" s="172"/>
      <c r="AR12" s="172"/>
      <c r="AS12" s="172"/>
    </row>
    <row r="13" spans="1:45" s="17" customFormat="1" ht="11.25" customHeight="1" x14ac:dyDescent="0.15">
      <c r="A13" s="52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179"/>
      <c r="AR13" s="179"/>
      <c r="AS13" s="179"/>
    </row>
    <row r="14" spans="1:45" s="16" customFormat="1" ht="15" customHeight="1" x14ac:dyDescent="0.15">
      <c r="A14" s="522" t="s">
        <v>177</v>
      </c>
      <c r="B14" s="522"/>
      <c r="C14" s="522"/>
      <c r="D14" s="522"/>
      <c r="E14" s="523"/>
      <c r="F14" s="523"/>
      <c r="G14" s="523"/>
      <c r="H14" s="523"/>
      <c r="I14" s="523"/>
      <c r="J14" s="523"/>
      <c r="K14" s="523"/>
      <c r="L14" s="523"/>
      <c r="M14" s="523"/>
      <c r="N14" s="523"/>
      <c r="O14" s="523"/>
      <c r="P14" s="523"/>
      <c r="Q14" s="523"/>
      <c r="R14" s="523"/>
      <c r="S14" s="524" t="s">
        <v>5409</v>
      </c>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210"/>
      <c r="AR14" s="210"/>
      <c r="AS14" s="210"/>
    </row>
    <row r="15" spans="1:45" s="16" customFormat="1" ht="15" customHeight="1" thickBot="1" x14ac:dyDescent="0.2">
      <c r="A15" s="522"/>
      <c r="B15" s="522"/>
      <c r="C15" s="522"/>
      <c r="D15" s="522"/>
      <c r="E15" s="523"/>
      <c r="F15" s="523"/>
      <c r="G15" s="523"/>
      <c r="H15" s="523"/>
      <c r="I15" s="523"/>
      <c r="J15" s="523"/>
      <c r="K15" s="523"/>
      <c r="L15" s="523"/>
      <c r="M15" s="523"/>
      <c r="N15" s="523"/>
      <c r="O15" s="523"/>
      <c r="P15" s="523"/>
      <c r="Q15" s="523"/>
      <c r="R15" s="523"/>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210"/>
      <c r="AR15" s="210"/>
      <c r="AS15" s="210"/>
    </row>
    <row r="16" spans="1:45" ht="16.5" customHeight="1" thickTop="1" x14ac:dyDescent="0.15">
      <c r="A16" s="526" t="s">
        <v>5403</v>
      </c>
      <c r="B16" s="527"/>
      <c r="C16" s="527"/>
      <c r="D16" s="528"/>
      <c r="E16" s="532">
        <f>Z33+AC33+AH33+AK33</f>
        <v>54420</v>
      </c>
      <c r="F16" s="533"/>
      <c r="G16" s="533"/>
      <c r="H16" s="533"/>
      <c r="I16" s="533"/>
      <c r="J16" s="533"/>
      <c r="K16" s="533"/>
      <c r="L16" s="536" t="s">
        <v>145</v>
      </c>
      <c r="M16" s="537"/>
      <c r="N16" s="540"/>
      <c r="O16" s="180"/>
      <c r="P16" s="180"/>
      <c r="Q16" s="180"/>
      <c r="R16" s="180"/>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211"/>
      <c r="AR16" s="211"/>
      <c r="AS16" s="211"/>
    </row>
    <row r="17" spans="1:45" ht="16.5" customHeight="1" thickBot="1" x14ac:dyDescent="0.2">
      <c r="A17" s="529"/>
      <c r="B17" s="530"/>
      <c r="C17" s="530"/>
      <c r="D17" s="531"/>
      <c r="E17" s="534"/>
      <c r="F17" s="535"/>
      <c r="G17" s="535"/>
      <c r="H17" s="535"/>
      <c r="I17" s="535"/>
      <c r="J17" s="535"/>
      <c r="K17" s="535"/>
      <c r="L17" s="538"/>
      <c r="M17" s="539"/>
      <c r="N17" s="541"/>
      <c r="O17" s="182"/>
      <c r="P17" s="182"/>
      <c r="Q17" s="182"/>
      <c r="R17" s="182"/>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211"/>
      <c r="AR17" s="211"/>
      <c r="AS17" s="211"/>
    </row>
    <row r="18" spans="1:45" s="15" customFormat="1" ht="16.5" customHeight="1" thickTop="1" x14ac:dyDescent="0.15">
      <c r="A18" s="585" t="s">
        <v>176</v>
      </c>
      <c r="B18" s="586"/>
      <c r="C18" s="586"/>
      <c r="D18" s="556"/>
      <c r="E18" s="590" t="s">
        <v>175</v>
      </c>
      <c r="F18" s="586"/>
      <c r="G18" s="556" t="s">
        <v>174</v>
      </c>
      <c r="H18" s="557"/>
      <c r="I18" s="557"/>
      <c r="J18" s="557"/>
      <c r="K18" s="557"/>
      <c r="L18" s="557"/>
      <c r="M18" s="582"/>
      <c r="N18" s="592" t="s">
        <v>173</v>
      </c>
      <c r="O18" s="593"/>
      <c r="P18" s="593"/>
      <c r="Q18" s="592" t="s">
        <v>172</v>
      </c>
      <c r="R18" s="593"/>
      <c r="S18" s="593"/>
      <c r="T18" s="594" t="s">
        <v>171</v>
      </c>
      <c r="U18" s="572"/>
      <c r="V18" s="573"/>
      <c r="W18" s="571" t="s">
        <v>170</v>
      </c>
      <c r="X18" s="572"/>
      <c r="Y18" s="573"/>
      <c r="Z18" s="571" t="s">
        <v>169</v>
      </c>
      <c r="AA18" s="572"/>
      <c r="AB18" s="577"/>
      <c r="AC18" s="579" t="s">
        <v>168</v>
      </c>
      <c r="AD18" s="580"/>
      <c r="AE18" s="580"/>
      <c r="AF18" s="580"/>
      <c r="AG18" s="581"/>
      <c r="AH18" s="579" t="s">
        <v>167</v>
      </c>
      <c r="AI18" s="580"/>
      <c r="AJ18" s="581"/>
      <c r="AK18" s="579" t="s">
        <v>166</v>
      </c>
      <c r="AL18" s="580"/>
      <c r="AM18" s="581"/>
      <c r="AN18" s="579" t="s">
        <v>165</v>
      </c>
      <c r="AO18" s="580"/>
      <c r="AP18" s="583"/>
      <c r="AQ18" s="594" t="s">
        <v>5389</v>
      </c>
      <c r="AR18" s="572"/>
      <c r="AS18" s="770"/>
    </row>
    <row r="19" spans="1:45" s="15" customFormat="1" ht="16.5" customHeight="1" x14ac:dyDescent="0.15">
      <c r="A19" s="587"/>
      <c r="B19" s="588"/>
      <c r="C19" s="588"/>
      <c r="D19" s="589"/>
      <c r="E19" s="591"/>
      <c r="F19" s="588"/>
      <c r="G19" s="556" t="s">
        <v>164</v>
      </c>
      <c r="H19" s="557"/>
      <c r="I19" s="557"/>
      <c r="J19" s="183" t="s">
        <v>162</v>
      </c>
      <c r="K19" s="557" t="s">
        <v>163</v>
      </c>
      <c r="L19" s="557"/>
      <c r="M19" s="557"/>
      <c r="N19" s="586"/>
      <c r="O19" s="586"/>
      <c r="P19" s="586"/>
      <c r="Q19" s="586"/>
      <c r="R19" s="586"/>
      <c r="S19" s="586"/>
      <c r="T19" s="595"/>
      <c r="U19" s="575"/>
      <c r="V19" s="576"/>
      <c r="W19" s="574"/>
      <c r="X19" s="575"/>
      <c r="Y19" s="576"/>
      <c r="Z19" s="574"/>
      <c r="AA19" s="575"/>
      <c r="AB19" s="578"/>
      <c r="AC19" s="556"/>
      <c r="AD19" s="557"/>
      <c r="AE19" s="557"/>
      <c r="AF19" s="557"/>
      <c r="AG19" s="582"/>
      <c r="AH19" s="556"/>
      <c r="AI19" s="557"/>
      <c r="AJ19" s="582"/>
      <c r="AK19" s="556"/>
      <c r="AL19" s="557"/>
      <c r="AM19" s="582"/>
      <c r="AN19" s="556"/>
      <c r="AO19" s="557"/>
      <c r="AP19" s="584"/>
      <c r="AQ19" s="595"/>
      <c r="AR19" s="575"/>
      <c r="AS19" s="771"/>
    </row>
    <row r="20" spans="1:45" s="15" customFormat="1" ht="22.7" customHeight="1" x14ac:dyDescent="0.15">
      <c r="A20" s="749">
        <v>45173</v>
      </c>
      <c r="B20" s="750"/>
      <c r="C20" s="750"/>
      <c r="D20" s="751"/>
      <c r="E20" s="561">
        <v>45173</v>
      </c>
      <c r="F20" s="562"/>
      <c r="G20" s="563" t="s">
        <v>307</v>
      </c>
      <c r="H20" s="564"/>
      <c r="I20" s="564"/>
      <c r="J20" s="191" t="s">
        <v>311</v>
      </c>
      <c r="K20" s="565" t="s">
        <v>314</v>
      </c>
      <c r="L20" s="565"/>
      <c r="M20" s="565"/>
      <c r="N20" s="566" t="s">
        <v>312</v>
      </c>
      <c r="O20" s="566"/>
      <c r="P20" s="566"/>
      <c r="Q20" s="567">
        <v>15</v>
      </c>
      <c r="R20" s="567"/>
      <c r="S20" s="567"/>
      <c r="T20" s="568">
        <v>410</v>
      </c>
      <c r="U20" s="569"/>
      <c r="V20" s="570"/>
      <c r="W20" s="596"/>
      <c r="X20" s="597"/>
      <c r="Y20" s="598"/>
      <c r="Z20" s="599">
        <v>410</v>
      </c>
      <c r="AA20" s="600"/>
      <c r="AB20" s="601"/>
      <c r="AC20" s="542"/>
      <c r="AD20" s="543"/>
      <c r="AE20" s="543"/>
      <c r="AF20" s="543"/>
      <c r="AG20" s="544"/>
      <c r="AH20" s="545">
        <v>1100</v>
      </c>
      <c r="AI20" s="546"/>
      <c r="AJ20" s="547"/>
      <c r="AK20" s="548"/>
      <c r="AL20" s="549"/>
      <c r="AM20" s="550"/>
      <c r="AN20" s="551"/>
      <c r="AO20" s="552"/>
      <c r="AP20" s="553"/>
      <c r="AQ20" s="764"/>
      <c r="AR20" s="765"/>
      <c r="AS20" s="766"/>
    </row>
    <row r="21" spans="1:45" s="15" customFormat="1" ht="22.7" customHeight="1" x14ac:dyDescent="0.15">
      <c r="A21" s="749"/>
      <c r="B21" s="750"/>
      <c r="C21" s="750"/>
      <c r="D21" s="751"/>
      <c r="E21" s="561" t="s">
        <v>313</v>
      </c>
      <c r="F21" s="562"/>
      <c r="G21" s="563" t="s">
        <v>5381</v>
      </c>
      <c r="H21" s="564"/>
      <c r="I21" s="564"/>
      <c r="J21" s="192" t="s">
        <v>311</v>
      </c>
      <c r="K21" s="564" t="s">
        <v>5387</v>
      </c>
      <c r="L21" s="564"/>
      <c r="M21" s="564"/>
      <c r="N21" s="566" t="s">
        <v>5382</v>
      </c>
      <c r="O21" s="566"/>
      <c r="P21" s="566"/>
      <c r="Q21" s="603">
        <v>200</v>
      </c>
      <c r="R21" s="603"/>
      <c r="S21" s="603"/>
      <c r="T21" s="568">
        <v>18000</v>
      </c>
      <c r="U21" s="569"/>
      <c r="V21" s="570"/>
      <c r="W21" s="596"/>
      <c r="X21" s="597"/>
      <c r="Y21" s="598"/>
      <c r="Z21" s="599">
        <v>18000</v>
      </c>
      <c r="AA21" s="600"/>
      <c r="AB21" s="601"/>
      <c r="AC21" s="542"/>
      <c r="AD21" s="543"/>
      <c r="AE21" s="543"/>
      <c r="AF21" s="543"/>
      <c r="AG21" s="544"/>
      <c r="AH21" s="545"/>
      <c r="AI21" s="546"/>
      <c r="AJ21" s="547"/>
      <c r="AK21" s="548"/>
      <c r="AL21" s="549"/>
      <c r="AM21" s="550"/>
      <c r="AN21" s="551"/>
      <c r="AO21" s="552"/>
      <c r="AP21" s="553"/>
      <c r="AQ21" s="761" t="s">
        <v>5411</v>
      </c>
      <c r="AR21" s="762"/>
      <c r="AS21" s="763"/>
    </row>
    <row r="22" spans="1:45" s="15" customFormat="1" ht="22.7" customHeight="1" x14ac:dyDescent="0.15">
      <c r="A22" s="749"/>
      <c r="B22" s="750"/>
      <c r="C22" s="750"/>
      <c r="D22" s="751"/>
      <c r="E22" s="561" t="s">
        <v>313</v>
      </c>
      <c r="F22" s="562"/>
      <c r="G22" s="563" t="s">
        <v>316</v>
      </c>
      <c r="H22" s="564"/>
      <c r="I22" s="564"/>
      <c r="J22" s="192" t="s">
        <v>311</v>
      </c>
      <c r="K22" s="564" t="s">
        <v>315</v>
      </c>
      <c r="L22" s="564"/>
      <c r="M22" s="602"/>
      <c r="N22" s="566" t="s">
        <v>233</v>
      </c>
      <c r="O22" s="566"/>
      <c r="P22" s="566"/>
      <c r="Q22" s="603">
        <v>5</v>
      </c>
      <c r="R22" s="603"/>
      <c r="S22" s="603"/>
      <c r="T22" s="568">
        <v>1600</v>
      </c>
      <c r="U22" s="569"/>
      <c r="V22" s="570"/>
      <c r="W22" s="596"/>
      <c r="X22" s="597"/>
      <c r="Y22" s="598"/>
      <c r="Z22" s="599">
        <v>1600</v>
      </c>
      <c r="AA22" s="600"/>
      <c r="AB22" s="601"/>
      <c r="AC22" s="542"/>
      <c r="AD22" s="543"/>
      <c r="AE22" s="543"/>
      <c r="AF22" s="543"/>
      <c r="AG22" s="544"/>
      <c r="AH22" s="545"/>
      <c r="AI22" s="546"/>
      <c r="AJ22" s="547"/>
      <c r="AK22" s="548"/>
      <c r="AL22" s="549"/>
      <c r="AM22" s="550"/>
      <c r="AN22" s="551"/>
      <c r="AO22" s="552"/>
      <c r="AP22" s="553"/>
      <c r="AQ22" s="758"/>
      <c r="AR22" s="759"/>
      <c r="AS22" s="760"/>
    </row>
    <row r="23" spans="1:45" s="15" customFormat="1" ht="22.7" customHeight="1" x14ac:dyDescent="0.15">
      <c r="A23" s="749"/>
      <c r="B23" s="750"/>
      <c r="C23" s="750"/>
      <c r="D23" s="751"/>
      <c r="E23" s="561" t="s">
        <v>313</v>
      </c>
      <c r="F23" s="562"/>
      <c r="G23" s="565" t="s">
        <v>314</v>
      </c>
      <c r="H23" s="565"/>
      <c r="I23" s="565"/>
      <c r="J23" s="192" t="s">
        <v>311</v>
      </c>
      <c r="K23" s="564" t="s">
        <v>5383</v>
      </c>
      <c r="L23" s="564"/>
      <c r="M23" s="602"/>
      <c r="N23" s="566" t="s">
        <v>190</v>
      </c>
      <c r="O23" s="566"/>
      <c r="P23" s="566"/>
      <c r="Q23" s="603">
        <v>4</v>
      </c>
      <c r="R23" s="603"/>
      <c r="S23" s="603"/>
      <c r="T23" s="568">
        <v>800</v>
      </c>
      <c r="U23" s="569"/>
      <c r="V23" s="570"/>
      <c r="W23" s="596"/>
      <c r="X23" s="597"/>
      <c r="Y23" s="598"/>
      <c r="Z23" s="599">
        <v>800</v>
      </c>
      <c r="AA23" s="600"/>
      <c r="AB23" s="601"/>
      <c r="AC23" s="542"/>
      <c r="AD23" s="543"/>
      <c r="AE23" s="543"/>
      <c r="AF23" s="543"/>
      <c r="AG23" s="544"/>
      <c r="AH23" s="545"/>
      <c r="AI23" s="546"/>
      <c r="AJ23" s="547"/>
      <c r="AK23" s="548"/>
      <c r="AL23" s="549"/>
      <c r="AM23" s="550"/>
      <c r="AN23" s="551"/>
      <c r="AO23" s="552"/>
      <c r="AP23" s="553"/>
      <c r="AQ23" s="758" t="s">
        <v>5410</v>
      </c>
      <c r="AR23" s="759"/>
      <c r="AS23" s="760"/>
    </row>
    <row r="24" spans="1:45" s="15" customFormat="1" ht="22.7" customHeight="1" x14ac:dyDescent="0.15">
      <c r="A24" s="749"/>
      <c r="B24" s="750"/>
      <c r="C24" s="750"/>
      <c r="D24" s="751"/>
      <c r="E24" s="561"/>
      <c r="F24" s="562"/>
      <c r="G24" s="563" t="s">
        <v>5383</v>
      </c>
      <c r="H24" s="564"/>
      <c r="I24" s="564"/>
      <c r="J24" s="192" t="s">
        <v>311</v>
      </c>
      <c r="K24" s="565" t="s">
        <v>5384</v>
      </c>
      <c r="L24" s="565"/>
      <c r="M24" s="565"/>
      <c r="N24" s="566" t="s">
        <v>190</v>
      </c>
      <c r="O24" s="566"/>
      <c r="P24" s="566"/>
      <c r="Q24" s="567">
        <v>8</v>
      </c>
      <c r="R24" s="567"/>
      <c r="S24" s="567"/>
      <c r="T24" s="568">
        <v>1600</v>
      </c>
      <c r="U24" s="569"/>
      <c r="V24" s="570"/>
      <c r="W24" s="596"/>
      <c r="X24" s="597"/>
      <c r="Y24" s="598"/>
      <c r="Z24" s="599">
        <v>1600</v>
      </c>
      <c r="AA24" s="600"/>
      <c r="AB24" s="601"/>
      <c r="AC24" s="542"/>
      <c r="AD24" s="543"/>
      <c r="AE24" s="543"/>
      <c r="AF24" s="543"/>
      <c r="AG24" s="544"/>
      <c r="AH24" s="545"/>
      <c r="AI24" s="546"/>
      <c r="AJ24" s="547"/>
      <c r="AK24" s="545">
        <v>9800</v>
      </c>
      <c r="AL24" s="546"/>
      <c r="AM24" s="547"/>
      <c r="AN24" s="607" t="s">
        <v>5385</v>
      </c>
      <c r="AO24" s="608"/>
      <c r="AP24" s="609"/>
      <c r="AQ24" s="758" t="s">
        <v>5410</v>
      </c>
      <c r="AR24" s="759"/>
      <c r="AS24" s="760"/>
    </row>
    <row r="25" spans="1:45" s="15" customFormat="1" ht="22.7" customHeight="1" x14ac:dyDescent="0.15">
      <c r="A25" s="604">
        <v>45174</v>
      </c>
      <c r="B25" s="605"/>
      <c r="C25" s="605"/>
      <c r="D25" s="606"/>
      <c r="E25" s="561" t="s">
        <v>5388</v>
      </c>
      <c r="F25" s="562"/>
      <c r="G25" s="563" t="s">
        <v>5384</v>
      </c>
      <c r="H25" s="564"/>
      <c r="I25" s="564"/>
      <c r="J25" s="192" t="s">
        <v>311</v>
      </c>
      <c r="K25" s="564" t="s">
        <v>5386</v>
      </c>
      <c r="L25" s="564"/>
      <c r="M25" s="564"/>
      <c r="N25" s="566" t="s">
        <v>237</v>
      </c>
      <c r="O25" s="566"/>
      <c r="P25" s="566"/>
      <c r="Q25" s="603">
        <v>0.2</v>
      </c>
      <c r="R25" s="603"/>
      <c r="S25" s="603"/>
      <c r="T25" s="568">
        <v>0</v>
      </c>
      <c r="U25" s="569"/>
      <c r="V25" s="570"/>
      <c r="W25" s="596"/>
      <c r="X25" s="597"/>
      <c r="Y25" s="598"/>
      <c r="Z25" s="599">
        <v>0</v>
      </c>
      <c r="AA25" s="600"/>
      <c r="AB25" s="601"/>
      <c r="AC25" s="542"/>
      <c r="AD25" s="543"/>
      <c r="AE25" s="543"/>
      <c r="AF25" s="543"/>
      <c r="AG25" s="544"/>
      <c r="AH25" s="545">
        <v>1100</v>
      </c>
      <c r="AI25" s="546"/>
      <c r="AJ25" s="547"/>
      <c r="AK25" s="548"/>
      <c r="AL25" s="549"/>
      <c r="AM25" s="550"/>
      <c r="AN25" s="551"/>
      <c r="AO25" s="552"/>
      <c r="AP25" s="553"/>
      <c r="AQ25" s="758"/>
      <c r="AR25" s="759"/>
      <c r="AS25" s="760"/>
    </row>
    <row r="26" spans="1:45" s="15" customFormat="1" ht="22.7" customHeight="1" x14ac:dyDescent="0.15">
      <c r="A26" s="604"/>
      <c r="B26" s="605"/>
      <c r="C26" s="605"/>
      <c r="D26" s="606"/>
      <c r="E26" s="561"/>
      <c r="F26" s="562"/>
      <c r="G26" s="563" t="s">
        <v>315</v>
      </c>
      <c r="H26" s="564"/>
      <c r="I26" s="564"/>
      <c r="J26" s="192" t="s">
        <v>311</v>
      </c>
      <c r="K26" s="564" t="s">
        <v>316</v>
      </c>
      <c r="L26" s="564"/>
      <c r="M26" s="602"/>
      <c r="N26" s="566" t="s">
        <v>233</v>
      </c>
      <c r="O26" s="566"/>
      <c r="P26" s="566"/>
      <c r="Q26" s="603">
        <v>5</v>
      </c>
      <c r="R26" s="603"/>
      <c r="S26" s="603"/>
      <c r="T26" s="568">
        <v>1600</v>
      </c>
      <c r="U26" s="569"/>
      <c r="V26" s="570"/>
      <c r="W26" s="596"/>
      <c r="X26" s="597"/>
      <c r="Y26" s="598"/>
      <c r="Z26" s="599">
        <v>1600</v>
      </c>
      <c r="AA26" s="600"/>
      <c r="AB26" s="601"/>
      <c r="AC26" s="542"/>
      <c r="AD26" s="543"/>
      <c r="AE26" s="543"/>
      <c r="AF26" s="543"/>
      <c r="AG26" s="544"/>
      <c r="AH26" s="545"/>
      <c r="AI26" s="546"/>
      <c r="AJ26" s="547"/>
      <c r="AK26" s="548"/>
      <c r="AL26" s="549"/>
      <c r="AM26" s="550"/>
      <c r="AN26" s="551"/>
      <c r="AO26" s="552"/>
      <c r="AP26" s="553"/>
      <c r="AQ26" s="758"/>
      <c r="AR26" s="759"/>
      <c r="AS26" s="760"/>
    </row>
    <row r="27" spans="1:45" s="15" customFormat="1" ht="22.7" customHeight="1" x14ac:dyDescent="0.15">
      <c r="A27" s="604"/>
      <c r="B27" s="605"/>
      <c r="C27" s="605"/>
      <c r="D27" s="606"/>
      <c r="E27" s="561"/>
      <c r="F27" s="562"/>
      <c r="G27" s="563" t="s">
        <v>5387</v>
      </c>
      <c r="H27" s="564"/>
      <c r="I27" s="564"/>
      <c r="J27" s="192" t="s">
        <v>311</v>
      </c>
      <c r="K27" s="564" t="s">
        <v>5381</v>
      </c>
      <c r="L27" s="564"/>
      <c r="M27" s="564"/>
      <c r="N27" s="566" t="s">
        <v>5382</v>
      </c>
      <c r="O27" s="566"/>
      <c r="P27" s="566"/>
      <c r="Q27" s="603">
        <v>200</v>
      </c>
      <c r="R27" s="603"/>
      <c r="S27" s="603"/>
      <c r="T27" s="568">
        <v>18000</v>
      </c>
      <c r="U27" s="569"/>
      <c r="V27" s="570"/>
      <c r="W27" s="596"/>
      <c r="X27" s="597"/>
      <c r="Y27" s="598"/>
      <c r="Z27" s="599">
        <v>18000</v>
      </c>
      <c r="AA27" s="600"/>
      <c r="AB27" s="601"/>
      <c r="AC27" s="542"/>
      <c r="AD27" s="543"/>
      <c r="AE27" s="543"/>
      <c r="AF27" s="543"/>
      <c r="AG27" s="544"/>
      <c r="AH27" s="545"/>
      <c r="AI27" s="546"/>
      <c r="AJ27" s="547"/>
      <c r="AK27" s="548"/>
      <c r="AL27" s="549"/>
      <c r="AM27" s="550"/>
      <c r="AN27" s="551"/>
      <c r="AO27" s="552"/>
      <c r="AP27" s="553"/>
      <c r="AQ27" s="761" t="s">
        <v>5411</v>
      </c>
      <c r="AR27" s="762"/>
      <c r="AS27" s="763"/>
    </row>
    <row r="28" spans="1:45" s="15" customFormat="1" ht="22.7" customHeight="1" x14ac:dyDescent="0.15">
      <c r="A28" s="604"/>
      <c r="B28" s="605"/>
      <c r="C28" s="605"/>
      <c r="D28" s="606"/>
      <c r="E28" s="561"/>
      <c r="F28" s="562"/>
      <c r="G28" s="565" t="s">
        <v>314</v>
      </c>
      <c r="H28" s="565"/>
      <c r="I28" s="565"/>
      <c r="J28" s="192" t="s">
        <v>311</v>
      </c>
      <c r="K28" s="564" t="s">
        <v>307</v>
      </c>
      <c r="L28" s="564"/>
      <c r="M28" s="602"/>
      <c r="N28" s="566" t="s">
        <v>312</v>
      </c>
      <c r="O28" s="566"/>
      <c r="P28" s="566"/>
      <c r="Q28" s="567">
        <v>15</v>
      </c>
      <c r="R28" s="567"/>
      <c r="S28" s="567"/>
      <c r="T28" s="568">
        <v>410</v>
      </c>
      <c r="U28" s="569"/>
      <c r="V28" s="570"/>
      <c r="W28" s="596"/>
      <c r="X28" s="597"/>
      <c r="Y28" s="598"/>
      <c r="Z28" s="599">
        <v>410</v>
      </c>
      <c r="AA28" s="600"/>
      <c r="AB28" s="601"/>
      <c r="AC28" s="542"/>
      <c r="AD28" s="543"/>
      <c r="AE28" s="543"/>
      <c r="AF28" s="543"/>
      <c r="AG28" s="544"/>
      <c r="AH28" s="545"/>
      <c r="AI28" s="546"/>
      <c r="AJ28" s="547"/>
      <c r="AK28" s="548"/>
      <c r="AL28" s="549"/>
      <c r="AM28" s="550"/>
      <c r="AN28" s="551"/>
      <c r="AO28" s="552"/>
      <c r="AP28" s="553"/>
      <c r="AQ28" s="764"/>
      <c r="AR28" s="765"/>
      <c r="AS28" s="766"/>
    </row>
    <row r="29" spans="1:45" s="15" customFormat="1" ht="22.7" customHeight="1" x14ac:dyDescent="0.15">
      <c r="A29" s="726"/>
      <c r="B29" s="727"/>
      <c r="C29" s="727"/>
      <c r="D29" s="728"/>
      <c r="E29" s="729"/>
      <c r="F29" s="730"/>
      <c r="G29" s="745"/>
      <c r="H29" s="732"/>
      <c r="I29" s="732"/>
      <c r="J29" s="184"/>
      <c r="K29" s="732"/>
      <c r="L29" s="732"/>
      <c r="M29" s="732"/>
      <c r="N29" s="734"/>
      <c r="O29" s="734"/>
      <c r="P29" s="734"/>
      <c r="Q29" s="735"/>
      <c r="R29" s="735"/>
      <c r="S29" s="735"/>
      <c r="T29" s="736"/>
      <c r="U29" s="737"/>
      <c r="V29" s="738"/>
      <c r="W29" s="596"/>
      <c r="X29" s="597"/>
      <c r="Y29" s="598"/>
      <c r="Z29" s="746"/>
      <c r="AA29" s="747"/>
      <c r="AB29" s="748"/>
      <c r="AC29" s="720"/>
      <c r="AD29" s="721"/>
      <c r="AE29" s="721"/>
      <c r="AF29" s="721"/>
      <c r="AG29" s="722"/>
      <c r="AH29" s="742"/>
      <c r="AI29" s="743"/>
      <c r="AJ29" s="744"/>
      <c r="AK29" s="548"/>
      <c r="AL29" s="549"/>
      <c r="AM29" s="550"/>
      <c r="AN29" s="551"/>
      <c r="AO29" s="552"/>
      <c r="AP29" s="553"/>
      <c r="AQ29" s="764"/>
      <c r="AR29" s="765"/>
      <c r="AS29" s="766"/>
    </row>
    <row r="30" spans="1:45" s="15" customFormat="1" ht="22.7" customHeight="1" x14ac:dyDescent="0.15">
      <c r="A30" s="726"/>
      <c r="B30" s="727"/>
      <c r="C30" s="727"/>
      <c r="D30" s="728"/>
      <c r="E30" s="729"/>
      <c r="F30" s="730"/>
      <c r="G30" s="745"/>
      <c r="H30" s="732"/>
      <c r="I30" s="732"/>
      <c r="J30" s="184"/>
      <c r="K30" s="732"/>
      <c r="L30" s="732"/>
      <c r="M30" s="733"/>
      <c r="N30" s="734"/>
      <c r="O30" s="734"/>
      <c r="P30" s="734"/>
      <c r="Q30" s="735"/>
      <c r="R30" s="735"/>
      <c r="S30" s="735"/>
      <c r="T30" s="736"/>
      <c r="U30" s="737"/>
      <c r="V30" s="738"/>
      <c r="W30" s="596"/>
      <c r="X30" s="597"/>
      <c r="Y30" s="598"/>
      <c r="Z30" s="746"/>
      <c r="AA30" s="747"/>
      <c r="AB30" s="748"/>
      <c r="AC30" s="720"/>
      <c r="AD30" s="721"/>
      <c r="AE30" s="721"/>
      <c r="AF30" s="721"/>
      <c r="AG30" s="722"/>
      <c r="AH30" s="742"/>
      <c r="AI30" s="743"/>
      <c r="AJ30" s="744"/>
      <c r="AK30" s="548"/>
      <c r="AL30" s="549"/>
      <c r="AM30" s="550"/>
      <c r="AN30" s="551"/>
      <c r="AO30" s="552"/>
      <c r="AP30" s="553"/>
      <c r="AQ30" s="764"/>
      <c r="AR30" s="765"/>
      <c r="AS30" s="766"/>
    </row>
    <row r="31" spans="1:45" s="15" customFormat="1" ht="22.7" customHeight="1" thickBot="1" x14ac:dyDescent="0.2">
      <c r="A31" s="726"/>
      <c r="B31" s="727"/>
      <c r="C31" s="727"/>
      <c r="D31" s="728"/>
      <c r="E31" s="729"/>
      <c r="F31" s="730"/>
      <c r="G31" s="731"/>
      <c r="H31" s="731"/>
      <c r="I31" s="731"/>
      <c r="J31" s="184"/>
      <c r="K31" s="732"/>
      <c r="L31" s="732"/>
      <c r="M31" s="733"/>
      <c r="N31" s="734"/>
      <c r="O31" s="734"/>
      <c r="P31" s="734"/>
      <c r="Q31" s="735"/>
      <c r="R31" s="735"/>
      <c r="S31" s="735"/>
      <c r="T31" s="736"/>
      <c r="U31" s="737"/>
      <c r="V31" s="738"/>
      <c r="W31" s="612"/>
      <c r="X31" s="613"/>
      <c r="Y31" s="614"/>
      <c r="Z31" s="739"/>
      <c r="AA31" s="740"/>
      <c r="AB31" s="741"/>
      <c r="AC31" s="720"/>
      <c r="AD31" s="721"/>
      <c r="AE31" s="721"/>
      <c r="AF31" s="721"/>
      <c r="AG31" s="722"/>
      <c r="AH31" s="723"/>
      <c r="AI31" s="724"/>
      <c r="AJ31" s="725"/>
      <c r="AK31" s="638"/>
      <c r="AL31" s="639"/>
      <c r="AM31" s="640"/>
      <c r="AN31" s="641"/>
      <c r="AO31" s="642"/>
      <c r="AP31" s="643"/>
      <c r="AQ31" s="767"/>
      <c r="AR31" s="768"/>
      <c r="AS31" s="769"/>
    </row>
    <row r="32" spans="1:45" ht="15" customHeight="1" thickTop="1" x14ac:dyDescent="0.15">
      <c r="A32" s="618" t="s">
        <v>161</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22" t="s">
        <v>160</v>
      </c>
      <c r="AA32" s="623"/>
      <c r="AB32" s="624"/>
      <c r="AC32" s="622" t="s">
        <v>159</v>
      </c>
      <c r="AD32" s="623"/>
      <c r="AE32" s="623"/>
      <c r="AF32" s="623"/>
      <c r="AG32" s="624"/>
      <c r="AH32" s="622" t="s">
        <v>158</v>
      </c>
      <c r="AI32" s="623"/>
      <c r="AJ32" s="624"/>
      <c r="AK32" s="622" t="s">
        <v>157</v>
      </c>
      <c r="AL32" s="623"/>
      <c r="AM32" s="624"/>
      <c r="AN32" s="644"/>
      <c r="AO32" s="645"/>
      <c r="AP32" s="646"/>
      <c r="AQ32" s="644"/>
      <c r="AR32" s="645"/>
      <c r="AS32" s="646"/>
    </row>
    <row r="33" spans="1:45" ht="22.7" customHeight="1" thickBot="1" x14ac:dyDescent="0.2">
      <c r="A33" s="620"/>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32">
        <f>SUM(Z20:AB31)</f>
        <v>42420</v>
      </c>
      <c r="AA33" s="633"/>
      <c r="AB33" s="634"/>
      <c r="AC33" s="717">
        <f>ROUNDDOWN((SUMIFS(Q20:S31,N20:P31,"自家用車")),0)*37</f>
        <v>0</v>
      </c>
      <c r="AD33" s="718"/>
      <c r="AE33" s="718"/>
      <c r="AF33" s="718"/>
      <c r="AG33" s="719"/>
      <c r="AH33" s="632">
        <f>SUM(AH20:AJ31)</f>
        <v>2200</v>
      </c>
      <c r="AI33" s="633"/>
      <c r="AJ33" s="634"/>
      <c r="AK33" s="632">
        <f>SUM(AK20:AM31)</f>
        <v>9800</v>
      </c>
      <c r="AL33" s="633"/>
      <c r="AM33" s="634"/>
      <c r="AN33" s="647"/>
      <c r="AO33" s="648"/>
      <c r="AP33" s="649"/>
      <c r="AQ33" s="647"/>
      <c r="AR33" s="648"/>
      <c r="AS33" s="649"/>
    </row>
    <row r="34" spans="1:45" ht="11.25" customHeight="1" thickBot="1" x14ac:dyDescent="0.2">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181"/>
      <c r="AR34" s="181"/>
      <c r="AS34" s="181"/>
    </row>
    <row r="35" spans="1:45" ht="15" customHeight="1" x14ac:dyDescent="0.15">
      <c r="A35" s="636" t="s">
        <v>156</v>
      </c>
      <c r="B35" s="637"/>
      <c r="C35" s="637"/>
      <c r="D35" s="637"/>
      <c r="E35" s="185"/>
      <c r="F35" s="186" t="s">
        <v>5447</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7"/>
      <c r="AQ35" s="181"/>
      <c r="AR35" s="181"/>
      <c r="AS35" s="181"/>
    </row>
    <row r="36" spans="1:45" ht="15" customHeight="1" x14ac:dyDescent="0.15">
      <c r="A36" s="625"/>
      <c r="B36" s="626"/>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7"/>
      <c r="AQ36" s="181"/>
      <c r="AR36" s="181"/>
      <c r="AS36" s="181"/>
    </row>
    <row r="37" spans="1:45" ht="15" customHeight="1" thickBot="1" x14ac:dyDescent="0.2">
      <c r="A37" s="628"/>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30"/>
      <c r="AQ37" s="181"/>
      <c r="AR37" s="181"/>
      <c r="AS37" s="181"/>
    </row>
    <row r="38" spans="1:45" ht="15" customHeight="1" x14ac:dyDescent="0.15">
      <c r="A38" s="188" t="s">
        <v>5405</v>
      </c>
      <c r="B38" s="189"/>
      <c r="C38" s="189"/>
      <c r="D38" s="189"/>
      <c r="E38" s="189"/>
      <c r="F38" s="189"/>
      <c r="G38" s="189"/>
      <c r="H38" s="189"/>
      <c r="I38" s="189"/>
      <c r="J38" s="189"/>
      <c r="K38" s="189"/>
      <c r="L38" s="189"/>
      <c r="M38" s="189"/>
      <c r="N38" s="189"/>
      <c r="O38" s="189"/>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181"/>
      <c r="AR38" s="181"/>
      <c r="AS38" s="181"/>
    </row>
    <row r="39" spans="1:45" ht="15" customHeight="1" x14ac:dyDescent="0.15">
      <c r="A39" s="190" t="s">
        <v>5404</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1"/>
      <c r="AR39" s="181"/>
      <c r="AS39" s="181"/>
    </row>
  </sheetData>
  <mergeCells count="239">
    <mergeCell ref="AQ26:AS26"/>
    <mergeCell ref="AQ27:AS27"/>
    <mergeCell ref="AQ28:AS28"/>
    <mergeCell ref="AQ29:AS29"/>
    <mergeCell ref="AQ30:AS30"/>
    <mergeCell ref="AQ31:AS31"/>
    <mergeCell ref="AQ32:AS33"/>
    <mergeCell ref="AQ18:AS19"/>
    <mergeCell ref="AQ20:AS20"/>
    <mergeCell ref="AQ21:AS21"/>
    <mergeCell ref="AQ22:AS22"/>
    <mergeCell ref="AQ23:AS23"/>
    <mergeCell ref="AQ24:AS24"/>
    <mergeCell ref="AQ25:AS25"/>
    <mergeCell ref="A1:G1"/>
    <mergeCell ref="A2:AP2"/>
    <mergeCell ref="A4:AP4"/>
    <mergeCell ref="A5:D5"/>
    <mergeCell ref="E5:F5"/>
    <mergeCell ref="G5:L5"/>
    <mergeCell ref="AD5:AH5"/>
    <mergeCell ref="AI5:AP5"/>
    <mergeCell ref="A3:AS3"/>
    <mergeCell ref="AE11:AP11"/>
    <mergeCell ref="A6:AP6"/>
    <mergeCell ref="E7:AP7"/>
    <mergeCell ref="A8:D8"/>
    <mergeCell ref="E8:S8"/>
    <mergeCell ref="T8:W8"/>
    <mergeCell ref="X8:AD8"/>
    <mergeCell ref="AE8:AP8"/>
    <mergeCell ref="A11:D11"/>
    <mergeCell ref="E11:O11"/>
    <mergeCell ref="P11:S11"/>
    <mergeCell ref="T11:AD11"/>
    <mergeCell ref="A9:AP9"/>
    <mergeCell ref="F10:AC10"/>
    <mergeCell ref="AD10:AE10"/>
    <mergeCell ref="AF10:AG10"/>
    <mergeCell ref="AI10:AJ10"/>
    <mergeCell ref="AL10:AM10"/>
    <mergeCell ref="AO10:AP10"/>
    <mergeCell ref="A14:D15"/>
    <mergeCell ref="E14:R15"/>
    <mergeCell ref="S14:AP17"/>
    <mergeCell ref="A16:D17"/>
    <mergeCell ref="E16:K17"/>
    <mergeCell ref="L16:M17"/>
    <mergeCell ref="N16:N17"/>
    <mergeCell ref="A13:AP13"/>
    <mergeCell ref="A12:D12"/>
    <mergeCell ref="E12:O12"/>
    <mergeCell ref="P12:S12"/>
    <mergeCell ref="T12:AD12"/>
    <mergeCell ref="AE12:AP12"/>
    <mergeCell ref="W18:Y19"/>
    <mergeCell ref="Z18:AB19"/>
    <mergeCell ref="AC18:AG19"/>
    <mergeCell ref="AH18:AJ19"/>
    <mergeCell ref="AK18:AM19"/>
    <mergeCell ref="AN18:AP19"/>
    <mergeCell ref="A18:D19"/>
    <mergeCell ref="E18:F19"/>
    <mergeCell ref="G18:M18"/>
    <mergeCell ref="N18:P19"/>
    <mergeCell ref="Q18:S19"/>
    <mergeCell ref="T18:V19"/>
    <mergeCell ref="G19:I19"/>
    <mergeCell ref="K19:M19"/>
    <mergeCell ref="AN20:AP20"/>
    <mergeCell ref="A21:D21"/>
    <mergeCell ref="E21:F21"/>
    <mergeCell ref="G21:I21"/>
    <mergeCell ref="K21:M21"/>
    <mergeCell ref="N21:P21"/>
    <mergeCell ref="Q21:S21"/>
    <mergeCell ref="T21:V21"/>
    <mergeCell ref="W21:Y21"/>
    <mergeCell ref="Z21:AB21"/>
    <mergeCell ref="T20:V20"/>
    <mergeCell ref="W20:Y20"/>
    <mergeCell ref="Z20:AB20"/>
    <mergeCell ref="AC20:AG20"/>
    <mergeCell ref="AH20:AJ20"/>
    <mergeCell ref="AK20:AM20"/>
    <mergeCell ref="A20:D20"/>
    <mergeCell ref="E20:F20"/>
    <mergeCell ref="G20:I20"/>
    <mergeCell ref="K20:M20"/>
    <mergeCell ref="N20:P20"/>
    <mergeCell ref="Q20:S20"/>
    <mergeCell ref="AC21:AG21"/>
    <mergeCell ref="AH21:AJ21"/>
    <mergeCell ref="Q23:S23"/>
    <mergeCell ref="T23:V23"/>
    <mergeCell ref="W23:Y23"/>
    <mergeCell ref="Z23:AB23"/>
    <mergeCell ref="AK21:AM21"/>
    <mergeCell ref="AN21:AP21"/>
    <mergeCell ref="A22:D22"/>
    <mergeCell ref="E22:F22"/>
    <mergeCell ref="G22:I22"/>
    <mergeCell ref="K22:M22"/>
    <mergeCell ref="N22:P22"/>
    <mergeCell ref="Q22:S22"/>
    <mergeCell ref="AN22:AP22"/>
    <mergeCell ref="T22:V22"/>
    <mergeCell ref="W22:Y22"/>
    <mergeCell ref="Z22:AB22"/>
    <mergeCell ref="AC22:AG22"/>
    <mergeCell ref="AH22:AJ22"/>
    <mergeCell ref="AK22:AM22"/>
    <mergeCell ref="W25:Y25"/>
    <mergeCell ref="Z25:AB25"/>
    <mergeCell ref="AC23:AG23"/>
    <mergeCell ref="AH23:AJ23"/>
    <mergeCell ref="AK23:AM23"/>
    <mergeCell ref="AN23:AP23"/>
    <mergeCell ref="A24:D24"/>
    <mergeCell ref="E24:F24"/>
    <mergeCell ref="G24:I24"/>
    <mergeCell ref="K24:M24"/>
    <mergeCell ref="N24:P24"/>
    <mergeCell ref="Q24:S24"/>
    <mergeCell ref="AN24:AP24"/>
    <mergeCell ref="T24:V24"/>
    <mergeCell ref="W24:Y24"/>
    <mergeCell ref="Z24:AB24"/>
    <mergeCell ref="AC24:AG24"/>
    <mergeCell ref="AH24:AJ24"/>
    <mergeCell ref="AK24:AM24"/>
    <mergeCell ref="A23:D23"/>
    <mergeCell ref="E23:F23"/>
    <mergeCell ref="G23:I23"/>
    <mergeCell ref="K23:M23"/>
    <mergeCell ref="N23:P23"/>
    <mergeCell ref="AC25:AG25"/>
    <mergeCell ref="AH25:AJ25"/>
    <mergeCell ref="AK25:AM25"/>
    <mergeCell ref="AN25:AP25"/>
    <mergeCell ref="A26:D26"/>
    <mergeCell ref="E26:F26"/>
    <mergeCell ref="G26:I26"/>
    <mergeCell ref="K26:M26"/>
    <mergeCell ref="N26:P26"/>
    <mergeCell ref="Q26:S26"/>
    <mergeCell ref="AN26:AP26"/>
    <mergeCell ref="T26:V26"/>
    <mergeCell ref="W26:Y26"/>
    <mergeCell ref="Z26:AB26"/>
    <mergeCell ref="AC26:AG26"/>
    <mergeCell ref="AH26:AJ26"/>
    <mergeCell ref="AK26:AM26"/>
    <mergeCell ref="A25:D25"/>
    <mergeCell ref="E25:F25"/>
    <mergeCell ref="G25:I25"/>
    <mergeCell ref="K25:M25"/>
    <mergeCell ref="N25:P25"/>
    <mergeCell ref="Q25:S25"/>
    <mergeCell ref="T25:V25"/>
    <mergeCell ref="A27:D27"/>
    <mergeCell ref="E27:F27"/>
    <mergeCell ref="G27:I27"/>
    <mergeCell ref="K27:M27"/>
    <mergeCell ref="N27:P27"/>
    <mergeCell ref="Q27:S27"/>
    <mergeCell ref="T27:V27"/>
    <mergeCell ref="W27:Y27"/>
    <mergeCell ref="Z27:AB27"/>
    <mergeCell ref="A28:D28"/>
    <mergeCell ref="E28:F28"/>
    <mergeCell ref="G28:I28"/>
    <mergeCell ref="K28:M28"/>
    <mergeCell ref="N28:P28"/>
    <mergeCell ref="Q28:S28"/>
    <mergeCell ref="AN28:AP28"/>
    <mergeCell ref="T28:V28"/>
    <mergeCell ref="W28:Y28"/>
    <mergeCell ref="Z28:AB28"/>
    <mergeCell ref="AC28:AG28"/>
    <mergeCell ref="AH28:AJ28"/>
    <mergeCell ref="AK28:AM28"/>
    <mergeCell ref="N29:P29"/>
    <mergeCell ref="Q29:S29"/>
    <mergeCell ref="T29:V29"/>
    <mergeCell ref="W29:Y29"/>
    <mergeCell ref="Z29:AB29"/>
    <mergeCell ref="AC27:AG27"/>
    <mergeCell ref="AH27:AJ27"/>
    <mergeCell ref="AK27:AM27"/>
    <mergeCell ref="AN27:AP27"/>
    <mergeCell ref="T31:V31"/>
    <mergeCell ref="W31:Y31"/>
    <mergeCell ref="Z31:AB31"/>
    <mergeCell ref="AC29:AG29"/>
    <mergeCell ref="AH29:AJ29"/>
    <mergeCell ref="AK29:AM29"/>
    <mergeCell ref="AN29:AP29"/>
    <mergeCell ref="A30:D30"/>
    <mergeCell ref="E30:F30"/>
    <mergeCell ref="G30:I30"/>
    <mergeCell ref="K30:M30"/>
    <mergeCell ref="N30:P30"/>
    <mergeCell ref="Q30:S30"/>
    <mergeCell ref="AN30:AP30"/>
    <mergeCell ref="T30:V30"/>
    <mergeCell ref="W30:Y30"/>
    <mergeCell ref="Z30:AB30"/>
    <mergeCell ref="AC30:AG30"/>
    <mergeCell ref="AH30:AJ30"/>
    <mergeCell ref="AK30:AM30"/>
    <mergeCell ref="A29:D29"/>
    <mergeCell ref="E29:F29"/>
    <mergeCell ref="G29:I29"/>
    <mergeCell ref="K29:M29"/>
    <mergeCell ref="A36:AP37"/>
    <mergeCell ref="P38:AP38"/>
    <mergeCell ref="Z33:AB33"/>
    <mergeCell ref="AC33:AG33"/>
    <mergeCell ref="AH33:AJ33"/>
    <mergeCell ref="AK33:AM33"/>
    <mergeCell ref="A34:AP34"/>
    <mergeCell ref="A35:D35"/>
    <mergeCell ref="AC31:AG31"/>
    <mergeCell ref="AH31:AJ31"/>
    <mergeCell ref="AK31:AM31"/>
    <mergeCell ref="AN31:AP31"/>
    <mergeCell ref="A32:Y33"/>
    <mergeCell ref="Z32:AB32"/>
    <mergeCell ref="AC32:AG32"/>
    <mergeCell ref="AH32:AJ32"/>
    <mergeCell ref="AK32:AM32"/>
    <mergeCell ref="AN32:AP33"/>
    <mergeCell ref="A31:D31"/>
    <mergeCell ref="E31:F31"/>
    <mergeCell ref="G31:I31"/>
    <mergeCell ref="K31:M31"/>
    <mergeCell ref="N31:P31"/>
    <mergeCell ref="Q31:S31"/>
  </mergeCells>
  <phoneticPr fontId="2"/>
  <conditionalFormatting sqref="G5:L5 E8:S8 E12:O12">
    <cfRule type="cellIs" dxfId="99" priority="3" operator="equal">
      <formula>""</formula>
    </cfRule>
  </conditionalFormatting>
  <conditionalFormatting sqref="N20:P31 AH20:AM31">
    <cfRule type="containsBlanks" dxfId="98" priority="5">
      <formula>LEN(TRIM(N20))=0</formula>
    </cfRule>
  </conditionalFormatting>
  <conditionalFormatting sqref="X8:AD8 AF10 AI10 AL10 E11:O11 T11:AD12 A20:D31 G20:I31 K20:M31 Q20:Y31 AN20:AP31 A36:AP37">
    <cfRule type="containsBlanks" dxfId="97" priority="4">
      <formula>LEN(TRIM(A8))=0</formula>
    </cfRule>
  </conditionalFormatting>
  <conditionalFormatting sqref="AE12:AP12">
    <cfRule type="cellIs" dxfId="96" priority="1" operator="equal">
      <formula>0</formula>
    </cfRule>
  </conditionalFormatting>
  <dataValidations count="5">
    <dataValidation allowBlank="1" showInputMessage="1" showErrorMessage="1" prompt="車賃は自動計算されますので入力不要です" sqref="AC20:AG31"/>
    <dataValidation type="list" allowBlank="1" sqref="N20:P31">
      <formula1>"航空機,JR特急あり,JR特急なし,私鉄特急あり,私鉄特急なし,船,路線バス,自家用車,自家用車(同乗),運搬車(同乗),徒歩,その他"</formula1>
    </dataValidation>
    <dataValidation type="list" allowBlank="1" showInputMessage="1" sqref="AK20:AM31">
      <formula1>"9800,10900"</formula1>
    </dataValidation>
    <dataValidation type="list" allowBlank="1" showInputMessage="1" showErrorMessage="1" errorTitle="確認" error="旅費基準をご確認ください" sqref="AH20:AJ31">
      <formula1>"1100"</formula1>
    </dataValidation>
    <dataValidation type="list" allowBlank="1" showInputMessage="1" showErrorMessage="1" sqref="A3:AS3">
      <formula1>"費用概算書(被派遣者旅費計算書),被派遣者旅費計算書"</formula1>
    </dataValidation>
  </dataValidations>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69"/>
  <sheetViews>
    <sheetView topLeftCell="V1" workbookViewId="0">
      <selection activeCell="AE28" sqref="AE28"/>
    </sheetView>
  </sheetViews>
  <sheetFormatPr defaultColWidth="9" defaultRowHeight="13.5" x14ac:dyDescent="0.15"/>
  <cols>
    <col min="1" max="1" width="4.75" style="3" customWidth="1"/>
    <col min="2" max="2" width="14.5" style="3" customWidth="1"/>
    <col min="3" max="3" width="9" style="3"/>
    <col min="4" max="4" width="11.375" style="3" customWidth="1"/>
    <col min="5" max="5" width="14.375" style="3" bestFit="1" customWidth="1"/>
    <col min="6" max="11" width="11.375" style="3" customWidth="1"/>
    <col min="12" max="12" width="15.25" style="3" bestFit="1" customWidth="1"/>
    <col min="13" max="13" width="9" style="3"/>
    <col min="14" max="14" width="5.375" style="3" customWidth="1"/>
    <col min="15" max="16" width="9" style="3"/>
    <col min="17" max="17" width="16" style="3" customWidth="1"/>
    <col min="18" max="27" width="9" style="3"/>
    <col min="28" max="28" width="12.75" style="3" customWidth="1"/>
    <col min="29" max="45" width="9" style="3"/>
    <col min="46" max="46" width="8.375" style="3" bestFit="1" customWidth="1"/>
    <col min="47" max="16384" width="9" style="3"/>
  </cols>
  <sheetData>
    <row r="1" spans="1:45" x14ac:dyDescent="0.15">
      <c r="Z1" s="3" t="s">
        <v>187</v>
      </c>
      <c r="AB1" s="3" t="s">
        <v>192</v>
      </c>
      <c r="AE1" s="3" t="s">
        <v>197</v>
      </c>
      <c r="AG1" s="3" t="s">
        <v>201</v>
      </c>
      <c r="AK1" s="24" t="s">
        <v>202</v>
      </c>
      <c r="AL1" s="25" t="e">
        <f>IF(#REF!="","",#REF!)</f>
        <v>#REF!</v>
      </c>
      <c r="AM1" s="25" t="e">
        <f>IF(AL1="","",IF(COUNTIF($AL$1:AL1,AL1)=1,AL1,""))</f>
        <v>#REF!</v>
      </c>
      <c r="AN1" s="25" t="str">
        <f t="array" ref="AN1">IFERROR(INDEX(AM:AM,SMALL(IF(AM:AM&lt;&gt;"",ROW(AM:AM)),ROW(AM1))),"")</f>
        <v/>
      </c>
      <c r="AP1" s="24" t="s">
        <v>202</v>
      </c>
      <c r="AQ1" s="25" t="e">
        <f>IF(#REF!="","",#REF!)</f>
        <v>#REF!</v>
      </c>
      <c r="AR1" s="25" t="e">
        <f t="array" ref="AR1">IF(AQ1="","",IF(COUNTIF($AQ$1:AQ1,AQ1)=1,AQ1,""))</f>
        <v>#REF!</v>
      </c>
      <c r="AS1" s="25" t="str">
        <f>IFERROR(INDEX(AR:AR,SMALL(IF(AR:AR&lt;&gt;"",ROW(AR:AR)),ROW(AR1))),"")</f>
        <v/>
      </c>
    </row>
    <row r="2" spans="1:45" ht="14.25" x14ac:dyDescent="0.15">
      <c r="D2" s="4" t="s">
        <v>73</v>
      </c>
      <c r="E2" s="4" t="s">
        <v>74</v>
      </c>
      <c r="F2" s="4" t="s">
        <v>75</v>
      </c>
      <c r="G2" s="4" t="s">
        <v>76</v>
      </c>
      <c r="H2" s="4" t="s">
        <v>77</v>
      </c>
      <c r="I2" s="4" t="s">
        <v>78</v>
      </c>
      <c r="J2" s="4" t="s">
        <v>79</v>
      </c>
      <c r="K2" s="4" t="s">
        <v>80</v>
      </c>
      <c r="L2" s="5" t="s">
        <v>81</v>
      </c>
      <c r="N2" s="9" t="s">
        <v>126</v>
      </c>
      <c r="O2" s="26" t="s">
        <v>8</v>
      </c>
      <c r="Q2" s="3" t="s">
        <v>134</v>
      </c>
      <c r="R2" t="s">
        <v>135</v>
      </c>
      <c r="S2" t="s">
        <v>136</v>
      </c>
      <c r="Z2" s="3" t="s">
        <v>189</v>
      </c>
      <c r="AA2" s="3" t="s">
        <v>192</v>
      </c>
      <c r="AB2" s="3" t="s">
        <v>241</v>
      </c>
      <c r="AE2" s="3" t="s">
        <v>195</v>
      </c>
      <c r="AF2" s="3" t="s">
        <v>194</v>
      </c>
      <c r="AG2" s="3" t="s">
        <v>198</v>
      </c>
      <c r="AK2" s="24" t="s">
        <v>203</v>
      </c>
      <c r="AL2" s="25" t="e">
        <f>IF(#REF!="","",#REF!)</f>
        <v>#REF!</v>
      </c>
      <c r="AM2" s="25" t="e">
        <f>IF(AL2="","",IF(COUNTIF($AL$1:AL2,AL2)=1,AL2,""))</f>
        <v>#REF!</v>
      </c>
      <c r="AN2" s="25" t="str">
        <f t="array" ref="AN2">IFERROR(INDEX(AM:AM,SMALL(IF(AM:AM&lt;&gt;"",ROW(AM:AM)),ROW(AM2))),"")</f>
        <v/>
      </c>
      <c r="AP2" s="24" t="s">
        <v>203</v>
      </c>
      <c r="AQ2" s="25" t="e">
        <f>IF(#REF!="","",#REF!)</f>
        <v>#REF!</v>
      </c>
      <c r="AR2" s="25" t="e">
        <f t="array" ref="AR2">IF(AQ2="","",IF(COUNTIF($AQ$1:AQ2,AQ2)=1,AQ2,""))</f>
        <v>#REF!</v>
      </c>
      <c r="AS2" s="25" t="str">
        <f t="array" ref="AS2">IFERROR(INDEX(AR:AR,SMALL(IF(AR:AR&lt;&gt;"",ROW(AR:AR)),ROW(AR2))),"")</f>
        <v/>
      </c>
    </row>
    <row r="3" spans="1:45" ht="14.25" x14ac:dyDescent="0.15">
      <c r="A3" s="6">
        <v>1</v>
      </c>
      <c r="B3" s="4" t="s">
        <v>73</v>
      </c>
      <c r="C3" s="7"/>
      <c r="D3" s="8" t="s">
        <v>82</v>
      </c>
      <c r="E3" s="8" t="s">
        <v>83</v>
      </c>
      <c r="F3" s="8" t="s">
        <v>84</v>
      </c>
      <c r="G3" s="8" t="s">
        <v>85</v>
      </c>
      <c r="H3" s="8" t="s">
        <v>86</v>
      </c>
      <c r="I3" s="8" t="s">
        <v>87</v>
      </c>
      <c r="J3" s="8" t="s">
        <v>88</v>
      </c>
      <c r="K3" s="8" t="s">
        <v>89</v>
      </c>
      <c r="L3" s="8" t="s">
        <v>90</v>
      </c>
      <c r="N3" s="9">
        <v>1</v>
      </c>
      <c r="O3" s="26" t="s">
        <v>130</v>
      </c>
      <c r="Q3" s="3" t="s">
        <v>133</v>
      </c>
      <c r="R3" t="s">
        <v>137</v>
      </c>
      <c r="S3" t="s">
        <v>138</v>
      </c>
      <c r="Z3" s="3" t="s">
        <v>247</v>
      </c>
      <c r="AA3" s="3" t="s">
        <v>249</v>
      </c>
      <c r="AB3" s="3" t="s">
        <v>242</v>
      </c>
      <c r="AE3" s="3" t="s">
        <v>196</v>
      </c>
      <c r="AF3" s="3" t="s">
        <v>194</v>
      </c>
      <c r="AG3" s="3" t="s">
        <v>199</v>
      </c>
      <c r="AK3" s="24" t="s">
        <v>204</v>
      </c>
      <c r="AL3" s="25" t="e">
        <f>IF(#REF!="","",#REF!)</f>
        <v>#REF!</v>
      </c>
      <c r="AM3" s="25" t="e">
        <f>IF(AL3="","",IF(COUNTIF($AL$1:AL3,AL3)=1,AL3,""))</f>
        <v>#REF!</v>
      </c>
      <c r="AN3" s="25" t="str">
        <f t="array" ref="AN3">IFERROR(INDEX(AM:AM,SMALL(IF(AM:AM&lt;&gt;"",ROW(AM:AM)),ROW(AM3))),"")</f>
        <v/>
      </c>
      <c r="AP3" s="24" t="s">
        <v>204</v>
      </c>
      <c r="AQ3" s="25" t="e">
        <f>IF(#REF!="","",#REF!)</f>
        <v>#REF!</v>
      </c>
      <c r="AR3" s="25" t="e">
        <f t="array" ref="AR3">IF(AQ3="","",IF(COUNTIF($AQ$1:AQ3,AQ3)=1,AQ3,""))</f>
        <v>#REF!</v>
      </c>
      <c r="AS3" s="25" t="str">
        <f t="array" ref="AS3">IFERROR(INDEX(AR:AR,SMALL(IF(AR:AR&lt;&gt;"",ROW(AR:AR)),ROW(AR3))),"")</f>
        <v/>
      </c>
    </row>
    <row r="4" spans="1:45" ht="14.25" x14ac:dyDescent="0.15">
      <c r="A4" s="6">
        <v>2</v>
      </c>
      <c r="B4" s="4" t="s">
        <v>74</v>
      </c>
      <c r="C4" s="7"/>
      <c r="D4" s="8" t="s">
        <v>91</v>
      </c>
      <c r="E4" s="8" t="s">
        <v>92</v>
      </c>
      <c r="F4" s="8" t="s">
        <v>93</v>
      </c>
      <c r="G4" s="8" t="s">
        <v>94</v>
      </c>
      <c r="H4" s="8" t="s">
        <v>2</v>
      </c>
      <c r="I4" s="8" t="s">
        <v>95</v>
      </c>
      <c r="J4" s="8" t="s">
        <v>96</v>
      </c>
      <c r="K4" s="8" t="s">
        <v>97</v>
      </c>
      <c r="L4" s="8" t="s">
        <v>98</v>
      </c>
      <c r="N4" s="9">
        <v>2</v>
      </c>
      <c r="O4" s="26" t="s">
        <v>9</v>
      </c>
      <c r="Q4" s="3" t="s">
        <v>132</v>
      </c>
      <c r="R4" t="s">
        <v>139</v>
      </c>
      <c r="S4"/>
      <c r="Z4" s="3" t="s">
        <v>248</v>
      </c>
      <c r="AA4" s="3" t="s">
        <v>249</v>
      </c>
      <c r="AB4" s="3" t="s">
        <v>277</v>
      </c>
      <c r="AE4" s="3" t="s">
        <v>190</v>
      </c>
      <c r="AF4" s="3" t="s">
        <v>194</v>
      </c>
      <c r="AG4" s="3" t="s">
        <v>200</v>
      </c>
      <c r="AK4" s="24" t="s">
        <v>205</v>
      </c>
      <c r="AL4" s="25" t="e">
        <f>IF(#REF!="","",#REF!)</f>
        <v>#REF!</v>
      </c>
      <c r="AM4" s="25" t="e">
        <f>IF(AL4="","",IF(COUNTIF($AL$1:AL4,AL4)=1,AL4,""))</f>
        <v>#REF!</v>
      </c>
      <c r="AN4" s="25" t="str">
        <f t="array" ref="AN4">IFERROR(INDEX(AM:AM,SMALL(IF(AM:AM&lt;&gt;"",ROW(AM:AM)),ROW(AM4))),"")</f>
        <v/>
      </c>
      <c r="AP4" s="24" t="s">
        <v>205</v>
      </c>
      <c r="AQ4" s="25" t="e">
        <f>IF(#REF!="","",#REF!)</f>
        <v>#REF!</v>
      </c>
      <c r="AR4" s="25" t="e">
        <f t="array" ref="AR4">IF(AQ4="","",IF(COUNTIF($AQ$1:AQ4,AQ4)=1,AQ4,""))</f>
        <v>#REF!</v>
      </c>
      <c r="AS4" s="25" t="str">
        <f t="array" ref="AS4">IFERROR(INDEX(AR:AR,SMALL(IF(AR:AR&lt;&gt;"",ROW(AR:AR)),ROW(AR4))),"")</f>
        <v/>
      </c>
    </row>
    <row r="5" spans="1:45" ht="14.25" x14ac:dyDescent="0.15">
      <c r="A5" s="6">
        <v>3</v>
      </c>
      <c r="B5" s="4" t="s">
        <v>75</v>
      </c>
      <c r="C5" s="7"/>
      <c r="D5" s="8" t="s">
        <v>99</v>
      </c>
      <c r="E5" s="8" t="s">
        <v>100</v>
      </c>
      <c r="F5" s="8" t="s">
        <v>101</v>
      </c>
      <c r="G5" s="8" t="s">
        <v>102</v>
      </c>
      <c r="H5" s="8" t="s">
        <v>103</v>
      </c>
      <c r="I5" s="8" t="s">
        <v>104</v>
      </c>
      <c r="J5" s="8" t="s">
        <v>105</v>
      </c>
      <c r="K5" s="8" t="s">
        <v>106</v>
      </c>
      <c r="L5" s="8" t="s">
        <v>107</v>
      </c>
      <c r="N5" s="9">
        <v>3</v>
      </c>
      <c r="O5" s="26" t="s">
        <v>10</v>
      </c>
      <c r="Q5" s="3" t="s">
        <v>239</v>
      </c>
      <c r="R5" t="s">
        <v>140</v>
      </c>
      <c r="S5"/>
      <c r="Z5" s="3" t="s">
        <v>188</v>
      </c>
      <c r="AA5" s="3" t="s">
        <v>191</v>
      </c>
      <c r="AB5" s="3" t="s">
        <v>276</v>
      </c>
      <c r="AK5" s="24" t="s">
        <v>206</v>
      </c>
      <c r="AL5" s="25" t="e">
        <f>IF(#REF!="","",#REF!)</f>
        <v>#REF!</v>
      </c>
      <c r="AM5" s="25" t="e">
        <f>IF(AL5="","",IF(COUNTIF($AL$1:AL5,AL5)=1,AL5,""))</f>
        <v>#REF!</v>
      </c>
      <c r="AN5" s="25" t="str">
        <f t="array" ref="AN5">IFERROR(INDEX(AM:AM,SMALL(IF(AM:AM&lt;&gt;"",ROW(AM:AM)),ROW(AM5))),"")</f>
        <v/>
      </c>
      <c r="AP5" s="24" t="s">
        <v>206</v>
      </c>
      <c r="AQ5" s="25" t="e">
        <f>IF(#REF!="","",#REF!)</f>
        <v>#REF!</v>
      </c>
      <c r="AR5" s="25" t="e">
        <f t="array" ref="AR5">IF(AQ5="","",IF(COUNTIF($AQ$1:AQ5,AQ5)=1,AQ5,""))</f>
        <v>#REF!</v>
      </c>
      <c r="AS5" s="25" t="str">
        <f t="array" ref="AS5">IFERROR(INDEX(AR:AR,SMALL(IF(AR:AR&lt;&gt;"",ROW(AR:AR)),ROW(AR5))),"")</f>
        <v/>
      </c>
    </row>
    <row r="6" spans="1:45" ht="14.25" x14ac:dyDescent="0.15">
      <c r="A6" s="6">
        <v>4</v>
      </c>
      <c r="B6" s="4" t="s">
        <v>76</v>
      </c>
      <c r="C6" s="7"/>
      <c r="D6" s="8" t="s">
        <v>108</v>
      </c>
      <c r="E6" s="8" t="s">
        <v>109</v>
      </c>
      <c r="F6" s="8" t="s">
        <v>109</v>
      </c>
      <c r="G6" s="8" t="s">
        <v>110</v>
      </c>
      <c r="H6" s="8" t="s">
        <v>111</v>
      </c>
      <c r="I6" s="8" t="s">
        <v>112</v>
      </c>
      <c r="J6" s="9"/>
      <c r="K6" s="10" t="s">
        <v>113</v>
      </c>
      <c r="L6" s="8" t="s">
        <v>114</v>
      </c>
      <c r="N6" s="9">
        <v>4</v>
      </c>
      <c r="O6" s="26" t="s">
        <v>11</v>
      </c>
      <c r="Q6" s="3" t="s">
        <v>131</v>
      </c>
      <c r="R6" t="s">
        <v>141</v>
      </c>
      <c r="S6"/>
      <c r="Z6" s="3" t="s">
        <v>190</v>
      </c>
      <c r="AA6" s="3" t="s">
        <v>193</v>
      </c>
      <c r="AB6" s="3" t="s">
        <v>243</v>
      </c>
      <c r="AK6" s="27" t="s">
        <v>207</v>
      </c>
      <c r="AL6" s="28" t="e">
        <f>IF(OR(OR(AND(#REF!="文化施設等",#REF!=""),AND(#REF!="文化施設等",#REF!="なし"),#REF!&lt;&gt;"文化施設等")),"",IF(#REF!="","",#REF!))</f>
        <v>#REF!</v>
      </c>
      <c r="AM6" s="25" t="e">
        <f>IF(AL6="","",IF(COUNTIF($AL$1:AL6,AL6)=1,AL6,""))</f>
        <v>#REF!</v>
      </c>
      <c r="AN6" s="25" t="str">
        <f t="array" ref="AN6">IFERROR(INDEX(AM:AM,SMALL(IF(AM:AM&lt;&gt;"",ROW(AM:AM)),ROW(AM6))),"")</f>
        <v/>
      </c>
      <c r="AP6" s="27" t="s">
        <v>207</v>
      </c>
      <c r="AQ6" s="28" t="e">
        <f>IF(OR(OR(AND(#REF!="文化施設等",#REF!=""),AND(#REF!="文化施設等",#REF!="なし"),#REF!&lt;&gt;"文化施設等")),"",IF(#REF!="","",#REF!))</f>
        <v>#REF!</v>
      </c>
      <c r="AR6" s="25" t="e">
        <f t="array" ref="AR6">IF(AQ6="","",IF(COUNTIF($AQ$1:AQ6,AQ6)=1,AQ6,""))</f>
        <v>#REF!</v>
      </c>
      <c r="AS6" s="25" t="str">
        <f t="array" ref="AS6">IFERROR(INDEX(AR:AR,SMALL(IF(AR:AR&lt;&gt;"",ROW(AR:AR)),ROW(AR6))),"")</f>
        <v/>
      </c>
    </row>
    <row r="7" spans="1:45" ht="14.25" x14ac:dyDescent="0.15">
      <c r="A7" s="6">
        <v>5</v>
      </c>
      <c r="B7" s="4" t="s">
        <v>77</v>
      </c>
      <c r="C7" s="7"/>
      <c r="D7" s="8" t="s">
        <v>115</v>
      </c>
      <c r="E7" s="9"/>
      <c r="F7" s="9"/>
      <c r="G7" s="8" t="s">
        <v>116</v>
      </c>
      <c r="H7" s="8" t="s">
        <v>117</v>
      </c>
      <c r="I7" s="8" t="s">
        <v>118</v>
      </c>
      <c r="J7" s="9"/>
      <c r="K7" s="10" t="s">
        <v>119</v>
      </c>
      <c r="L7" s="8" t="s">
        <v>116</v>
      </c>
      <c r="N7" s="9">
        <v>5</v>
      </c>
      <c r="O7" s="26" t="s">
        <v>12</v>
      </c>
      <c r="R7" t="s">
        <v>142</v>
      </c>
      <c r="S7"/>
      <c r="AB7" s="3" t="s">
        <v>240</v>
      </c>
      <c r="AK7" s="27" t="s">
        <v>208</v>
      </c>
      <c r="AL7" s="28" t="e">
        <f>IF(OR(OR(AND(#REF!="文化施設等",#REF!=""),AND(#REF!="文化施設等",#REF!="なし"),#REF!&lt;&gt;"文化施設等")),"",IF(#REF!="","",#REF!))</f>
        <v>#REF!</v>
      </c>
      <c r="AM7" s="25" t="e">
        <f>IF(AL7="","",IF(COUNTIF($AL$1:AL7,AL7)=1,AL7,""))</f>
        <v>#REF!</v>
      </c>
      <c r="AN7" s="25" t="str">
        <f t="array" ref="AN7">IFERROR(INDEX(AM:AM,SMALL(IF(AM:AM&lt;&gt;"",ROW(AM:AM)),ROW(AM7))),"")</f>
        <v/>
      </c>
      <c r="AP7" s="27" t="s">
        <v>208</v>
      </c>
      <c r="AQ7" s="28" t="e">
        <f>IF(OR(OR(AND(#REF!="文化施設等",#REF!=""),AND(#REF!="文化施設等",#REF!="なし"),#REF!&lt;&gt;"文化施設等")),"",IF(#REF!="","",#REF!))</f>
        <v>#REF!</v>
      </c>
      <c r="AR7" s="25" t="e">
        <f t="array" ref="AR7">IF(AQ7="","",IF(COUNTIF($AQ$1:AQ7,AQ7)=1,AQ7,""))</f>
        <v>#REF!</v>
      </c>
      <c r="AS7" s="25" t="str">
        <f t="array" ref="AS7">IFERROR(INDEX(AR:AR,SMALL(IF(AR:AR&lt;&gt;"",ROW(AR:AR)),ROW(AR7))),"")</f>
        <v/>
      </c>
    </row>
    <row r="8" spans="1:45" ht="14.25" x14ac:dyDescent="0.15">
      <c r="A8" s="6">
        <v>6</v>
      </c>
      <c r="B8" s="4" t="s">
        <v>78</v>
      </c>
      <c r="C8" s="7"/>
      <c r="D8" s="8" t="s">
        <v>120</v>
      </c>
      <c r="E8" s="9"/>
      <c r="F8" s="9"/>
      <c r="G8" s="9"/>
      <c r="H8" s="8" t="s">
        <v>121</v>
      </c>
      <c r="I8" s="8" t="s">
        <v>122</v>
      </c>
      <c r="J8" s="9"/>
      <c r="K8" s="8" t="s">
        <v>123</v>
      </c>
      <c r="L8" s="9"/>
      <c r="N8" s="9">
        <v>6</v>
      </c>
      <c r="O8" s="26" t="s">
        <v>13</v>
      </c>
      <c r="R8" t="s">
        <v>143</v>
      </c>
      <c r="S8"/>
      <c r="AB8" s="3" t="s">
        <v>250</v>
      </c>
      <c r="AK8" s="27" t="s">
        <v>209</v>
      </c>
      <c r="AL8" s="28" t="e">
        <f>IF(OR(OR(AND(#REF!="文化施設等",#REF!=""),AND(#REF!="文化施設等",#REF!="なし"),#REF!&lt;&gt;"文化施設等")),"",IF(#REF!="","",#REF!))</f>
        <v>#REF!</v>
      </c>
      <c r="AM8" s="25" t="e">
        <f>IF(AL8="","",IF(COUNTIF($AL$1:AL8,AL8)=1,AL8,""))</f>
        <v>#REF!</v>
      </c>
      <c r="AN8" s="25" t="str">
        <f t="array" ref="AN8">IFERROR(INDEX(AM:AM,SMALL(IF(AM:AM&lt;&gt;"",ROW(AM:AM)),ROW(AM8))),"")</f>
        <v/>
      </c>
      <c r="AP8" s="27" t="s">
        <v>209</v>
      </c>
      <c r="AQ8" s="28" t="e">
        <f>IF(OR(OR(AND(#REF!="文化施設等",#REF!=""),AND(#REF!="文化施設等",#REF!="なし"),#REF!&lt;&gt;"文化施設等")),"",IF(#REF!="","",#REF!))</f>
        <v>#REF!</v>
      </c>
      <c r="AR8" s="25" t="e">
        <f t="array" ref="AR8">IF(AQ8="","",IF(COUNTIF($AQ$1:AQ8,AQ8)=1,AQ8,""))</f>
        <v>#REF!</v>
      </c>
      <c r="AS8" s="25" t="str">
        <f t="array" ref="AS8">IFERROR(INDEX(AR:AR,SMALL(IF(AR:AR&lt;&gt;"",ROW(AR:AR)),ROW(AR8))),"")</f>
        <v/>
      </c>
    </row>
    <row r="9" spans="1:45" ht="14.25" x14ac:dyDescent="0.15">
      <c r="A9" s="6">
        <v>7</v>
      </c>
      <c r="B9" s="4" t="s">
        <v>79</v>
      </c>
      <c r="C9" s="7"/>
      <c r="D9" s="9"/>
      <c r="E9" s="9"/>
      <c r="F9" s="9"/>
      <c r="G9" s="9"/>
      <c r="H9" s="8" t="s">
        <v>124</v>
      </c>
      <c r="I9" s="8" t="s">
        <v>125</v>
      </c>
      <c r="J9" s="9"/>
      <c r="K9" s="8" t="s">
        <v>124</v>
      </c>
      <c r="L9" s="9"/>
      <c r="N9" s="9">
        <v>7</v>
      </c>
      <c r="O9" s="26" t="s">
        <v>14</v>
      </c>
      <c r="R9" t="s">
        <v>144</v>
      </c>
      <c r="S9"/>
      <c r="AB9" s="3" t="s">
        <v>244</v>
      </c>
      <c r="AK9" s="24" t="s">
        <v>210</v>
      </c>
      <c r="AL9" s="25" t="e">
        <f>IF(#REF!="","",#REF!)</f>
        <v>#REF!</v>
      </c>
      <c r="AM9" s="25" t="e">
        <f>IF(AL9="","",IF(COUNTIF($AL$1:AL9,AL9)=1,AL9,""))</f>
        <v>#REF!</v>
      </c>
      <c r="AN9" s="25" t="str">
        <f t="array" ref="AN9">IFERROR(INDEX(AM:AM,SMALL(IF(AM:AM&lt;&gt;"",ROW(AM:AM)),ROW(AM9))),"")</f>
        <v/>
      </c>
      <c r="AP9" s="24" t="s">
        <v>210</v>
      </c>
      <c r="AQ9" s="25" t="e">
        <f>IF(#REF!="","",#REF!)</f>
        <v>#REF!</v>
      </c>
      <c r="AR9" s="25" t="e">
        <f t="array" ref="AR9">IF(AQ9="","",IF(COUNTIF($AQ$1:AQ9,AQ9)=1,AQ9,""))</f>
        <v>#REF!</v>
      </c>
      <c r="AS9" s="25" t="str">
        <f t="array" ref="AS9">IFERROR(INDEX(AR:AR,SMALL(IF(AR:AR&lt;&gt;"",ROW(AR:AR)),ROW(AR9))),"")</f>
        <v/>
      </c>
    </row>
    <row r="10" spans="1:45" ht="14.25" x14ac:dyDescent="0.15">
      <c r="A10" s="6">
        <v>8</v>
      </c>
      <c r="B10" s="4" t="s">
        <v>80</v>
      </c>
      <c r="C10" s="7"/>
      <c r="D10" s="9"/>
      <c r="E10" s="9"/>
      <c r="F10" s="9"/>
      <c r="G10" s="9"/>
      <c r="H10" s="9"/>
      <c r="I10" s="8" t="s">
        <v>129</v>
      </c>
      <c r="J10" s="9"/>
      <c r="K10" s="9"/>
      <c r="L10" s="9"/>
      <c r="N10" s="9">
        <v>8</v>
      </c>
      <c r="O10" s="26" t="s">
        <v>15</v>
      </c>
      <c r="AB10" s="3" t="s">
        <v>245</v>
      </c>
      <c r="AK10" s="24" t="s">
        <v>211</v>
      </c>
      <c r="AL10" s="25" t="e">
        <f>IF(#REF!="","",#REF!)</f>
        <v>#REF!</v>
      </c>
      <c r="AM10" s="25" t="e">
        <f>IF(AL10="","",IF(COUNTIF($AL$1:AL10,AL10)=1,AL10,""))</f>
        <v>#REF!</v>
      </c>
      <c r="AN10" s="25" t="str">
        <f t="array" ref="AN10">IFERROR(INDEX(AM:AM,SMALL(IF(AM:AM&lt;&gt;"",ROW(AM:AM)),ROW(AM10))),"")</f>
        <v/>
      </c>
      <c r="AP10" s="24" t="s">
        <v>211</v>
      </c>
      <c r="AQ10" s="25" t="e">
        <f>IF(#REF!="","",#REF!)</f>
        <v>#REF!</v>
      </c>
      <c r="AR10" s="25" t="e">
        <f t="array" ref="AR10">IF(AQ10="","",IF(COUNTIF($AQ$1:AQ10,AQ10)=1,AQ10,""))</f>
        <v>#REF!</v>
      </c>
      <c r="AS10" s="25" t="str">
        <f t="array" ref="AS10">IFERROR(INDEX(AR:AR,SMALL(IF(AR:AR&lt;&gt;"",ROW(AR:AR)),ROW(AR10))),"")</f>
        <v/>
      </c>
    </row>
    <row r="11" spans="1:45" ht="14.25" x14ac:dyDescent="0.15">
      <c r="A11" s="6">
        <v>9</v>
      </c>
      <c r="B11" s="5" t="s">
        <v>81</v>
      </c>
      <c r="C11" s="11"/>
      <c r="N11" s="9">
        <v>9</v>
      </c>
      <c r="O11" s="26" t="s">
        <v>16</v>
      </c>
      <c r="AB11" s="3" t="s">
        <v>275</v>
      </c>
      <c r="AK11" s="24" t="s">
        <v>212</v>
      </c>
      <c r="AL11" s="25" t="e">
        <f>IF(#REF!="","",#REF!)</f>
        <v>#REF!</v>
      </c>
      <c r="AM11" s="25" t="e">
        <f>IF(AL11="","",IF(COUNTIF($AL$1:AL11,AL11)=1,AL11,""))</f>
        <v>#REF!</v>
      </c>
      <c r="AN11" s="25" t="str">
        <f t="array" ref="AN11">IFERROR(INDEX(AM:AM,SMALL(IF(AM:AM&lt;&gt;"",ROW(AM:AM)),ROW(AM11))),"")</f>
        <v/>
      </c>
      <c r="AP11" s="24" t="s">
        <v>212</v>
      </c>
      <c r="AQ11" s="25" t="e">
        <f>IF(#REF!="","",#REF!)</f>
        <v>#REF!</v>
      </c>
      <c r="AR11" s="25" t="e">
        <f t="array" ref="AR11">IF(AQ11="","",IF(COUNTIF($AQ$1:AQ11,AQ11)=1,AQ11,""))</f>
        <v>#REF!</v>
      </c>
      <c r="AS11" s="25" t="str">
        <f t="array" ref="AS11">IFERROR(INDEX(AR:AR,SMALL(IF(AR:AR&lt;&gt;"",ROW(AR:AR)),ROW(AR11))),"")</f>
        <v/>
      </c>
    </row>
    <row r="12" spans="1:45" x14ac:dyDescent="0.15">
      <c r="N12" s="9">
        <v>10</v>
      </c>
      <c r="O12" s="26" t="s">
        <v>17</v>
      </c>
      <c r="AB12" s="3" t="s">
        <v>246</v>
      </c>
      <c r="AK12" s="24" t="s">
        <v>213</v>
      </c>
      <c r="AL12" s="25" t="e">
        <f>IF(#REF!="","",#REF!)</f>
        <v>#REF!</v>
      </c>
      <c r="AM12" s="25" t="e">
        <f>IF(AL12="","",IF(COUNTIF($AL$1:AL12,AL12)=1,AL12,""))</f>
        <v>#REF!</v>
      </c>
      <c r="AN12" s="25" t="str">
        <f t="array" ref="AN12">IFERROR(INDEX(AM:AM,SMALL(IF(AM:AM&lt;&gt;"",ROW(AM:AM)),ROW(AM12))),"")</f>
        <v/>
      </c>
      <c r="AP12" s="24" t="s">
        <v>213</v>
      </c>
      <c r="AQ12" s="25" t="e">
        <f>IF(#REF!="","",#REF!)</f>
        <v>#REF!</v>
      </c>
      <c r="AR12" s="25" t="e">
        <f t="array" ref="AR12">IF(AQ12="","",IF(COUNTIF($AQ$1:AQ12,AQ12)=1,AQ12,""))</f>
        <v>#REF!</v>
      </c>
      <c r="AS12" s="25" t="str">
        <f t="array" ref="AS12">IFERROR(INDEX(AR:AR,SMALL(IF(AR:AR&lt;&gt;"",ROW(AR:AR)),ROW(AR12))),"")</f>
        <v/>
      </c>
    </row>
    <row r="13" spans="1:45" x14ac:dyDescent="0.15">
      <c r="N13" s="9">
        <v>11</v>
      </c>
      <c r="O13" s="26" t="s">
        <v>18</v>
      </c>
      <c r="R13" s="3" t="s">
        <v>196</v>
      </c>
      <c r="AK13" s="24" t="s">
        <v>214</v>
      </c>
      <c r="AL13" s="25" t="e">
        <f>IF(#REF!="","",#REF!)</f>
        <v>#REF!</v>
      </c>
      <c r="AM13" s="25" t="e">
        <f>IF(AL13="","",IF(COUNTIF($AL$1:AL13,AL13)=1,AL13,""))</f>
        <v>#REF!</v>
      </c>
      <c r="AN13" s="25" t="str">
        <f t="array" ref="AN13">IFERROR(INDEX(AM:AM,SMALL(IF(AM:AM&lt;&gt;"",ROW(AM:AM)),ROW(AM13))),"")</f>
        <v/>
      </c>
      <c r="AP13" s="24" t="s">
        <v>214</v>
      </c>
      <c r="AQ13" s="25" t="e">
        <f>IF(#REF!="","",#REF!)</f>
        <v>#REF!</v>
      </c>
      <c r="AR13" s="25" t="e">
        <f t="array" ref="AR13">IF(AQ13="","",IF(COUNTIF($AQ$1:AQ13,AQ13)=1,AQ13,""))</f>
        <v>#REF!</v>
      </c>
      <c r="AS13" s="25" t="str">
        <f t="array" ref="AS13">IFERROR(INDEX(AR:AR,SMALL(IF(AR:AR&lt;&gt;"",ROW(AR:AR)),ROW(AR13))),"")</f>
        <v/>
      </c>
    </row>
    <row r="14" spans="1:45" x14ac:dyDescent="0.15">
      <c r="E14" s="9" t="s">
        <v>226</v>
      </c>
      <c r="N14" s="9">
        <v>12</v>
      </c>
      <c r="O14" s="26" t="s">
        <v>19</v>
      </c>
      <c r="R14" s="3" t="s">
        <v>283</v>
      </c>
      <c r="AK14" s="27" t="s">
        <v>215</v>
      </c>
      <c r="AL14" s="28" t="e">
        <f>IF(OR(OR(AND(#REF!="文化施設等",#REF!=""),AND(#REF!="文化施設等",#REF!="なし"),#REF!&lt;&gt;"文化施設等")),"",IF(#REF!="","",#REF!))</f>
        <v>#REF!</v>
      </c>
      <c r="AM14" s="25" t="e">
        <f>IF(AL14="","",IF(COUNTIF($AL$1:AL14,AL14)=1,AL14,""))</f>
        <v>#REF!</v>
      </c>
      <c r="AN14" s="25" t="str">
        <f t="array" ref="AN14">IFERROR(INDEX(AM:AM,SMALL(IF(AM:AM&lt;&gt;"",ROW(AM:AM)),ROW(AM14))),"")</f>
        <v/>
      </c>
      <c r="AP14" s="27" t="s">
        <v>215</v>
      </c>
      <c r="AQ14" s="28" t="e">
        <f>IF(OR(OR(AND(#REF!="文化施設等",#REF!=""),AND(#REF!="文化施設等",#REF!="なし"),#REF!&lt;&gt;"文化施設等")),"",IF(#REF!="","",#REF!))</f>
        <v>#REF!</v>
      </c>
      <c r="AR14" s="25" t="e">
        <f t="array" ref="AR14">IF(AQ14="","",IF(COUNTIF($AQ$1:AQ14,AQ14)=1,AQ14,""))</f>
        <v>#REF!</v>
      </c>
      <c r="AS14" s="25" t="str">
        <f t="array" ref="AS14">IFERROR(INDEX(AR:AR,SMALL(IF(AR:AR&lt;&gt;"",ROW(AR:AR)),ROW(AR14))),"")</f>
        <v/>
      </c>
    </row>
    <row r="15" spans="1:45" x14ac:dyDescent="0.15">
      <c r="E15" s="9" t="s">
        <v>228</v>
      </c>
      <c r="N15" s="9">
        <v>13</v>
      </c>
      <c r="O15" s="26" t="s">
        <v>20</v>
      </c>
      <c r="Z15" s="3" t="s">
        <v>278</v>
      </c>
      <c r="AA15" s="3" t="s">
        <v>193</v>
      </c>
      <c r="AK15" s="27" t="s">
        <v>221</v>
      </c>
      <c r="AL15" s="28" t="e">
        <f>IF(OR(OR(AND(#REF!="文化施設等",#REF!=""),AND(#REF!="文化施設等",#REF!="なし"),#REF!&lt;&gt;"文化施設等")),"",IF(#REF!="","",#REF!))</f>
        <v>#REF!</v>
      </c>
      <c r="AM15" s="25" t="e">
        <f>IF(AL15="","",IF(COUNTIF($AL$1:AL15,AL15)=1,AL15,""))</f>
        <v>#REF!</v>
      </c>
      <c r="AN15" s="25" t="str">
        <f t="array" ref="AN15">IFERROR(INDEX(AM:AM,SMALL(IF(AM:AM&lt;&gt;"",ROW(AM:AM)),ROW(AM15))),"")</f>
        <v/>
      </c>
      <c r="AP15" s="27" t="s">
        <v>221</v>
      </c>
      <c r="AQ15" s="28" t="e">
        <f>IF(OR(OR(AND(#REF!="文化施設等",#REF!=""),AND(#REF!="文化施設等",#REF!="なし"),#REF!&lt;&gt;"文化施設等")),"",IF(#REF!="","",#REF!))</f>
        <v>#REF!</v>
      </c>
      <c r="AR15" s="25" t="e">
        <f t="array" ref="AR15">IF(AQ15="","",IF(COUNTIF($AQ$1:AQ15,AQ15)=1,AQ15,""))</f>
        <v>#REF!</v>
      </c>
      <c r="AS15" s="25" t="str">
        <f t="array" ref="AS15">IFERROR(INDEX(AR:AR,SMALL(IF(AR:AR&lt;&gt;"",ROW(AR:AR)),ROW(AR15))),"")</f>
        <v/>
      </c>
    </row>
    <row r="16" spans="1:45" x14ac:dyDescent="0.15">
      <c r="E16" s="9" t="s">
        <v>229</v>
      </c>
      <c r="N16" s="9">
        <v>14</v>
      </c>
      <c r="O16" s="26" t="s">
        <v>21</v>
      </c>
      <c r="Z16" s="3" t="s">
        <v>279</v>
      </c>
      <c r="AA16" s="3" t="s">
        <v>280</v>
      </c>
      <c r="AK16" s="27" t="s">
        <v>222</v>
      </c>
      <c r="AL16" s="28" t="e">
        <f>IF(OR(OR(AND(#REF!="文化施設等",#REF!=""),AND(#REF!="文化施設等",#REF!="なし"),#REF!&lt;&gt;"文化施設等")),"",IF(#REF!="","",#REF!))</f>
        <v>#REF!</v>
      </c>
      <c r="AM16" s="25" t="e">
        <f>IF(AL16="","",IF(COUNTIF($AL$1:AL16,AL16)=1,AL16,""))</f>
        <v>#REF!</v>
      </c>
      <c r="AN16" s="25" t="str">
        <f t="array" ref="AN16">IFERROR(INDEX(AM:AM,SMALL(IF(AM:AM&lt;&gt;"",ROW(AM:AM)),ROW(AM16))),"")</f>
        <v/>
      </c>
      <c r="AP16" s="27" t="s">
        <v>222</v>
      </c>
      <c r="AQ16" s="28" t="e">
        <f>IF(OR(OR(AND(#REF!="文化施設等",#REF!=""),AND(#REF!="文化施設等",#REF!="なし"),#REF!&lt;&gt;"文化施設等")),"",IF(#REF!="","",#REF!))</f>
        <v>#REF!</v>
      </c>
      <c r="AR16" s="25" t="e">
        <f t="array" ref="AR16">IF(AQ16="","",IF(COUNTIF($AQ$1:AQ16,AQ16)=1,AQ16,""))</f>
        <v>#REF!</v>
      </c>
      <c r="AS16" s="25" t="str">
        <f t="array" ref="AS16">IFERROR(INDEX(AR:AR,SMALL(IF(AR:AR&lt;&gt;"",ROW(AR:AR)),ROW(AR16))),"")</f>
        <v/>
      </c>
    </row>
    <row r="17" spans="5:45" x14ac:dyDescent="0.15">
      <c r="E17" s="9" t="s">
        <v>230</v>
      </c>
      <c r="N17" s="9">
        <v>15</v>
      </c>
      <c r="O17" s="26" t="s">
        <v>22</v>
      </c>
      <c r="AK17" s="24" t="s">
        <v>216</v>
      </c>
      <c r="AL17" s="25" t="e">
        <f>IF(#REF!="","",#REF!)</f>
        <v>#REF!</v>
      </c>
      <c r="AM17" s="25" t="e">
        <f>IF(AL17="","",IF(COUNTIF($AL$1:AL17,AL17)=1,AL17,""))</f>
        <v>#REF!</v>
      </c>
      <c r="AN17" s="25" t="str">
        <f t="array" ref="AN17">IFERROR(INDEX(AM:AM,SMALL(IF(AM:AM&lt;&gt;"",ROW(AM:AM)),ROW(AM17))),"")</f>
        <v/>
      </c>
      <c r="AP17" s="24" t="s">
        <v>216</v>
      </c>
      <c r="AQ17" s="25" t="e">
        <f>IF(#REF!="","",#REF!)</f>
        <v>#REF!</v>
      </c>
      <c r="AR17" s="25" t="e">
        <f t="array" ref="AR17">IF(AQ17="","",IF(COUNTIF($AQ$1:AQ17,AQ17)=1,AQ17,""))</f>
        <v>#REF!</v>
      </c>
      <c r="AS17" s="25" t="str">
        <f t="array" ref="AS17">IFERROR(INDEX(AR:AR,SMALL(IF(AR:AR&lt;&gt;"",ROW(AR:AR)),ROW(AR17))),"")</f>
        <v/>
      </c>
    </row>
    <row r="18" spans="5:45" x14ac:dyDescent="0.15">
      <c r="E18" s="9" t="s">
        <v>231</v>
      </c>
      <c r="N18" s="9">
        <v>16</v>
      </c>
      <c r="O18" s="26" t="s">
        <v>23</v>
      </c>
      <c r="AK18" s="24" t="s">
        <v>217</v>
      </c>
      <c r="AL18" s="25" t="e">
        <f>IF(#REF!="","",#REF!)</f>
        <v>#REF!</v>
      </c>
      <c r="AM18" s="25" t="e">
        <f>IF(AL18="","",IF(COUNTIF($AL$1:AL18,AL18)=1,AL18,""))</f>
        <v>#REF!</v>
      </c>
      <c r="AN18" s="25" t="str">
        <f t="array" ref="AN18">IFERROR(INDEX(AM:AM,SMALL(IF(AM:AM&lt;&gt;"",ROW(AM:AM)),ROW(AM18))),"")</f>
        <v/>
      </c>
      <c r="AP18" s="24" t="s">
        <v>217</v>
      </c>
      <c r="AQ18" s="25" t="e">
        <f>IF(#REF!="","",#REF!)</f>
        <v>#REF!</v>
      </c>
      <c r="AR18" s="25" t="e">
        <f t="array" ref="AR18">IF(AQ18="","",IF(COUNTIF($AQ$1:AQ18,AQ18)=1,AQ18,""))</f>
        <v>#REF!</v>
      </c>
      <c r="AS18" s="25" t="str">
        <f t="array" ref="AS18">IFERROR(INDEX(AR:AR,SMALL(IF(AR:AR&lt;&gt;"",ROW(AR:AR)),ROW(AR18))),"")</f>
        <v/>
      </c>
    </row>
    <row r="19" spans="5:45" x14ac:dyDescent="0.15">
      <c r="E19" s="9" t="s">
        <v>232</v>
      </c>
      <c r="N19" s="9">
        <v>17</v>
      </c>
      <c r="O19" s="26" t="s">
        <v>24</v>
      </c>
      <c r="AK19" s="24" t="s">
        <v>218</v>
      </c>
      <c r="AL19" s="25" t="e">
        <f>IF(#REF!="","",#REF!)</f>
        <v>#REF!</v>
      </c>
      <c r="AM19" s="25" t="e">
        <f>IF(AL19="","",IF(COUNTIF($AL$1:AL19,AL19)=1,AL19,""))</f>
        <v>#REF!</v>
      </c>
      <c r="AN19" s="25" t="str">
        <f t="array" ref="AN19">IFERROR(INDEX(AM:AM,SMALL(IF(AM:AM&lt;&gt;"",ROW(AM:AM)),ROW(AM19))),"")</f>
        <v/>
      </c>
      <c r="AP19" s="24" t="s">
        <v>218</v>
      </c>
      <c r="AQ19" s="25" t="e">
        <f>IF(#REF!="","",#REF!)</f>
        <v>#REF!</v>
      </c>
      <c r="AR19" s="25" t="e">
        <f t="array" ref="AR19">IF(AQ19="","",IF(COUNTIF($AQ$1:AQ19,AQ19)=1,AQ19,""))</f>
        <v>#REF!</v>
      </c>
      <c r="AS19" s="25" t="str">
        <f t="array" ref="AS19">IFERROR(INDEX(AR:AR,SMALL(IF(AR:AR&lt;&gt;"",ROW(AR:AR)),ROW(AR19))),"")</f>
        <v/>
      </c>
    </row>
    <row r="20" spans="5:45" x14ac:dyDescent="0.15">
      <c r="E20" s="9" t="s">
        <v>233</v>
      </c>
      <c r="N20" s="9">
        <v>18</v>
      </c>
      <c r="O20" s="26" t="s">
        <v>25</v>
      </c>
      <c r="AK20" s="24" t="s">
        <v>219</v>
      </c>
      <c r="AL20" s="25" t="e">
        <f>IF(#REF!="","",#REF!)</f>
        <v>#REF!</v>
      </c>
      <c r="AM20" s="25" t="e">
        <f>IF(AL20="","",IF(COUNTIF($AL$1:AL20,AL20)=1,AL20,""))</f>
        <v>#REF!</v>
      </c>
      <c r="AN20" s="25" t="str">
        <f t="array" ref="AN20">IFERROR(INDEX(AM:AM,SMALL(IF(AM:AM&lt;&gt;"",ROW(AM:AM)),ROW(AM20))),"")</f>
        <v/>
      </c>
      <c r="AP20" s="24" t="s">
        <v>219</v>
      </c>
      <c r="AQ20" s="25" t="e">
        <f>IF(#REF!="","",#REF!)</f>
        <v>#REF!</v>
      </c>
      <c r="AR20" s="25" t="e">
        <f t="array" ref="AR20">IF(AQ20="","",IF(COUNTIF($AQ$1:AQ20,AQ20)=1,AQ20,""))</f>
        <v>#REF!</v>
      </c>
      <c r="AS20" s="25" t="str">
        <f t="array" ref="AS20">IFERROR(INDEX(AR:AR,SMALL(IF(AR:AR&lt;&gt;"",ROW(AR:AR)),ROW(AR20))),"")</f>
        <v/>
      </c>
    </row>
    <row r="21" spans="5:45" x14ac:dyDescent="0.15">
      <c r="E21" s="9" t="s">
        <v>234</v>
      </c>
      <c r="N21" s="9">
        <v>19</v>
      </c>
      <c r="O21" s="26" t="s">
        <v>26</v>
      </c>
      <c r="AK21" s="24" t="s">
        <v>220</v>
      </c>
      <c r="AL21" s="25" t="e">
        <f>IF(#REF!="","",#REF!)</f>
        <v>#REF!</v>
      </c>
      <c r="AM21" s="25" t="e">
        <f>IF(AL21="","",IF(COUNTIF($AL$1:AL21,AL21)=1,AL21,""))</f>
        <v>#REF!</v>
      </c>
      <c r="AN21" s="25" t="str">
        <f t="array" ref="AN21">IFERROR(INDEX(AM:AM,SMALL(IF(AM:AM&lt;&gt;"",ROW(AM:AM)),ROW(AM21))),"")</f>
        <v/>
      </c>
      <c r="AP21" s="24" t="s">
        <v>220</v>
      </c>
      <c r="AQ21" s="25" t="e">
        <f>IF(#REF!="","",#REF!)</f>
        <v>#REF!</v>
      </c>
      <c r="AR21" s="25" t="e">
        <f t="array" ref="AR21">IF(AQ21="","",IF(COUNTIF($AQ$1:AQ21,AQ21)=1,AQ21,""))</f>
        <v>#REF!</v>
      </c>
      <c r="AS21" s="25" t="str">
        <f t="array" ref="AS21">IFERROR(INDEX(AR:AR,SMALL(IF(AR:AR&lt;&gt;"",ROW(AR:AR)),ROW(AR21))),"")</f>
        <v/>
      </c>
    </row>
    <row r="22" spans="5:45" x14ac:dyDescent="0.15">
      <c r="E22" s="9" t="s">
        <v>235</v>
      </c>
      <c r="N22" s="9">
        <v>20</v>
      </c>
      <c r="O22" s="26" t="s">
        <v>27</v>
      </c>
      <c r="AK22" s="27" t="s">
        <v>223</v>
      </c>
      <c r="AL22" s="28" t="e">
        <f>IF(OR(OR(AND(#REF!="文化施設等",#REF!=""),AND(#REF!="文化施設等",#REF!="なし"),#REF!&lt;&gt;"文化施設等")),"",IF(#REF!="","",#REF!))</f>
        <v>#REF!</v>
      </c>
      <c r="AM22" s="25" t="e">
        <f>IF(AL22="","",IF(COUNTIF($AL$1:AL22,AL22)=1,AL22,""))</f>
        <v>#REF!</v>
      </c>
      <c r="AN22" s="25" t="str">
        <f t="array" ref="AN22">IFERROR(INDEX(AM:AM,SMALL(IF(AM:AM&lt;&gt;"",ROW(AM:AM)),ROW(AM22))),"")</f>
        <v/>
      </c>
      <c r="AP22" s="27" t="s">
        <v>223</v>
      </c>
      <c r="AQ22" s="28" t="e">
        <f>IF(OR(OR(AND(#REF!="文化施設等",#REF!=""),AND(#REF!="文化施設等",#REF!="なし"),#REF!&lt;&gt;"文化施設等")),"",IF(#REF!="","",#REF!))</f>
        <v>#REF!</v>
      </c>
      <c r="AR22" s="25" t="e">
        <f t="array" ref="AR22">IF(AQ22="","",IF(COUNTIF($AQ$1:AQ22,AQ22)=1,AQ22,""))</f>
        <v>#REF!</v>
      </c>
      <c r="AS22" s="25" t="str">
        <f t="array" ref="AS22">IFERROR(INDEX(AR:AR,SMALL(IF(AR:AR&lt;&gt;"",ROW(AR:AR)),ROW(AR22))),"")</f>
        <v/>
      </c>
    </row>
    <row r="23" spans="5:45" x14ac:dyDescent="0.15">
      <c r="E23" s="9" t="s">
        <v>236</v>
      </c>
      <c r="N23" s="9">
        <v>21</v>
      </c>
      <c r="O23" s="26" t="s">
        <v>28</v>
      </c>
      <c r="AK23" s="27" t="s">
        <v>224</v>
      </c>
      <c r="AL23" s="28" t="e">
        <f>IF(OR(OR(AND(#REF!="文化施設等",#REF!=""),AND(#REF!="文化施設等",#REF!="なし"),#REF!&lt;&gt;"文化施設等")),"",IF(#REF!="","",#REF!))</f>
        <v>#REF!</v>
      </c>
      <c r="AM23" s="25" t="e">
        <f>IF(AL23="","",IF(COUNTIF($AL$1:AL23,AL23)=1,AL23,""))</f>
        <v>#REF!</v>
      </c>
      <c r="AN23" s="25" t="str">
        <f t="array" ref="AN23">IFERROR(INDEX(AM:AM,SMALL(IF(AM:AM&lt;&gt;"",ROW(AM:AM)),ROW(AM23))),"")</f>
        <v/>
      </c>
      <c r="AP23" s="27" t="s">
        <v>224</v>
      </c>
      <c r="AQ23" s="28" t="e">
        <f>IF(OR(OR(AND(#REF!="文化施設等",#REF!=""),AND(#REF!="文化施設等",#REF!="なし"),#REF!&lt;&gt;"文化施設等")),"",IF(#REF!="","",#REF!))</f>
        <v>#REF!</v>
      </c>
      <c r="AR23" s="25" t="e">
        <f t="array" ref="AR23">IF(AQ23="","",IF(COUNTIF($AQ$1:AQ23,AQ23)=1,AQ23,""))</f>
        <v>#REF!</v>
      </c>
      <c r="AS23" s="25" t="str">
        <f t="array" ref="AS23">IFERROR(INDEX(AR:AR,SMALL(IF(AR:AR&lt;&gt;"",ROW(AR:AR)),ROW(AR23))),"")</f>
        <v/>
      </c>
    </row>
    <row r="24" spans="5:45" x14ac:dyDescent="0.15">
      <c r="E24" s="9" t="s">
        <v>237</v>
      </c>
      <c r="N24" s="9">
        <v>22</v>
      </c>
      <c r="O24" s="26" t="s">
        <v>29</v>
      </c>
      <c r="AK24" s="27" t="s">
        <v>225</v>
      </c>
      <c r="AL24" s="28" t="e">
        <f>IF(OR(OR(AND(#REF!="文化施設等",#REF!=""),AND(#REF!="文化施設等",#REF!="なし"),#REF!&lt;&gt;"文化施設等")),"",IF(#REF!="","",#REF!))</f>
        <v>#REF!</v>
      </c>
      <c r="AM24" s="25" t="e">
        <f>IF(AL24="","",IF(COUNTIF($AL$1:AL24,AL24)=1,AL24,""))</f>
        <v>#REF!</v>
      </c>
      <c r="AN24" s="25" t="str">
        <f t="array" ref="AN24">IFERROR(INDEX(AM:AM,SMALL(IF(AM:AM&lt;&gt;"",ROW(AM:AM)),ROW(AM24))),"")</f>
        <v/>
      </c>
      <c r="AP24" s="27" t="s">
        <v>225</v>
      </c>
      <c r="AQ24" s="28" t="e">
        <f>IF(OR(OR(AND(#REF!="文化施設等",#REF!=""),AND(#REF!="文化施設等",#REF!="なし"),#REF!&lt;&gt;"文化施設等")),"",IF(#REF!="","",#REF!))</f>
        <v>#REF!</v>
      </c>
      <c r="AR24" s="25" t="e">
        <f t="array" ref="AR24">IF(AQ24="","",IF(COUNTIF($AQ$1:AQ24,AQ24)=1,AQ24,""))</f>
        <v>#REF!</v>
      </c>
      <c r="AS24" s="25" t="str">
        <f t="array" ref="AS24">IFERROR(INDEX(AR:AR,SMALL(IF(AR:AR&lt;&gt;"",ROW(AR:AR)),ROW(AR24))),"")</f>
        <v/>
      </c>
    </row>
    <row r="25" spans="5:45" x14ac:dyDescent="0.15">
      <c r="E25" s="9" t="s">
        <v>227</v>
      </c>
      <c r="N25" s="9">
        <v>23</v>
      </c>
      <c r="O25" s="26" t="s">
        <v>30</v>
      </c>
      <c r="AK25" s="772" t="s">
        <v>281</v>
      </c>
      <c r="AL25" s="772"/>
      <c r="AM25" s="772"/>
      <c r="AN25" s="772"/>
      <c r="AP25" s="772" t="s">
        <v>282</v>
      </c>
      <c r="AQ25" s="772"/>
      <c r="AR25" s="772"/>
      <c r="AS25" s="772"/>
    </row>
    <row r="26" spans="5:45" x14ac:dyDescent="0.15">
      <c r="N26" s="9">
        <v>24</v>
      </c>
      <c r="O26" s="26" t="s">
        <v>31</v>
      </c>
    </row>
    <row r="27" spans="5:45" x14ac:dyDescent="0.15">
      <c r="N27" s="9">
        <v>25</v>
      </c>
      <c r="O27" s="26" t="s">
        <v>32</v>
      </c>
    </row>
    <row r="28" spans="5:45" x14ac:dyDescent="0.15">
      <c r="N28" s="9">
        <v>26</v>
      </c>
      <c r="O28" s="26" t="s">
        <v>33</v>
      </c>
    </row>
    <row r="29" spans="5:45" x14ac:dyDescent="0.15">
      <c r="N29" s="9">
        <v>27</v>
      </c>
      <c r="O29" s="26" t="s">
        <v>34</v>
      </c>
    </row>
    <row r="30" spans="5:45" x14ac:dyDescent="0.15">
      <c r="N30" s="9">
        <v>28</v>
      </c>
      <c r="O30" s="26" t="s">
        <v>35</v>
      </c>
    </row>
    <row r="31" spans="5:45" x14ac:dyDescent="0.15">
      <c r="N31" s="9">
        <v>29</v>
      </c>
      <c r="O31" s="26" t="s">
        <v>36</v>
      </c>
    </row>
    <row r="32" spans="5:45" x14ac:dyDescent="0.15">
      <c r="N32" s="9">
        <v>30</v>
      </c>
      <c r="O32" s="26" t="s">
        <v>37</v>
      </c>
    </row>
    <row r="33" spans="14:15" x14ac:dyDescent="0.15">
      <c r="N33" s="9">
        <v>31</v>
      </c>
      <c r="O33" s="26" t="s">
        <v>38</v>
      </c>
    </row>
    <row r="34" spans="14:15" x14ac:dyDescent="0.15">
      <c r="N34" s="9">
        <v>32</v>
      </c>
      <c r="O34" s="26" t="s">
        <v>39</v>
      </c>
    </row>
    <row r="35" spans="14:15" x14ac:dyDescent="0.15">
      <c r="N35" s="9">
        <v>33</v>
      </c>
      <c r="O35" s="26" t="s">
        <v>40</v>
      </c>
    </row>
    <row r="36" spans="14:15" x14ac:dyDescent="0.15">
      <c r="N36" s="9">
        <v>34</v>
      </c>
      <c r="O36" s="26" t="s">
        <v>41</v>
      </c>
    </row>
    <row r="37" spans="14:15" x14ac:dyDescent="0.15">
      <c r="N37" s="9">
        <v>35</v>
      </c>
      <c r="O37" s="26" t="s">
        <v>42</v>
      </c>
    </row>
    <row r="38" spans="14:15" x14ac:dyDescent="0.15">
      <c r="N38" s="9">
        <v>36</v>
      </c>
      <c r="O38" s="26" t="s">
        <v>43</v>
      </c>
    </row>
    <row r="39" spans="14:15" x14ac:dyDescent="0.15">
      <c r="N39" s="9">
        <v>37</v>
      </c>
      <c r="O39" s="26" t="s">
        <v>44</v>
      </c>
    </row>
    <row r="40" spans="14:15" x14ac:dyDescent="0.15">
      <c r="N40" s="9">
        <v>38</v>
      </c>
      <c r="O40" s="26" t="s">
        <v>45</v>
      </c>
    </row>
    <row r="41" spans="14:15" x14ac:dyDescent="0.15">
      <c r="N41" s="9">
        <v>39</v>
      </c>
      <c r="O41" s="26" t="s">
        <v>46</v>
      </c>
    </row>
    <row r="42" spans="14:15" x14ac:dyDescent="0.15">
      <c r="N42" s="9">
        <v>40</v>
      </c>
      <c r="O42" s="26" t="s">
        <v>47</v>
      </c>
    </row>
    <row r="43" spans="14:15" x14ac:dyDescent="0.15">
      <c r="N43" s="9">
        <v>41</v>
      </c>
      <c r="O43" s="26" t="s">
        <v>48</v>
      </c>
    </row>
    <row r="44" spans="14:15" x14ac:dyDescent="0.15">
      <c r="N44" s="9">
        <v>42</v>
      </c>
      <c r="O44" s="26" t="s">
        <v>49</v>
      </c>
    </row>
    <row r="45" spans="14:15" x14ac:dyDescent="0.15">
      <c r="N45" s="9">
        <v>43</v>
      </c>
      <c r="O45" s="26" t="s">
        <v>50</v>
      </c>
    </row>
    <row r="46" spans="14:15" x14ac:dyDescent="0.15">
      <c r="N46" s="9">
        <v>44</v>
      </c>
      <c r="O46" s="26" t="s">
        <v>51</v>
      </c>
    </row>
    <row r="47" spans="14:15" x14ac:dyDescent="0.15">
      <c r="N47" s="9">
        <v>45</v>
      </c>
      <c r="O47" s="26" t="s">
        <v>52</v>
      </c>
    </row>
    <row r="48" spans="14:15" x14ac:dyDescent="0.15">
      <c r="N48" s="9">
        <v>46</v>
      </c>
      <c r="O48" s="26" t="s">
        <v>53</v>
      </c>
    </row>
    <row r="49" spans="14:15" x14ac:dyDescent="0.15">
      <c r="N49" s="9">
        <v>47</v>
      </c>
      <c r="O49" s="26" t="s">
        <v>54</v>
      </c>
    </row>
    <row r="50" spans="14:15" x14ac:dyDescent="0.15">
      <c r="N50" s="9">
        <v>48</v>
      </c>
      <c r="O50" s="9" t="s">
        <v>55</v>
      </c>
    </row>
    <row r="51" spans="14:15" x14ac:dyDescent="0.15">
      <c r="N51" s="9">
        <v>49</v>
      </c>
      <c r="O51" s="9" t="s">
        <v>56</v>
      </c>
    </row>
    <row r="52" spans="14:15" x14ac:dyDescent="0.15">
      <c r="N52" s="9">
        <v>50</v>
      </c>
      <c r="O52" s="9" t="s">
        <v>57</v>
      </c>
    </row>
    <row r="53" spans="14:15" x14ac:dyDescent="0.15">
      <c r="N53" s="9">
        <v>51</v>
      </c>
      <c r="O53" s="9" t="s">
        <v>58</v>
      </c>
    </row>
    <row r="54" spans="14:15" x14ac:dyDescent="0.15">
      <c r="N54" s="9">
        <v>52</v>
      </c>
      <c r="O54" s="9" t="s">
        <v>127</v>
      </c>
    </row>
    <row r="55" spans="14:15" x14ac:dyDescent="0.15">
      <c r="N55" s="9">
        <v>53</v>
      </c>
      <c r="O55" s="9" t="s">
        <v>59</v>
      </c>
    </row>
    <row r="56" spans="14:15" x14ac:dyDescent="0.15">
      <c r="N56" s="9">
        <v>54</v>
      </c>
      <c r="O56" s="9" t="s">
        <v>60</v>
      </c>
    </row>
    <row r="57" spans="14:15" x14ac:dyDescent="0.15">
      <c r="N57" s="9">
        <v>55</v>
      </c>
      <c r="O57" s="9" t="s">
        <v>61</v>
      </c>
    </row>
    <row r="58" spans="14:15" x14ac:dyDescent="0.15">
      <c r="N58" s="9">
        <v>56</v>
      </c>
      <c r="O58" s="9" t="s">
        <v>62</v>
      </c>
    </row>
    <row r="59" spans="14:15" x14ac:dyDescent="0.15">
      <c r="N59" s="9">
        <v>57</v>
      </c>
      <c r="O59" s="9" t="s">
        <v>63</v>
      </c>
    </row>
    <row r="60" spans="14:15" x14ac:dyDescent="0.15">
      <c r="N60" s="9">
        <v>58</v>
      </c>
      <c r="O60" s="9" t="s">
        <v>64</v>
      </c>
    </row>
    <row r="61" spans="14:15" x14ac:dyDescent="0.15">
      <c r="N61" s="9">
        <v>59</v>
      </c>
      <c r="O61" s="9" t="s">
        <v>65</v>
      </c>
    </row>
    <row r="62" spans="14:15" x14ac:dyDescent="0.15">
      <c r="N62" s="9">
        <v>60</v>
      </c>
      <c r="O62" s="9" t="s">
        <v>66</v>
      </c>
    </row>
    <row r="63" spans="14:15" x14ac:dyDescent="0.15">
      <c r="N63" s="9">
        <v>61</v>
      </c>
      <c r="O63" s="9" t="s">
        <v>67</v>
      </c>
    </row>
    <row r="64" spans="14:15" x14ac:dyDescent="0.15">
      <c r="N64" s="9">
        <v>62</v>
      </c>
      <c r="O64" s="9" t="s">
        <v>68</v>
      </c>
    </row>
    <row r="65" spans="14:15" x14ac:dyDescent="0.15">
      <c r="N65" s="9">
        <v>63</v>
      </c>
      <c r="O65" s="9" t="s">
        <v>69</v>
      </c>
    </row>
    <row r="66" spans="14:15" x14ac:dyDescent="0.15">
      <c r="N66" s="9">
        <v>64</v>
      </c>
      <c r="O66" s="9" t="s">
        <v>70</v>
      </c>
    </row>
    <row r="67" spans="14:15" x14ac:dyDescent="0.15">
      <c r="N67" s="9">
        <v>65</v>
      </c>
      <c r="O67" s="9" t="s">
        <v>71</v>
      </c>
    </row>
    <row r="68" spans="14:15" x14ac:dyDescent="0.15">
      <c r="N68" s="9">
        <v>66</v>
      </c>
      <c r="O68" s="9" t="s">
        <v>72</v>
      </c>
    </row>
    <row r="69" spans="14:15" x14ac:dyDescent="0.15">
      <c r="N69" s="9">
        <v>67</v>
      </c>
      <c r="O69" s="9" t="s">
        <v>128</v>
      </c>
    </row>
  </sheetData>
  <mergeCells count="2">
    <mergeCell ref="AK25:AN25"/>
    <mergeCell ref="AP25:AS2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R5_派遣</vt:lpstr>
      <vt:lpstr>【様式4】経費報告書（兼）支払依頼書</vt:lpstr>
      <vt:lpstr>【様式5】被派遣者旅費計算書</vt:lpstr>
      <vt:lpstr>【参考】領収書貼付シート</vt:lpstr>
      <vt:lpstr>【様式4】経費報告書兼支払依頼書  (記入例)</vt:lpstr>
      <vt:lpstr>【様式5】被派遣者旅費計算書(記入例）</vt:lpstr>
      <vt:lpstr>選択肢</vt:lpstr>
      <vt:lpstr>【参考】領収書貼付シート!Print_Area</vt:lpstr>
      <vt:lpstr>'【様式4】経費報告書（兼）支払依頼書'!Print_Area</vt:lpstr>
      <vt:lpstr>'【様式4】経費報告書兼支払依頼書  (記入例)'!Print_Area</vt:lpstr>
      <vt:lpstr>【様式5】被派遣者旅費計算書!Print_Area</vt:lpstr>
      <vt:lpstr>'【様式5】被派遣者旅費計算書(記入例）'!Print_Area</vt:lpstr>
      <vt:lpstr>その他</vt:lpstr>
      <vt:lpstr>その他位置付け</vt:lpstr>
      <vt:lpstr>メディア芸術</vt:lpstr>
      <vt:lpstr>演劇</vt:lpstr>
      <vt:lpstr>音楽</vt:lpstr>
      <vt:lpstr>会場</vt:lpstr>
      <vt:lpstr>学級単位</vt:lpstr>
      <vt:lpstr>学年単位</vt:lpstr>
      <vt:lpstr>教科の位置付け</vt:lpstr>
      <vt:lpstr>教科名</vt:lpstr>
      <vt:lpstr>生活文化</vt:lpstr>
      <vt:lpstr>大項目</vt:lpstr>
      <vt:lpstr>大衆芸能</vt:lpstr>
      <vt:lpstr>伝統芸能</vt:lpstr>
      <vt:lpstr>都道府県1</vt:lpstr>
      <vt:lpstr>都道府県2</vt:lpstr>
      <vt:lpstr>特別活動名</vt:lpstr>
      <vt:lpstr>美術</vt:lpstr>
      <vt:lpstr>舞踊</vt:lpstr>
      <vt:lpstr>文学</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knt</cp:lastModifiedBy>
  <cp:lastPrinted>2023-08-04T06:24:50Z</cp:lastPrinted>
  <dcterms:created xsi:type="dcterms:W3CDTF">2019-07-25T01:26:11Z</dcterms:created>
  <dcterms:modified xsi:type="dcterms:W3CDTF">2023-09-21T09:55:25Z</dcterms:modified>
</cp:coreProperties>
</file>